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orte\Desktop\proceso firma\CSM-2022-288 ADECUACIÓN DE NUEVA ÁREA EN EL ARCHIVO (NAVE PARQUE DUARTE)\"/>
    </mc:Choice>
  </mc:AlternateContent>
  <bookViews>
    <workbookView xWindow="0" yWindow="0" windowWidth="15345" windowHeight="3750"/>
  </bookViews>
  <sheets>
    <sheet name="Listado de cant." sheetId="7" r:id="rId1"/>
  </sheets>
  <definedNames>
    <definedName name="_xlnm.Print_Area" localSheetId="0">'Listado de cant.'!$A$1:$G$90</definedName>
    <definedName name="_xlnm.Print_Titles" localSheetId="0">'Listado de cant.'!$1:$18</definedName>
  </definedNames>
  <calcPr calcId="162913"/>
</workbook>
</file>

<file path=xl/calcChain.xml><?xml version="1.0" encoding="utf-8"?>
<calcChain xmlns="http://schemas.openxmlformats.org/spreadsheetml/2006/main">
  <c r="A33" i="7" l="1"/>
  <c r="A34" i="7" s="1"/>
  <c r="A35" i="7" s="1"/>
  <c r="A36" i="7" s="1"/>
  <c r="A37" i="7" s="1"/>
  <c r="A38" i="7" s="1"/>
  <c r="A39" i="7" s="1"/>
  <c r="A56" i="7" l="1"/>
  <c r="A57" i="7" s="1"/>
  <c r="A58" i="7" s="1"/>
  <c r="A64" i="7" s="1"/>
  <c r="A65" i="7" s="1"/>
  <c r="A66" i="7" s="1"/>
  <c r="A67" i="7" s="1"/>
  <c r="A68" i="7" s="1"/>
  <c r="A69" i="7" s="1"/>
  <c r="A74" i="7" s="1"/>
  <c r="F49" i="7"/>
  <c r="F48" i="7"/>
  <c r="F47" i="7"/>
  <c r="A47" i="7"/>
  <c r="A48" i="7" s="1"/>
  <c r="A49" i="7" s="1"/>
  <c r="F43" i="7"/>
  <c r="G44" i="7" s="1"/>
  <c r="A43" i="7"/>
  <c r="F39" i="7"/>
  <c r="F38" i="7"/>
  <c r="F37" i="7"/>
  <c r="I36" i="7"/>
  <c r="F36" i="7"/>
  <c r="F35" i="7"/>
  <c r="F34" i="7"/>
  <c r="F33" i="7"/>
  <c r="F32" i="7"/>
  <c r="F31" i="7"/>
  <c r="F30" i="7"/>
  <c r="A30" i="7"/>
  <c r="A31" i="7" s="1"/>
  <c r="A32" i="7" s="1"/>
  <c r="F26" i="7"/>
  <c r="F25" i="7"/>
  <c r="A25" i="7"/>
  <c r="A26" i="7" s="1"/>
  <c r="F21" i="7"/>
  <c r="G22" i="7" s="1"/>
  <c r="G27" i="7" l="1"/>
  <c r="G50" i="7"/>
  <c r="G40" i="7"/>
  <c r="G53" i="7" l="1"/>
  <c r="G74" i="7" s="1"/>
  <c r="G56" i="7" l="1"/>
  <c r="G67" i="7"/>
  <c r="G68" i="7"/>
  <c r="G66" i="7"/>
  <c r="G58" i="7"/>
  <c r="G69" i="7"/>
  <c r="G57" i="7"/>
  <c r="G65" i="7"/>
  <c r="G59" i="7" l="1"/>
  <c r="G61" i="7" s="1"/>
  <c r="G63" i="7" s="1"/>
  <c r="G64" i="7" s="1"/>
  <c r="G70" i="7" s="1"/>
  <c r="G72" i="7" s="1"/>
  <c r="G76" i="7" s="1"/>
</calcChain>
</file>

<file path=xl/sharedStrings.xml><?xml version="1.0" encoding="utf-8"?>
<sst xmlns="http://schemas.openxmlformats.org/spreadsheetml/2006/main" count="80" uniqueCount="64">
  <si>
    <t>OBRA:</t>
  </si>
  <si>
    <t>Listado de cantidades Habilitación de Espacio en Nave Archivo Definitivo, PID</t>
  </si>
  <si>
    <t>FECHA:</t>
  </si>
  <si>
    <t>UBIC.:</t>
  </si>
  <si>
    <t>Parque Industrial Duarte</t>
  </si>
  <si>
    <t>Solicitado por :</t>
  </si>
  <si>
    <t>Preparado por :</t>
  </si>
  <si>
    <t>Part.</t>
  </si>
  <si>
    <t>Descripción</t>
  </si>
  <si>
    <t>Cant.</t>
  </si>
  <si>
    <t>Und.</t>
  </si>
  <si>
    <t>PU</t>
  </si>
  <si>
    <t>Valor  (RD$)</t>
  </si>
  <si>
    <t>Subtotal</t>
  </si>
  <si>
    <t>Terminación de Muros</t>
  </si>
  <si>
    <t>Suministro e Instalacion de Muros de Sheetrock altura de 3.00 mt, doble cara, (incluye refuerzo y/o anclaje hasta el techo, altura total 7.00 mt) perfilería cal. 22</t>
  </si>
  <si>
    <t>m2</t>
  </si>
  <si>
    <t>Sub-total</t>
  </si>
  <si>
    <t>Terminación de Techos</t>
  </si>
  <si>
    <t>Suministro e Instalacion de Techo de Sheetrock, incluye estructura perfilería cal. 22 (anclaje hasta el techo existente)</t>
  </si>
  <si>
    <t xml:space="preserve"> </t>
  </si>
  <si>
    <t xml:space="preserve">Suministro e Instalación de Plafon Nuevo 2" x 2" x 7mm vinil yeso (incluye estructura en metal, Angulares, Maint Tee y CrossTee) </t>
  </si>
  <si>
    <t>Instalaciones Eléctricas</t>
  </si>
  <si>
    <t xml:space="preserve">Suministro e instalación de Salidas de Data </t>
  </si>
  <si>
    <t>ud</t>
  </si>
  <si>
    <t>Suministro e instalación de Salida de Data para Control de Acceso</t>
  </si>
  <si>
    <t>Suministro e instalación Eléctrica para Control de Acceso</t>
  </si>
  <si>
    <t xml:space="preserve">Suministro e Instalación Tomacorrientes 110 v Polímero Color blanco </t>
  </si>
  <si>
    <t>Suministro e Instalación Tomacorrientes 110 v Polímero Color blanco, tipo UPS</t>
  </si>
  <si>
    <t>Suministro e Instalación Interruptor Sencillo 110 v Polímero Color blanco</t>
  </si>
  <si>
    <t>Suministro e instalación de lámparas LED de plafón 2x2 de 18w 24", 800LM, 4000K, 120-277VAC con certificación UL</t>
  </si>
  <si>
    <t>Suministro e Instalación de Ducterias (Mangas de 8 pulgs) para climatización de espacio</t>
  </si>
  <si>
    <t>pies</t>
  </si>
  <si>
    <t>Suministro e instalación de Difusor en Aluminio para Salida de A/A, color blanco, 12 x 12 pulg</t>
  </si>
  <si>
    <t>Suministro e instalación de Rejilla para retorno de A/A, color blanco, 12 x 12 pulg</t>
  </si>
  <si>
    <t>Pintura</t>
  </si>
  <si>
    <t xml:space="preserve">Suministro y aplicación de pintura Satinada (Blanco Colonial 966) sin olor, </t>
  </si>
  <si>
    <t>Misceláneos</t>
  </si>
  <si>
    <t>Suministro e Instalación de Puerta Comercial Doble de Aluminio Negro y Vidrio Bronce Liso, incluye brazo hidráulico y laminado One Way (1.80 x 2.10 mts)</t>
  </si>
  <si>
    <t>Suministro e Instalación de Zócalos de Plycent, incluye pintura</t>
  </si>
  <si>
    <t>mts</t>
  </si>
  <si>
    <t>Limpieza continua y final</t>
  </si>
  <si>
    <t>pa</t>
  </si>
  <si>
    <t>SUB-TOTAL GENERAL  COSTOS DIRECTOS (RD$)</t>
  </si>
  <si>
    <t>GASTOS INDIRECTOS</t>
  </si>
  <si>
    <t>Dirección técnica y responsabilidad</t>
  </si>
  <si>
    <t>Gastos administrativos y de obra</t>
  </si>
  <si>
    <t>Transporte</t>
  </si>
  <si>
    <t xml:space="preserve">SUB-TOTAL </t>
  </si>
  <si>
    <t xml:space="preserve">SUB-TOTAL GRAVADO </t>
  </si>
  <si>
    <t>BASE IMPONIBLE DE IMPUESTOS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</si>
  <si>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</si>
  <si>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</si>
  <si>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</si>
  <si>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</si>
  <si>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</si>
  <si>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 de Seguridad y Protección Personal</t>
  </si>
  <si>
    <t>SUB-TOTAL  (RD$)</t>
  </si>
  <si>
    <t>SUB-TOTAL GENERAL COSTOS INDIRECTOS  (RD$)</t>
  </si>
  <si>
    <t>Imprevistos</t>
  </si>
  <si>
    <t>TOTAL GENERAL  (RD$)</t>
  </si>
  <si>
    <t xml:space="preserve">   </t>
  </si>
  <si>
    <t xml:space="preserve">Proceso </t>
  </si>
  <si>
    <t>CSM-2022-288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</si>
</sst>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RD$&quot;#,##0.00"/>
    <numFmt numFmtId="166" formatCode="_-* #,##0.00\ _P_t_s_-;\-* #,##0.00\ _P_t_s_-;_-* &quot;-&quot;??\ _P_t_s_-;_-@_-"/>
    <numFmt numFmtId="167" formatCode="[$$-2C0A]\ #,##0.00"/>
    <numFmt numFmtId="168" formatCode="0.0"/>
    <numFmt numFmtId="169" formatCode="_-* #,##0.00\ &quot;Pts&quot;_-;\-* #,##0.00\ &quot;Pts&quot;_-;_-* &quot;-&quot;??\ &quot;Pts&quot;_-;_-@_-"/>
    <numFmt numFmtId="170" formatCode="&quot;$&quot;\ #,##0.00"/>
  </numFmts>
  <fonts count="3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3"/>
      <name val="Arial"/>
      <family val="2"/>
    </font>
    <font>
      <b/>
      <sz val="13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Times New Roman"/>
      <family val="1"/>
    </font>
    <font>
      <b/>
      <sz val="11"/>
      <color indexed="8"/>
      <name val="Arial"/>
      <family val="2"/>
    </font>
    <font>
      <b/>
      <sz val="11"/>
      <name val="Times New Roman"/>
      <family val="1"/>
    </font>
    <font>
      <sz val="11"/>
      <color indexed="8"/>
      <name val="Arial"/>
    </font>
    <font>
      <sz val="10"/>
      <name val="Arial"/>
    </font>
    <font>
      <b/>
      <sz val="10"/>
      <color theme="1"/>
      <name val="Arial"/>
    </font>
    <font>
      <b/>
      <sz val="11"/>
      <color theme="1"/>
      <name val="Arial"/>
    </font>
    <font>
      <b/>
      <sz val="12"/>
      <color theme="1"/>
      <name val="Arial"/>
    </font>
    <font>
      <sz val="11"/>
      <color theme="1"/>
      <name val="Arial"/>
    </font>
    <font>
      <sz val="10.5"/>
      <color theme="1"/>
      <name val="Arial"/>
    </font>
    <font>
      <b/>
      <sz val="10"/>
      <name val="Arial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9" fontId="14" fillId="0" borderId="0" applyFont="0" applyFill="0" applyBorder="0" applyAlignment="0" applyProtection="0"/>
  </cellStyleXfs>
  <cellXfs count="174">
    <xf numFmtId="0" fontId="0" fillId="0" borderId="0" xfId="0"/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3" fontId="4" fillId="0" borderId="0" xfId="1" applyFont="1" applyAlignment="1">
      <alignment horizontal="right"/>
    </xf>
    <xf numFmtId="166" fontId="4" fillId="0" borderId="0" xfId="1" applyNumberFormat="1" applyFont="1" applyAlignment="1">
      <alignment horizontal="right"/>
    </xf>
    <xf numFmtId="2" fontId="2" fillId="0" borderId="0" xfId="0" applyNumberFormat="1" applyFont="1"/>
    <xf numFmtId="43" fontId="2" fillId="0" borderId="0" xfId="0" applyNumberFormat="1" applyFont="1"/>
    <xf numFmtId="4" fontId="8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/>
    <xf numFmtId="167" fontId="4" fillId="0" borderId="0" xfId="0" applyNumberFormat="1" applyFont="1"/>
    <xf numFmtId="2" fontId="8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1" fillId="0" borderId="0" xfId="0" applyFont="1"/>
    <xf numFmtId="0" fontId="11" fillId="2" borderId="0" xfId="0" applyFont="1" applyFill="1"/>
    <xf numFmtId="4" fontId="2" fillId="0" borderId="0" xfId="0" applyNumberFormat="1" applyFont="1" applyAlignment="1">
      <alignment horizontal="center"/>
    </xf>
    <xf numFmtId="166" fontId="4" fillId="0" borderId="0" xfId="1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4" fontId="8" fillId="0" borderId="0" xfId="0" applyNumberFormat="1" applyFont="1" applyAlignment="1">
      <alignment horizontal="left"/>
    </xf>
    <xf numFmtId="43" fontId="2" fillId="0" borderId="0" xfId="0" applyNumberFormat="1" applyFont="1" applyAlignment="1">
      <alignment horizontal="center"/>
    </xf>
    <xf numFmtId="4" fontId="13" fillId="3" borderId="0" xfId="0" applyNumberFormat="1" applyFont="1" applyFill="1" applyAlignment="1" applyProtection="1">
      <alignment horizontal="left" vertical="top" wrapText="1"/>
      <protection locked="0"/>
    </xf>
    <xf numFmtId="4" fontId="15" fillId="3" borderId="0" xfId="0" applyNumberFormat="1" applyFont="1" applyFill="1" applyAlignment="1">
      <alignment horizontal="right"/>
    </xf>
    <xf numFmtId="43" fontId="15" fillId="3" borderId="0" xfId="1" applyFont="1" applyFill="1" applyAlignment="1">
      <alignment horizontal="right"/>
    </xf>
    <xf numFmtId="166" fontId="15" fillId="3" borderId="0" xfId="1" applyNumberFormat="1" applyFont="1" applyFill="1" applyAlignment="1">
      <alignment horizontal="right"/>
    </xf>
    <xf numFmtId="0" fontId="13" fillId="3" borderId="0" xfId="0" applyFont="1" applyFill="1"/>
    <xf numFmtId="0" fontId="17" fillId="3" borderId="0" xfId="0" applyFont="1" applyFill="1"/>
    <xf numFmtId="0" fontId="16" fillId="3" borderId="0" xfId="0" applyFont="1" applyFill="1"/>
    <xf numFmtId="0" fontId="15" fillId="3" borderId="0" xfId="0" applyFont="1" applyFill="1"/>
    <xf numFmtId="0" fontId="17" fillId="3" borderId="0" xfId="0" applyFont="1" applyFill="1" applyAlignment="1">
      <alignment horizontal="right"/>
    </xf>
    <xf numFmtId="0" fontId="18" fillId="3" borderId="0" xfId="0" applyFont="1" applyFill="1" applyAlignment="1">
      <alignment horizontal="right"/>
    </xf>
    <xf numFmtId="0" fontId="11" fillId="3" borderId="0" xfId="0" applyFont="1" applyFill="1"/>
    <xf numFmtId="0" fontId="16" fillId="3" borderId="0" xfId="0" applyFont="1" applyFill="1" applyAlignment="1">
      <alignment horizontal="right"/>
    </xf>
    <xf numFmtId="0" fontId="17" fillId="3" borderId="0" xfId="0" applyFont="1" applyFill="1" applyAlignment="1">
      <alignment horizontal="left"/>
    </xf>
    <xf numFmtId="0" fontId="17" fillId="3" borderId="0" xfId="0" applyFont="1" applyFill="1" applyAlignment="1">
      <alignment horizontal="center"/>
    </xf>
    <xf numFmtId="2" fontId="15" fillId="3" borderId="0" xfId="0" applyNumberFormat="1" applyFont="1" applyFill="1"/>
    <xf numFmtId="167" fontId="15" fillId="3" borderId="0" xfId="0" applyNumberFormat="1" applyFont="1" applyFill="1"/>
    <xf numFmtId="0" fontId="11" fillId="3" borderId="0" xfId="0" applyFont="1" applyFill="1" applyAlignment="1">
      <alignment horizontal="right"/>
    </xf>
    <xf numFmtId="0" fontId="11" fillId="3" borderId="0" xfId="0" applyFont="1" applyFill="1" applyAlignment="1">
      <alignment horizontal="center"/>
    </xf>
    <xf numFmtId="164" fontId="2" fillId="0" borderId="0" xfId="0" applyNumberFormat="1" applyFont="1"/>
    <xf numFmtId="2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3" fontId="7" fillId="4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/>
    <xf numFmtId="43" fontId="2" fillId="3" borderId="0" xfId="0" applyNumberFormat="1" applyFont="1" applyFill="1"/>
    <xf numFmtId="0" fontId="2" fillId="3" borderId="0" xfId="0" applyFont="1" applyFill="1"/>
    <xf numFmtId="0" fontId="9" fillId="0" borderId="0" xfId="0" applyFont="1" applyAlignment="1">
      <alignment horizontal="left" vertical="center"/>
    </xf>
    <xf numFmtId="2" fontId="9" fillId="0" borderId="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9" xfId="0" applyFont="1" applyBorder="1" applyAlignment="1">
      <alignment horizontal="center"/>
    </xf>
    <xf numFmtId="2" fontId="20" fillId="3" borderId="1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left" vertical="center" wrapText="1"/>
    </xf>
    <xf numFmtId="43" fontId="20" fillId="3" borderId="1" xfId="1" applyFont="1" applyFill="1" applyBorder="1" applyAlignment="1">
      <alignment horizontal="right" vertical="center"/>
    </xf>
    <xf numFmtId="43" fontId="20" fillId="3" borderId="10" xfId="1" applyFont="1" applyFill="1" applyBorder="1" applyAlignment="1">
      <alignment horizontal="right"/>
    </xf>
    <xf numFmtId="168" fontId="21" fillId="4" borderId="5" xfId="0" applyNumberFormat="1" applyFont="1" applyFill="1" applyBorder="1" applyAlignment="1">
      <alignment horizontal="center" vertical="center"/>
    </xf>
    <xf numFmtId="2" fontId="9" fillId="4" borderId="4" xfId="0" applyNumberFormat="1" applyFont="1" applyFill="1" applyBorder="1" applyAlignment="1">
      <alignment vertical="center"/>
    </xf>
    <xf numFmtId="2" fontId="9" fillId="4" borderId="4" xfId="6" applyNumberFormat="1" applyFont="1" applyFill="1" applyBorder="1" applyAlignment="1">
      <alignment horizontal="center" vertical="center"/>
    </xf>
    <xf numFmtId="43" fontId="9" fillId="4" borderId="4" xfId="6" applyFont="1" applyFill="1" applyBorder="1" applyAlignment="1">
      <alignment horizontal="center" vertical="center"/>
    </xf>
    <xf numFmtId="164" fontId="9" fillId="4" borderId="1" xfId="2" applyFont="1" applyFill="1" applyBorder="1" applyAlignment="1">
      <alignment horizontal="right" vertical="center"/>
    </xf>
    <xf numFmtId="167" fontId="9" fillId="0" borderId="0" xfId="0" applyNumberFormat="1" applyFont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20" fillId="0" borderId="3" xfId="0" applyFont="1" applyBorder="1" applyAlignment="1">
      <alignment horizontal="center"/>
    </xf>
    <xf numFmtId="2" fontId="20" fillId="0" borderId="1" xfId="0" applyNumberFormat="1" applyFont="1" applyBorder="1" applyAlignment="1">
      <alignment horizontal="center" vertical="center"/>
    </xf>
    <xf numFmtId="43" fontId="20" fillId="0" borderId="1" xfId="1" applyFont="1" applyFill="1" applyBorder="1" applyAlignment="1">
      <alignment horizontal="right" vertical="center"/>
    </xf>
    <xf numFmtId="43" fontId="20" fillId="0" borderId="1" xfId="1" applyFont="1" applyFill="1" applyBorder="1" applyAlignment="1">
      <alignment horizontal="right"/>
    </xf>
    <xf numFmtId="0" fontId="20" fillId="0" borderId="1" xfId="0" applyFont="1" applyBorder="1" applyAlignment="1">
      <alignment horizontal="left" vertical="center" wrapText="1"/>
    </xf>
    <xf numFmtId="43" fontId="20" fillId="3" borderId="1" xfId="1" applyFont="1" applyFill="1" applyBorder="1" applyAlignment="1">
      <alignment horizontal="right"/>
    </xf>
    <xf numFmtId="168" fontId="21" fillId="0" borderId="2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vertical="center"/>
    </xf>
    <xf numFmtId="2" fontId="9" fillId="0" borderId="0" xfId="6" applyNumberFormat="1" applyFont="1" applyFill="1" applyBorder="1" applyAlignment="1">
      <alignment horizontal="center" vertical="center"/>
    </xf>
    <xf numFmtId="43" fontId="9" fillId="0" borderId="0" xfId="6" applyFont="1" applyFill="1" applyBorder="1" applyAlignment="1">
      <alignment horizontal="center" vertical="center"/>
    </xf>
    <xf numFmtId="164" fontId="9" fillId="0" borderId="3" xfId="2" applyFont="1" applyFill="1" applyBorder="1" applyAlignment="1">
      <alignment horizontal="right" vertical="center"/>
    </xf>
    <xf numFmtId="168" fontId="21" fillId="3" borderId="0" xfId="0" applyNumberFormat="1" applyFont="1" applyFill="1" applyAlignment="1">
      <alignment horizontal="center" vertical="center"/>
    </xf>
    <xf numFmtId="2" fontId="9" fillId="3" borderId="0" xfId="0" applyNumberFormat="1" applyFont="1" applyFill="1" applyAlignment="1">
      <alignment vertical="center"/>
    </xf>
    <xf numFmtId="43" fontId="9" fillId="3" borderId="0" xfId="6" applyFont="1" applyFill="1" applyBorder="1" applyAlignment="1">
      <alignment horizontal="center" vertical="center"/>
    </xf>
    <xf numFmtId="164" fontId="9" fillId="3" borderId="0" xfId="2" applyFont="1" applyFill="1" applyBorder="1" applyAlignment="1">
      <alignment horizontal="right" vertical="center"/>
    </xf>
    <xf numFmtId="0" fontId="20" fillId="3" borderId="4" xfId="0" applyFont="1" applyFill="1" applyBorder="1" applyAlignment="1">
      <alignment horizontal="left" vertical="center" wrapText="1"/>
    </xf>
    <xf numFmtId="2" fontId="20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2" fontId="20" fillId="3" borderId="0" xfId="0" applyNumberFormat="1" applyFont="1" applyFill="1" applyAlignment="1">
      <alignment horizontal="right" vertical="center"/>
    </xf>
    <xf numFmtId="10" fontId="20" fillId="3" borderId="0" xfId="23" applyNumberFormat="1" applyFont="1" applyFill="1" applyBorder="1" applyAlignment="1">
      <alignment horizontal="center" vertical="center"/>
    </xf>
    <xf numFmtId="43" fontId="20" fillId="3" borderId="0" xfId="1" applyFont="1" applyFill="1" applyBorder="1" applyAlignment="1">
      <alignment horizontal="right" vertical="center"/>
    </xf>
    <xf numFmtId="164" fontId="20" fillId="3" borderId="0" xfId="2" applyFont="1" applyFill="1" applyBorder="1" applyAlignment="1">
      <alignment horizontal="right" vertical="center"/>
    </xf>
    <xf numFmtId="2" fontId="20" fillId="0" borderId="0" xfId="0" applyNumberFormat="1" applyFont="1" applyAlignment="1">
      <alignment horizontal="center"/>
    </xf>
    <xf numFmtId="10" fontId="20" fillId="0" borderId="0" xfId="23" applyNumberFormat="1" applyFont="1"/>
    <xf numFmtId="165" fontId="9" fillId="0" borderId="0" xfId="23" applyNumberFormat="1" applyFont="1" applyAlignment="1"/>
    <xf numFmtId="165" fontId="9" fillId="0" borderId="0" xfId="23" applyNumberFormat="1" applyFont="1"/>
    <xf numFmtId="2" fontId="9" fillId="3" borderId="0" xfId="0" applyNumberFormat="1" applyFont="1" applyFill="1" applyAlignment="1">
      <alignment horizontal="center"/>
    </xf>
    <xf numFmtId="0" fontId="22" fillId="3" borderId="0" xfId="0" applyFont="1" applyFill="1"/>
    <xf numFmtId="2" fontId="20" fillId="3" borderId="0" xfId="0" applyNumberFormat="1" applyFont="1" applyFill="1" applyAlignment="1">
      <alignment horizontal="center"/>
    </xf>
    <xf numFmtId="10" fontId="20" fillId="3" borderId="0" xfId="23" applyNumberFormat="1" applyFont="1" applyFill="1" applyBorder="1"/>
    <xf numFmtId="165" fontId="9" fillId="3" borderId="0" xfId="23" applyNumberFormat="1" applyFont="1" applyFill="1" applyBorder="1" applyAlignment="1"/>
    <xf numFmtId="165" fontId="9" fillId="3" borderId="0" xfId="23" applyNumberFormat="1" applyFont="1" applyFill="1" applyBorder="1"/>
    <xf numFmtId="10" fontId="20" fillId="0" borderId="1" xfId="23" applyNumberFormat="1" applyFont="1" applyBorder="1" applyAlignment="1">
      <alignment horizontal="center" vertical="center"/>
    </xf>
    <xf numFmtId="164" fontId="20" fillId="0" borderId="1" xfId="2" applyFont="1" applyFill="1" applyBorder="1" applyAlignment="1">
      <alignment horizontal="right" vertical="center"/>
    </xf>
    <xf numFmtId="2" fontId="2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0" fontId="20" fillId="0" borderId="0" xfId="23" applyNumberFormat="1" applyFont="1" applyBorder="1" applyAlignment="1">
      <alignment horizontal="center" vertical="center" wrapText="1"/>
    </xf>
    <xf numFmtId="43" fontId="20" fillId="0" borderId="0" xfId="1" applyFont="1" applyFill="1" applyBorder="1" applyAlignment="1">
      <alignment horizontal="center" vertical="center" wrapText="1"/>
    </xf>
    <xf numFmtId="164" fontId="20" fillId="0" borderId="0" xfId="2" applyFont="1" applyFill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2" fontId="20" fillId="0" borderId="0" xfId="0" applyNumberFormat="1" applyFont="1" applyAlignment="1">
      <alignment horizontal="right" vertical="center"/>
    </xf>
    <xf numFmtId="10" fontId="20" fillId="0" borderId="0" xfId="23" applyNumberFormat="1" applyFont="1" applyAlignment="1">
      <alignment vertical="center"/>
    </xf>
    <xf numFmtId="165" fontId="9" fillId="0" borderId="0" xfId="23" applyNumberFormat="1" applyFont="1" applyAlignment="1">
      <alignment vertical="center"/>
    </xf>
    <xf numFmtId="2" fontId="20" fillId="0" borderId="0" xfId="0" applyNumberFormat="1" applyFont="1" applyAlignment="1">
      <alignment horizontal="center" vertical="center"/>
    </xf>
    <xf numFmtId="9" fontId="20" fillId="0" borderId="0" xfId="23" applyFont="1" applyBorder="1" applyAlignment="1">
      <alignment horizontal="center" vertical="center"/>
    </xf>
    <xf numFmtId="43" fontId="20" fillId="0" borderId="0" xfId="1" applyFont="1" applyFill="1" applyBorder="1" applyAlignment="1">
      <alignment horizontal="right" vertical="center"/>
    </xf>
    <xf numFmtId="43" fontId="9" fillId="0" borderId="0" xfId="1" applyFont="1" applyFill="1" applyBorder="1" applyAlignment="1">
      <alignment horizontal="right" vertical="center"/>
    </xf>
    <xf numFmtId="0" fontId="21" fillId="3" borderId="0" xfId="0" applyFont="1" applyFill="1"/>
    <xf numFmtId="0" fontId="21" fillId="3" borderId="0" xfId="0" applyFont="1" applyFill="1" applyAlignment="1">
      <alignment horizontal="right"/>
    </xf>
    <xf numFmtId="0" fontId="9" fillId="3" borderId="0" xfId="0" applyFont="1" applyFill="1" applyAlignment="1">
      <alignment horizontal="center"/>
    </xf>
    <xf numFmtId="0" fontId="23" fillId="3" borderId="0" xfId="0" applyFont="1" applyFill="1" applyAlignment="1">
      <alignment horizontal="right"/>
    </xf>
    <xf numFmtId="0" fontId="24" fillId="0" borderId="0" xfId="0" applyFont="1"/>
    <xf numFmtId="2" fontId="25" fillId="3" borderId="0" xfId="0" applyNumberFormat="1" applyFont="1" applyFill="1" applyAlignment="1">
      <alignment horizontal="center" vertical="center"/>
    </xf>
    <xf numFmtId="0" fontId="27" fillId="3" borderId="0" xfId="0" applyFont="1" applyFill="1" applyAlignment="1">
      <alignment horizontal="left" vertical="center" indent="2"/>
    </xf>
    <xf numFmtId="0" fontId="28" fillId="3" borderId="0" xfId="0" applyFont="1" applyFill="1" applyAlignment="1">
      <alignment vertical="center"/>
    </xf>
    <xf numFmtId="0" fontId="24" fillId="3" borderId="0" xfId="0" applyFont="1" applyFill="1" applyAlignment="1">
      <alignment horizontal="right"/>
    </xf>
    <xf numFmtId="0" fontId="25" fillId="3" borderId="0" xfId="0" applyFont="1" applyFill="1" applyAlignment="1">
      <alignment horizontal="center"/>
    </xf>
    <xf numFmtId="167" fontId="12" fillId="3" borderId="0" xfId="1" applyNumberFormat="1" applyFont="1" applyFill="1" applyAlignment="1">
      <alignment horizontal="center"/>
    </xf>
    <xf numFmtId="0" fontId="30" fillId="3" borderId="0" xfId="0" applyFont="1" applyFill="1" applyAlignment="1">
      <alignment vertical="center"/>
    </xf>
    <xf numFmtId="0" fontId="31" fillId="3" borderId="0" xfId="0" applyFont="1" applyFill="1"/>
    <xf numFmtId="2" fontId="24" fillId="0" borderId="0" xfId="0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43" fontId="24" fillId="0" borderId="0" xfId="0" applyNumberFormat="1" applyFont="1"/>
    <xf numFmtId="2" fontId="24" fillId="0" borderId="0" xfId="0" applyNumberFormat="1" applyFont="1" applyAlignment="1">
      <alignment horizontal="center"/>
    </xf>
    <xf numFmtId="168" fontId="21" fillId="3" borderId="2" xfId="0" applyNumberFormat="1" applyFont="1" applyFill="1" applyBorder="1" applyAlignment="1">
      <alignment horizontal="center" vertical="center"/>
    </xf>
    <xf numFmtId="2" fontId="9" fillId="3" borderId="0" xfId="6" applyNumberFormat="1" applyFont="1" applyFill="1" applyBorder="1" applyAlignment="1">
      <alignment horizontal="center" vertical="center"/>
    </xf>
    <xf numFmtId="164" fontId="9" fillId="3" borderId="3" xfId="2" applyFont="1" applyFill="1" applyBorder="1" applyAlignment="1">
      <alignment horizontal="right" vertical="center"/>
    </xf>
    <xf numFmtId="166" fontId="9" fillId="0" borderId="0" xfId="1" applyNumberFormat="1" applyFont="1" applyFill="1" applyBorder="1" applyAlignment="1">
      <alignment horizontal="left"/>
    </xf>
    <xf numFmtId="0" fontId="2" fillId="0" borderId="8" xfId="0" applyFont="1" applyBorder="1" applyAlignment="1">
      <alignment horizontal="left" vertical="center"/>
    </xf>
    <xf numFmtId="0" fontId="27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/>
    </xf>
    <xf numFmtId="0" fontId="26" fillId="3" borderId="0" xfId="0" applyFont="1" applyFill="1" applyAlignment="1">
      <alignment horizontal="center" vertical="center"/>
    </xf>
    <xf numFmtId="168" fontId="21" fillId="4" borderId="5" xfId="0" applyNumberFormat="1" applyFont="1" applyFill="1" applyBorder="1" applyAlignment="1">
      <alignment vertical="center"/>
    </xf>
    <xf numFmtId="43" fontId="9" fillId="4" borderId="4" xfId="1" applyFont="1" applyFill="1" applyBorder="1" applyAlignment="1">
      <alignment horizontal="center" vertical="center"/>
    </xf>
    <xf numFmtId="40" fontId="23" fillId="4" borderId="4" xfId="1" applyNumberFormat="1" applyFont="1" applyFill="1" applyBorder="1" applyAlignment="1">
      <alignment horizontal="right" vertical="center"/>
    </xf>
    <xf numFmtId="43" fontId="9" fillId="4" borderId="4" xfId="1" applyFont="1" applyFill="1" applyBorder="1" applyAlignment="1">
      <alignment horizontal="right" vertical="center"/>
    </xf>
    <xf numFmtId="10" fontId="9" fillId="4" borderId="4" xfId="23" applyNumberFormat="1" applyFont="1" applyFill="1" applyBorder="1" applyAlignment="1">
      <alignment horizontal="center" vertical="center"/>
    </xf>
    <xf numFmtId="168" fontId="21" fillId="4" borderId="6" xfId="0" applyNumberFormat="1" applyFont="1" applyFill="1" applyBorder="1" applyAlignment="1">
      <alignment vertical="center"/>
    </xf>
    <xf numFmtId="2" fontId="9" fillId="4" borderId="7" xfId="0" applyNumberFormat="1" applyFont="1" applyFill="1" applyBorder="1" applyAlignment="1">
      <alignment vertical="center"/>
    </xf>
    <xf numFmtId="43" fontId="9" fillId="4" borderId="7" xfId="1" applyFont="1" applyFill="1" applyBorder="1" applyAlignment="1">
      <alignment horizontal="right" vertical="center"/>
    </xf>
    <xf numFmtId="40" fontId="23" fillId="4" borderId="7" xfId="1" applyNumberFormat="1" applyFont="1" applyFill="1" applyBorder="1" applyAlignment="1">
      <alignment horizontal="right" vertical="center"/>
    </xf>
    <xf numFmtId="168" fontId="21" fillId="4" borderId="11" xfId="0" applyNumberFormat="1" applyFont="1" applyFill="1" applyBorder="1" applyAlignment="1">
      <alignment vertical="center"/>
    </xf>
    <xf numFmtId="164" fontId="9" fillId="4" borderId="12" xfId="2" applyFont="1" applyFill="1" applyBorder="1" applyAlignment="1">
      <alignment horizontal="right" vertical="center"/>
    </xf>
    <xf numFmtId="4" fontId="20" fillId="3" borderId="1" xfId="0" applyNumberFormat="1" applyFont="1" applyFill="1" applyBorder="1" applyAlignment="1" applyProtection="1">
      <alignment horizontal="right" vertical="center"/>
      <protection locked="0"/>
    </xf>
    <xf numFmtId="2" fontId="9" fillId="4" borderId="4" xfId="0" applyNumberFormat="1" applyFont="1" applyFill="1" applyBorder="1" applyAlignment="1" applyProtection="1">
      <alignment vertical="center"/>
      <protection locked="0"/>
    </xf>
    <xf numFmtId="43" fontId="2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2" fontId="9" fillId="3" borderId="0" xfId="0" applyNumberFormat="1" applyFont="1" applyFill="1" applyAlignment="1" applyProtection="1">
      <alignment vertical="center"/>
      <protection locked="0"/>
    </xf>
    <xf numFmtId="4" fontId="20" fillId="0" borderId="1" xfId="0" applyNumberFormat="1" applyFont="1" applyBorder="1" applyAlignment="1" applyProtection="1">
      <alignment horizontal="right" vertical="center"/>
      <protection locked="0"/>
    </xf>
    <xf numFmtId="2" fontId="9" fillId="0" borderId="0" xfId="0" applyNumberFormat="1" applyFont="1" applyAlignment="1" applyProtection="1">
      <alignment vertical="center"/>
      <protection locked="0"/>
    </xf>
    <xf numFmtId="0" fontId="26" fillId="3" borderId="0" xfId="0" applyFont="1" applyFill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2" fontId="9" fillId="4" borderId="13" xfId="0" applyNumberFormat="1" applyFont="1" applyFill="1" applyBorder="1" applyAlignment="1">
      <alignment horizontal="left" vertical="center"/>
    </xf>
    <xf numFmtId="2" fontId="9" fillId="4" borderId="14" xfId="0" applyNumberFormat="1" applyFont="1" applyFill="1" applyBorder="1" applyAlignment="1">
      <alignment horizontal="left" vertical="center"/>
    </xf>
    <xf numFmtId="2" fontId="9" fillId="4" borderId="15" xfId="0" applyNumberFormat="1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0" fillId="3" borderId="0" xfId="0" applyFont="1" applyFill="1" applyAlignment="1">
      <alignment horizontal="center"/>
    </xf>
    <xf numFmtId="0" fontId="33" fillId="3" borderId="0" xfId="0" applyFont="1" applyFill="1" applyAlignment="1">
      <alignment horizontal="center" vertical="center"/>
    </xf>
    <xf numFmtId="0" fontId="34" fillId="3" borderId="0" xfId="0" applyFont="1" applyFill="1" applyAlignment="1">
      <alignment horizontal="center" vertical="center"/>
    </xf>
    <xf numFmtId="166" fontId="9" fillId="0" borderId="0" xfId="1" applyNumberFormat="1" applyFont="1" applyFill="1" applyBorder="1" applyAlignment="1">
      <alignment horizontal="left"/>
    </xf>
    <xf numFmtId="0" fontId="2" fillId="0" borderId="0" xfId="0" applyFont="1" applyAlignment="1"/>
    <xf numFmtId="0" fontId="5" fillId="0" borderId="0" xfId="19" applyFont="1" applyAlignment="1">
      <alignment horizontal="center"/>
    </xf>
    <xf numFmtId="0" fontId="6" fillId="0" borderId="0" xfId="19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</cellXfs>
  <cellStyles count="24">
    <cellStyle name="Millares" xfId="1" builtinId="3"/>
    <cellStyle name="Millares 17" xfId="3"/>
    <cellStyle name="Millares 2" xfId="4"/>
    <cellStyle name="Millares 3" xfId="5"/>
    <cellStyle name="Millares 5" xfId="6"/>
    <cellStyle name="Millares 6" xfId="7"/>
    <cellStyle name="Millares 7" xfId="8"/>
    <cellStyle name="Moneda" xfId="2" builtinId="4"/>
    <cellStyle name="Moneda 2" xfId="9"/>
    <cellStyle name="Moneda 2 2" xfId="10"/>
    <cellStyle name="Moneda 2 3" xfId="11"/>
    <cellStyle name="Moneda 2 4" xfId="12"/>
    <cellStyle name="Moneda 2 5" xfId="13"/>
    <cellStyle name="Normal" xfId="0" builtinId="0"/>
    <cellStyle name="Normal 10 2" xfId="14"/>
    <cellStyle name="Normal 2" xfId="15"/>
    <cellStyle name="Normal 2 2" xfId="16"/>
    <cellStyle name="Normal 2 3" xfId="17"/>
    <cellStyle name="Normal 2 3 2" xfId="18"/>
    <cellStyle name="Normal 3" xfId="19"/>
    <cellStyle name="Normal 3 2" xfId="20"/>
    <cellStyle name="Normal 3 3" xfId="21"/>
    <cellStyle name="Normal 4" xfId="22"/>
    <cellStyle name="Porcentaje" xfId="2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9"/>
  <sheetViews>
    <sheetView showGridLines="0" tabSelected="1" view="pageBreakPreview" topLeftCell="A10" zoomScale="90" zoomScaleNormal="90" zoomScaleSheetLayoutView="90" workbookViewId="0">
      <selection activeCell="D6" sqref="D6"/>
    </sheetView>
  </sheetViews>
  <sheetFormatPr baseColWidth="10" defaultColWidth="41" defaultRowHeight="14.25" x14ac:dyDescent="0.2"/>
  <cols>
    <col min="1" max="1" width="8.42578125" style="6" customWidth="1"/>
    <col min="2" max="2" width="62.5703125" style="2" customWidth="1"/>
    <col min="3" max="4" width="10" style="3" customWidth="1"/>
    <col min="5" max="5" width="14.85546875" style="7" customWidth="1"/>
    <col min="6" max="6" width="15.7109375" style="2" bestFit="1" customWidth="1"/>
    <col min="7" max="7" width="25.42578125" style="2" customWidth="1"/>
    <col min="8" max="8" width="17" style="2" customWidth="1"/>
    <col min="9" max="9" width="11" style="2" customWidth="1"/>
    <col min="10" max="10" width="17.5703125" style="2" customWidth="1"/>
    <col min="11" max="253" width="11" style="2" customWidth="1"/>
    <col min="254" max="254" width="6.140625" style="2" customWidth="1"/>
    <col min="255" max="16384" width="41" style="2"/>
  </cols>
  <sheetData>
    <row r="1" spans="1:7" x14ac:dyDescent="0.2">
      <c r="A1" s="1"/>
      <c r="C1" s="16"/>
      <c r="D1" s="16"/>
      <c r="E1" s="4"/>
      <c r="F1" s="5"/>
      <c r="G1" s="5"/>
    </row>
    <row r="2" spans="1:7" x14ac:dyDescent="0.2">
      <c r="A2" s="1"/>
      <c r="C2" s="16"/>
      <c r="D2" s="16"/>
      <c r="E2" s="4"/>
      <c r="F2" s="5"/>
      <c r="G2" s="5"/>
    </row>
    <row r="3" spans="1:7" x14ac:dyDescent="0.2">
      <c r="A3" s="1"/>
      <c r="C3" s="16"/>
      <c r="D3" s="16"/>
      <c r="E3" s="4"/>
      <c r="F3" s="5"/>
      <c r="G3" s="5"/>
    </row>
    <row r="4" spans="1:7" x14ac:dyDescent="0.2">
      <c r="A4" s="1"/>
      <c r="C4" s="16"/>
      <c r="D4" s="16"/>
      <c r="E4" s="4"/>
      <c r="F4" s="5"/>
      <c r="G4" s="5"/>
    </row>
    <row r="5" spans="1:7" x14ac:dyDescent="0.2">
      <c r="A5" s="1"/>
      <c r="C5" s="16"/>
      <c r="D5" s="16"/>
      <c r="E5" s="4"/>
      <c r="F5" s="5"/>
      <c r="G5" s="5"/>
    </row>
    <row r="6" spans="1:7" x14ac:dyDescent="0.2">
      <c r="A6" s="1"/>
      <c r="C6" s="16"/>
      <c r="D6" s="16"/>
      <c r="E6" s="4"/>
      <c r="F6" s="5"/>
      <c r="G6" s="5"/>
    </row>
    <row r="7" spans="1:7" ht="15" x14ac:dyDescent="0.2">
      <c r="A7" s="169"/>
      <c r="B7" s="169"/>
      <c r="C7" s="169"/>
      <c r="D7" s="169"/>
      <c r="E7" s="169"/>
      <c r="F7" s="169"/>
      <c r="G7" s="169"/>
    </row>
    <row r="8" spans="1:7" ht="15" x14ac:dyDescent="0.2">
      <c r="A8" s="169"/>
      <c r="B8" s="169"/>
      <c r="C8" s="169"/>
      <c r="D8" s="169"/>
      <c r="E8" s="169"/>
      <c r="F8" s="169"/>
      <c r="G8" s="169"/>
    </row>
    <row r="9" spans="1:7" ht="15" x14ac:dyDescent="0.2">
      <c r="A9" s="169"/>
      <c r="B9" s="169"/>
      <c r="C9" s="169"/>
      <c r="D9" s="169"/>
      <c r="E9" s="169"/>
      <c r="F9" s="169"/>
      <c r="G9" s="169"/>
    </row>
    <row r="10" spans="1:7" ht="18.75" x14ac:dyDescent="0.3">
      <c r="A10" s="170"/>
      <c r="B10" s="170"/>
      <c r="C10" s="170"/>
      <c r="D10" s="170"/>
      <c r="E10" s="170"/>
      <c r="F10" s="170"/>
      <c r="G10" s="170"/>
    </row>
    <row r="11" spans="1:7" x14ac:dyDescent="0.2">
      <c r="A11" s="1"/>
      <c r="C11" s="16"/>
      <c r="D11" s="16"/>
      <c r="E11" s="4"/>
      <c r="F11" s="5"/>
      <c r="G11" s="5"/>
    </row>
    <row r="12" spans="1:7" ht="23.25" customHeight="1" x14ac:dyDescent="0.25">
      <c r="A12" s="171" t="s">
        <v>0</v>
      </c>
      <c r="B12" s="172" t="s">
        <v>1</v>
      </c>
      <c r="C12" s="172"/>
      <c r="D12" s="172"/>
      <c r="E12" s="172"/>
      <c r="F12" s="173" t="s">
        <v>62</v>
      </c>
      <c r="G12" s="3" t="s">
        <v>63</v>
      </c>
    </row>
    <row r="13" spans="1:7" ht="26.25" customHeight="1" x14ac:dyDescent="0.2">
      <c r="A13" s="171"/>
      <c r="B13" s="172"/>
      <c r="C13" s="172"/>
      <c r="D13" s="172"/>
      <c r="E13" s="172"/>
      <c r="F13" s="8" t="s">
        <v>2</v>
      </c>
      <c r="G13" s="21"/>
    </row>
    <row r="14" spans="1:7" ht="17.25" customHeight="1" x14ac:dyDescent="0.2">
      <c r="C14" s="17"/>
      <c r="D14" s="17"/>
      <c r="E14" s="2"/>
    </row>
    <row r="15" spans="1:7" ht="18.75" customHeight="1" x14ac:dyDescent="0.25">
      <c r="A15" s="12" t="s">
        <v>3</v>
      </c>
      <c r="B15" s="48" t="s">
        <v>4</v>
      </c>
      <c r="C15" s="2"/>
      <c r="D15" s="2"/>
      <c r="E15" s="8" t="s">
        <v>5</v>
      </c>
      <c r="F15" s="167"/>
      <c r="G15" s="167"/>
    </row>
    <row r="16" spans="1:7" ht="21" customHeight="1" x14ac:dyDescent="0.25">
      <c r="A16" s="9"/>
      <c r="C16" s="2"/>
      <c r="D16" s="2"/>
      <c r="E16" s="8" t="s">
        <v>6</v>
      </c>
      <c r="F16" s="167"/>
      <c r="G16" s="167"/>
    </row>
    <row r="17" spans="1:255" ht="9.75" customHeight="1" x14ac:dyDescent="0.25">
      <c r="A17" s="9"/>
      <c r="E17" s="8"/>
      <c r="F17" s="132"/>
      <c r="G17" s="132"/>
    </row>
    <row r="18" spans="1:255" ht="22.5" customHeight="1" x14ac:dyDescent="0.2">
      <c r="A18" s="42" t="s">
        <v>7</v>
      </c>
      <c r="B18" s="43" t="s">
        <v>8</v>
      </c>
      <c r="C18" s="43" t="s">
        <v>9</v>
      </c>
      <c r="D18" s="43" t="s">
        <v>10</v>
      </c>
      <c r="E18" s="44" t="s">
        <v>11</v>
      </c>
      <c r="F18" s="43" t="s">
        <v>12</v>
      </c>
      <c r="G18" s="43" t="s">
        <v>13</v>
      </c>
    </row>
    <row r="19" spans="1:255" ht="18.75" customHeight="1" x14ac:dyDescent="0.2">
      <c r="A19" s="1"/>
      <c r="B19" s="19"/>
      <c r="E19" s="22"/>
      <c r="F19" s="3"/>
      <c r="G19" s="3"/>
    </row>
    <row r="20" spans="1:255" customFormat="1" ht="21.95" customHeight="1" x14ac:dyDescent="0.25">
      <c r="A20" s="49">
        <v>1</v>
      </c>
      <c r="B20" s="48" t="s">
        <v>14</v>
      </c>
      <c r="C20" s="50"/>
      <c r="D20" s="50"/>
      <c r="E20" s="50"/>
      <c r="F20" s="50"/>
      <c r="G20" s="51"/>
      <c r="H20" s="2"/>
      <c r="I20" s="20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168"/>
      <c r="IU20" s="168"/>
    </row>
    <row r="21" spans="1:255" ht="52.5" customHeight="1" x14ac:dyDescent="0.2">
      <c r="A21" s="52">
        <v>1.01</v>
      </c>
      <c r="B21" s="53" t="s">
        <v>15</v>
      </c>
      <c r="C21" s="52">
        <v>70.69</v>
      </c>
      <c r="D21" s="52" t="s">
        <v>16</v>
      </c>
      <c r="E21" s="149"/>
      <c r="F21" s="54">
        <f>+C21*E21</f>
        <v>0</v>
      </c>
      <c r="G21" s="55"/>
    </row>
    <row r="22" spans="1:255" ht="21" customHeight="1" x14ac:dyDescent="0.2">
      <c r="A22" s="56"/>
      <c r="B22" s="57" t="s">
        <v>17</v>
      </c>
      <c r="C22" s="59"/>
      <c r="D22" s="58"/>
      <c r="E22" s="150"/>
      <c r="F22" s="57"/>
      <c r="G22" s="60">
        <f>SUM(F21:F21)</f>
        <v>0</v>
      </c>
      <c r="H22" s="7"/>
    </row>
    <row r="23" spans="1:255" ht="21.95" customHeight="1" x14ac:dyDescent="0.25">
      <c r="A23" s="1"/>
      <c r="B23" s="61"/>
      <c r="E23" s="151"/>
      <c r="F23" s="3"/>
      <c r="G23" s="3"/>
    </row>
    <row r="24" spans="1:255" ht="21.95" customHeight="1" x14ac:dyDescent="0.25">
      <c r="A24" s="62">
        <v>2</v>
      </c>
      <c r="B24" s="63" t="s">
        <v>18</v>
      </c>
      <c r="C24" s="50"/>
      <c r="D24" s="50"/>
      <c r="E24" s="152"/>
      <c r="F24" s="50"/>
      <c r="G24" s="64"/>
    </row>
    <row r="25" spans="1:255" ht="43.5" customHeight="1" x14ac:dyDescent="0.2">
      <c r="A25" s="52">
        <f>A24+0.01</f>
        <v>2.0099999999999998</v>
      </c>
      <c r="B25" s="53" t="s">
        <v>19</v>
      </c>
      <c r="C25" s="52">
        <v>71.98</v>
      </c>
      <c r="D25" s="52" t="s">
        <v>16</v>
      </c>
      <c r="E25" s="149"/>
      <c r="F25" s="54">
        <f>+C25*E25</f>
        <v>0</v>
      </c>
      <c r="G25" s="69"/>
      <c r="I25" s="2" t="s">
        <v>20</v>
      </c>
    </row>
    <row r="26" spans="1:255" ht="53.25" customHeight="1" x14ac:dyDescent="0.2">
      <c r="A26" s="52">
        <f>A25+0.01</f>
        <v>2.0199999999999996</v>
      </c>
      <c r="B26" s="53" t="s">
        <v>21</v>
      </c>
      <c r="C26" s="52">
        <v>71.98</v>
      </c>
      <c r="D26" s="52" t="s">
        <v>16</v>
      </c>
      <c r="E26" s="149"/>
      <c r="F26" s="54">
        <f>+C26*E26</f>
        <v>0</v>
      </c>
      <c r="G26" s="69"/>
    </row>
    <row r="27" spans="1:255" ht="21.95" customHeight="1" x14ac:dyDescent="0.2">
      <c r="A27" s="56"/>
      <c r="B27" s="57" t="s">
        <v>17</v>
      </c>
      <c r="C27" s="59"/>
      <c r="D27" s="58"/>
      <c r="E27" s="150"/>
      <c r="F27" s="57"/>
      <c r="G27" s="60">
        <f>SUM(F25:F26)</f>
        <v>0</v>
      </c>
      <c r="H27" s="41"/>
    </row>
    <row r="28" spans="1:255" ht="21.95" customHeight="1" x14ac:dyDescent="0.2">
      <c r="A28" s="129"/>
      <c r="B28" s="76"/>
      <c r="C28" s="77"/>
      <c r="D28" s="130"/>
      <c r="E28" s="153"/>
      <c r="F28" s="76"/>
      <c r="G28" s="131"/>
      <c r="H28" s="41"/>
    </row>
    <row r="29" spans="1:255" ht="21.95" customHeight="1" x14ac:dyDescent="0.25">
      <c r="A29" s="62">
        <v>3</v>
      </c>
      <c r="B29" s="63" t="s">
        <v>22</v>
      </c>
      <c r="C29" s="50"/>
      <c r="D29" s="50"/>
      <c r="E29" s="152"/>
      <c r="F29" s="50"/>
      <c r="G29" s="64"/>
    </row>
    <row r="30" spans="1:255" ht="31.5" customHeight="1" x14ac:dyDescent="0.2">
      <c r="A30" s="65">
        <f>A29+0.01</f>
        <v>3.01</v>
      </c>
      <c r="B30" s="53" t="s">
        <v>23</v>
      </c>
      <c r="C30" s="65">
        <v>8</v>
      </c>
      <c r="D30" s="65" t="s">
        <v>24</v>
      </c>
      <c r="E30" s="154"/>
      <c r="F30" s="66">
        <f t="shared" ref="F30:F39" si="0">+C30*E30</f>
        <v>0</v>
      </c>
      <c r="G30" s="67"/>
    </row>
    <row r="31" spans="1:255" ht="31.5" customHeight="1" x14ac:dyDescent="0.2">
      <c r="A31" s="65">
        <f t="shared" ref="A31:A39" si="1">A30+0.01</f>
        <v>3.0199999999999996</v>
      </c>
      <c r="B31" s="53" t="s">
        <v>25</v>
      </c>
      <c r="C31" s="65">
        <v>1</v>
      </c>
      <c r="D31" s="65" t="s">
        <v>24</v>
      </c>
      <c r="E31" s="154"/>
      <c r="F31" s="66">
        <f t="shared" si="0"/>
        <v>0</v>
      </c>
      <c r="G31" s="67"/>
    </row>
    <row r="32" spans="1:255" ht="31.5" customHeight="1" x14ac:dyDescent="0.2">
      <c r="A32" s="65">
        <f t="shared" si="1"/>
        <v>3.0299999999999994</v>
      </c>
      <c r="B32" s="53" t="s">
        <v>26</v>
      </c>
      <c r="C32" s="65">
        <v>1</v>
      </c>
      <c r="D32" s="65" t="s">
        <v>24</v>
      </c>
      <c r="E32" s="154"/>
      <c r="F32" s="66">
        <f t="shared" si="0"/>
        <v>0</v>
      </c>
      <c r="G32" s="67"/>
    </row>
    <row r="33" spans="1:9" ht="39" customHeight="1" x14ac:dyDescent="0.2">
      <c r="A33" s="65">
        <f t="shared" si="1"/>
        <v>3.0399999999999991</v>
      </c>
      <c r="B33" s="68" t="s">
        <v>27</v>
      </c>
      <c r="C33" s="52">
        <v>8</v>
      </c>
      <c r="D33" s="52" t="s">
        <v>24</v>
      </c>
      <c r="E33" s="149"/>
      <c r="F33" s="54">
        <f t="shared" si="0"/>
        <v>0</v>
      </c>
      <c r="G33" s="69"/>
    </row>
    <row r="34" spans="1:9" ht="39" customHeight="1" x14ac:dyDescent="0.2">
      <c r="A34" s="65">
        <f t="shared" si="1"/>
        <v>3.0499999999999989</v>
      </c>
      <c r="B34" s="68" t="s">
        <v>28</v>
      </c>
      <c r="C34" s="52">
        <v>8</v>
      </c>
      <c r="D34" s="52" t="s">
        <v>24</v>
      </c>
      <c r="E34" s="149"/>
      <c r="F34" s="54">
        <f t="shared" si="0"/>
        <v>0</v>
      </c>
      <c r="G34" s="69"/>
    </row>
    <row r="35" spans="1:9" ht="39" customHeight="1" x14ac:dyDescent="0.2">
      <c r="A35" s="65">
        <f t="shared" si="1"/>
        <v>3.0599999999999987</v>
      </c>
      <c r="B35" s="68" t="s">
        <v>29</v>
      </c>
      <c r="C35" s="52">
        <v>1</v>
      </c>
      <c r="D35" s="52" t="s">
        <v>24</v>
      </c>
      <c r="E35" s="149"/>
      <c r="F35" s="54">
        <f t="shared" si="0"/>
        <v>0</v>
      </c>
      <c r="G35" s="69"/>
    </row>
    <row r="36" spans="1:9" ht="49.5" customHeight="1" x14ac:dyDescent="0.2">
      <c r="A36" s="65">
        <f t="shared" si="1"/>
        <v>3.0699999999999985</v>
      </c>
      <c r="B36" s="68" t="s">
        <v>30</v>
      </c>
      <c r="C36" s="52">
        <v>14</v>
      </c>
      <c r="D36" s="52" t="s">
        <v>24</v>
      </c>
      <c r="E36" s="149"/>
      <c r="F36" s="54">
        <f t="shared" si="0"/>
        <v>0</v>
      </c>
      <c r="G36" s="69"/>
      <c r="I36" s="2">
        <f>30*3.28</f>
        <v>98.399999999999991</v>
      </c>
    </row>
    <row r="37" spans="1:9" ht="49.5" customHeight="1" x14ac:dyDescent="0.2">
      <c r="A37" s="65">
        <f t="shared" si="1"/>
        <v>3.0799999999999983</v>
      </c>
      <c r="B37" s="53" t="s">
        <v>31</v>
      </c>
      <c r="C37" s="52">
        <v>100</v>
      </c>
      <c r="D37" s="52" t="s">
        <v>32</v>
      </c>
      <c r="E37" s="149"/>
      <c r="F37" s="54">
        <f t="shared" si="0"/>
        <v>0</v>
      </c>
      <c r="G37" s="69"/>
    </row>
    <row r="38" spans="1:9" ht="49.5" customHeight="1" x14ac:dyDescent="0.2">
      <c r="A38" s="65">
        <f t="shared" si="1"/>
        <v>3.0899999999999981</v>
      </c>
      <c r="B38" s="53" t="s">
        <v>33</v>
      </c>
      <c r="C38" s="52">
        <v>3</v>
      </c>
      <c r="D38" s="52" t="s">
        <v>24</v>
      </c>
      <c r="E38" s="149"/>
      <c r="F38" s="54">
        <f t="shared" si="0"/>
        <v>0</v>
      </c>
      <c r="G38" s="69"/>
    </row>
    <row r="39" spans="1:9" ht="49.5" customHeight="1" x14ac:dyDescent="0.2">
      <c r="A39" s="65">
        <f t="shared" si="1"/>
        <v>3.0999999999999979</v>
      </c>
      <c r="B39" s="53" t="s">
        <v>34</v>
      </c>
      <c r="C39" s="52">
        <v>2</v>
      </c>
      <c r="D39" s="52" t="s">
        <v>24</v>
      </c>
      <c r="E39" s="149"/>
      <c r="F39" s="54">
        <f t="shared" si="0"/>
        <v>0</v>
      </c>
      <c r="G39" s="69"/>
    </row>
    <row r="40" spans="1:9" ht="21.95" customHeight="1" x14ac:dyDescent="0.2">
      <c r="A40" s="56"/>
      <c r="B40" s="57" t="s">
        <v>17</v>
      </c>
      <c r="C40" s="59"/>
      <c r="D40" s="58"/>
      <c r="E40" s="150"/>
      <c r="F40" s="57"/>
      <c r="G40" s="60">
        <f>SUM(F30:F39)</f>
        <v>0</v>
      </c>
      <c r="H40" s="41"/>
    </row>
    <row r="41" spans="1:9" ht="21.95" customHeight="1" x14ac:dyDescent="0.2">
      <c r="A41" s="70"/>
      <c r="B41" s="71"/>
      <c r="C41" s="73"/>
      <c r="D41" s="72"/>
      <c r="E41" s="155"/>
      <c r="F41" s="71"/>
      <c r="G41" s="74"/>
      <c r="H41" s="41"/>
    </row>
    <row r="42" spans="1:9" ht="21.95" customHeight="1" x14ac:dyDescent="0.25">
      <c r="A42" s="62">
        <v>4</v>
      </c>
      <c r="B42" s="63" t="s">
        <v>35</v>
      </c>
      <c r="C42" s="50"/>
      <c r="D42" s="50"/>
      <c r="E42" s="152"/>
      <c r="F42" s="50"/>
      <c r="G42" s="64"/>
    </row>
    <row r="43" spans="1:9" ht="33" customHeight="1" x14ac:dyDescent="0.2">
      <c r="A43" s="52">
        <f>A42+0.01</f>
        <v>4.01</v>
      </c>
      <c r="B43" s="53" t="s">
        <v>36</v>
      </c>
      <c r="C43" s="52">
        <v>195</v>
      </c>
      <c r="D43" s="52" t="s">
        <v>16</v>
      </c>
      <c r="E43" s="149"/>
      <c r="F43" s="54">
        <f>+C43*E43</f>
        <v>0</v>
      </c>
      <c r="G43" s="69"/>
    </row>
    <row r="44" spans="1:9" ht="21.95" customHeight="1" x14ac:dyDescent="0.2">
      <c r="A44" s="56"/>
      <c r="B44" s="57" t="s">
        <v>17</v>
      </c>
      <c r="C44" s="59"/>
      <c r="D44" s="58"/>
      <c r="E44" s="150"/>
      <c r="F44" s="57"/>
      <c r="G44" s="60">
        <f>SUM(F43:F43)</f>
        <v>0</v>
      </c>
      <c r="H44" s="41"/>
    </row>
    <row r="45" spans="1:9" ht="21.95" customHeight="1" x14ac:dyDescent="0.2">
      <c r="A45" s="70"/>
      <c r="B45" s="71"/>
      <c r="C45" s="73"/>
      <c r="D45" s="72"/>
      <c r="E45" s="155"/>
      <c r="F45" s="71"/>
      <c r="G45" s="74"/>
      <c r="H45" s="41"/>
    </row>
    <row r="46" spans="1:9" ht="21.95" customHeight="1" x14ac:dyDescent="0.25">
      <c r="A46" s="62">
        <v>5</v>
      </c>
      <c r="B46" s="63" t="s">
        <v>37</v>
      </c>
      <c r="C46" s="50"/>
      <c r="D46" s="50"/>
      <c r="E46" s="152"/>
      <c r="F46" s="50"/>
      <c r="G46" s="64"/>
    </row>
    <row r="47" spans="1:9" ht="47.25" customHeight="1" x14ac:dyDescent="0.2">
      <c r="A47" s="52">
        <f>A46+0.01</f>
        <v>5.01</v>
      </c>
      <c r="B47" s="53" t="s">
        <v>38</v>
      </c>
      <c r="C47" s="52">
        <v>1</v>
      </c>
      <c r="D47" s="52" t="s">
        <v>24</v>
      </c>
      <c r="E47" s="149"/>
      <c r="F47" s="54">
        <f>+C47*E47</f>
        <v>0</v>
      </c>
      <c r="G47" s="45"/>
    </row>
    <row r="48" spans="1:9" ht="47.25" customHeight="1" x14ac:dyDescent="0.2">
      <c r="A48" s="52">
        <f t="shared" ref="A48:A49" si="2">A47+0.01</f>
        <v>5.0199999999999996</v>
      </c>
      <c r="B48" s="79" t="s">
        <v>39</v>
      </c>
      <c r="C48" s="52">
        <v>61.319999999999993</v>
      </c>
      <c r="D48" s="52" t="s">
        <v>40</v>
      </c>
      <c r="E48" s="149"/>
      <c r="F48" s="54">
        <f t="shared" ref="F48:F49" si="3">+C48*E48</f>
        <v>0</v>
      </c>
      <c r="G48" s="45"/>
    </row>
    <row r="49" spans="1:255" ht="34.5" customHeight="1" x14ac:dyDescent="0.2">
      <c r="A49" s="52">
        <f t="shared" si="2"/>
        <v>5.0299999999999994</v>
      </c>
      <c r="B49" s="79" t="s">
        <v>41</v>
      </c>
      <c r="C49" s="52">
        <v>1</v>
      </c>
      <c r="D49" s="52" t="s">
        <v>42</v>
      </c>
      <c r="E49" s="149"/>
      <c r="F49" s="54">
        <f t="shared" si="3"/>
        <v>0</v>
      </c>
      <c r="G49" s="45"/>
    </row>
    <row r="50" spans="1:255" ht="21.95" customHeight="1" x14ac:dyDescent="0.2">
      <c r="A50" s="56"/>
      <c r="B50" s="57" t="s">
        <v>17</v>
      </c>
      <c r="C50" s="59"/>
      <c r="D50" s="59"/>
      <c r="E50" s="57"/>
      <c r="F50" s="57"/>
      <c r="G50" s="60">
        <f>SUM(F47:F49)</f>
        <v>0</v>
      </c>
      <c r="H50" s="7"/>
    </row>
    <row r="51" spans="1:255" s="47" customFormat="1" ht="21.95" customHeight="1" x14ac:dyDescent="0.2">
      <c r="A51" s="75"/>
      <c r="B51" s="76"/>
      <c r="C51" s="77"/>
      <c r="D51" s="77"/>
      <c r="E51" s="76"/>
      <c r="F51" s="76"/>
      <c r="G51" s="78"/>
      <c r="H51" s="46"/>
    </row>
    <row r="52" spans="1:255" ht="21.95" customHeight="1" x14ac:dyDescent="0.2">
      <c r="A52" s="80"/>
      <c r="B52" s="81"/>
      <c r="C52" s="82"/>
      <c r="D52" s="82"/>
      <c r="E52" s="83"/>
      <c r="F52" s="84"/>
      <c r="G52" s="85"/>
    </row>
    <row r="53" spans="1:255" ht="21.95" customHeight="1" x14ac:dyDescent="0.2">
      <c r="A53" s="56"/>
      <c r="B53" s="57" t="s">
        <v>43</v>
      </c>
      <c r="C53" s="59"/>
      <c r="D53" s="59"/>
      <c r="E53" s="57"/>
      <c r="F53" s="57"/>
      <c r="G53" s="60">
        <f>SUM(G21:G50)</f>
        <v>0</v>
      </c>
      <c r="H53" s="41"/>
      <c r="J53" s="41"/>
    </row>
    <row r="54" spans="1:255" ht="21.95" customHeight="1" x14ac:dyDescent="0.25">
      <c r="A54" s="50"/>
      <c r="C54" s="86"/>
      <c r="D54" s="86"/>
      <c r="E54" s="87"/>
      <c r="F54" s="88"/>
      <c r="G54" s="89"/>
    </row>
    <row r="55" spans="1:255" ht="21.95" customHeight="1" x14ac:dyDescent="0.25">
      <c r="A55" s="90">
        <v>6</v>
      </c>
      <c r="B55" s="91" t="s">
        <v>44</v>
      </c>
      <c r="C55" s="92"/>
      <c r="D55" s="92"/>
      <c r="E55" s="93"/>
      <c r="F55" s="94"/>
      <c r="G55" s="95"/>
    </row>
    <row r="56" spans="1:255" ht="21.95" customHeight="1" x14ac:dyDescent="0.2">
      <c r="A56" s="65">
        <f>A55+0.01</f>
        <v>6.01</v>
      </c>
      <c r="B56" s="162" t="s">
        <v>45</v>
      </c>
      <c r="C56" s="163"/>
      <c r="D56" s="133"/>
      <c r="E56" s="96">
        <v>0.1</v>
      </c>
      <c r="F56" s="66"/>
      <c r="G56" s="97">
        <f>E56*$G$53</f>
        <v>0</v>
      </c>
    </row>
    <row r="57" spans="1:255" ht="21.95" customHeight="1" x14ac:dyDescent="0.2">
      <c r="A57" s="65">
        <f>A56+0.01</f>
        <v>6.02</v>
      </c>
      <c r="B57" s="162" t="s">
        <v>46</v>
      </c>
      <c r="C57" s="163"/>
      <c r="D57" s="133"/>
      <c r="E57" s="96">
        <v>0.03</v>
      </c>
      <c r="F57" s="66"/>
      <c r="G57" s="97">
        <f>E57*$G$53</f>
        <v>0</v>
      </c>
    </row>
    <row r="58" spans="1:255" ht="21.95" customHeight="1" x14ac:dyDescent="0.2">
      <c r="A58" s="65">
        <f>A57+0.01</f>
        <v>6.0299999999999994</v>
      </c>
      <c r="B58" s="162" t="s">
        <v>47</v>
      </c>
      <c r="C58" s="163"/>
      <c r="D58" s="133"/>
      <c r="E58" s="96">
        <v>2.5000000000000001E-2</v>
      </c>
      <c r="F58" s="66"/>
      <c r="G58" s="97">
        <f>E58*$G$53</f>
        <v>0</v>
      </c>
    </row>
    <row r="59" spans="1:255" ht="21.95" customHeight="1" x14ac:dyDescent="0.2">
      <c r="A59" s="138"/>
      <c r="B59" s="57" t="s">
        <v>48</v>
      </c>
      <c r="C59" s="139"/>
      <c r="D59" s="139"/>
      <c r="E59" s="140"/>
      <c r="F59" s="140"/>
      <c r="G59" s="60">
        <f>SUM(G56:G58)</f>
        <v>0</v>
      </c>
    </row>
    <row r="60" spans="1:255" ht="21.95" customHeight="1" x14ac:dyDescent="0.2">
      <c r="A60" s="80"/>
      <c r="B60" s="81"/>
      <c r="C60" s="82"/>
      <c r="D60" s="82"/>
      <c r="E60" s="83"/>
      <c r="F60" s="84"/>
      <c r="G60" s="85"/>
    </row>
    <row r="61" spans="1:255" ht="21.95" customHeight="1" x14ac:dyDescent="0.2">
      <c r="A61" s="138"/>
      <c r="B61" s="57" t="s">
        <v>49</v>
      </c>
      <c r="C61" s="139"/>
      <c r="D61" s="139"/>
      <c r="E61" s="140"/>
      <c r="F61" s="140"/>
      <c r="G61" s="60">
        <f>G59+G53</f>
        <v>0</v>
      </c>
    </row>
    <row r="62" spans="1:255" ht="21.95" customHeight="1" x14ac:dyDescent="0.2">
      <c r="A62" s="80"/>
      <c r="B62" s="81"/>
      <c r="C62" s="82"/>
      <c r="D62" s="82"/>
      <c r="E62" s="83"/>
      <c r="F62" s="84"/>
      <c r="G62" s="85"/>
    </row>
    <row r="63" spans="1:255" ht="21.95" customHeight="1" x14ac:dyDescent="0.2">
      <c r="A63" s="138"/>
      <c r="B63" s="57" t="s">
        <v>50</v>
      </c>
      <c r="C63" s="141"/>
      <c r="D63" s="141"/>
      <c r="E63" s="142">
        <v>0.1</v>
      </c>
      <c r="F63" s="140"/>
      <c r="G63" s="60">
        <f>ROUND(G61*E63,2)</f>
        <v>0</v>
      </c>
    </row>
    <row r="64" spans="1:255" s="13" customFormat="1" ht="21.95" customHeight="1" x14ac:dyDescent="0.2">
      <c r="A64" s="65">
        <f>A58+0.01</f>
        <v>6.0399999999999991</v>
      </c>
      <c r="B64" s="162" t="s">
        <v>51</v>
      </c>
      <c r="C64" s="163"/>
      <c r="D64" s="133"/>
      <c r="E64" s="96">
        <v>0.18</v>
      </c>
      <c r="F64" s="66"/>
      <c r="G64" s="97">
        <f>ROUND(E64*(SUM(G63)),2)</f>
        <v>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ht="21.95" customHeight="1" x14ac:dyDescent="0.2">
      <c r="A65" s="65">
        <f>A64+0.01</f>
        <v>6.0499999999999989</v>
      </c>
      <c r="B65" s="162" t="s">
        <v>52</v>
      </c>
      <c r="C65" s="163"/>
      <c r="D65" s="133"/>
      <c r="E65" s="96">
        <v>4.4999999999999998E-2</v>
      </c>
      <c r="F65" s="66"/>
      <c r="G65" s="97">
        <f>E65*G53</f>
        <v>0</v>
      </c>
    </row>
    <row r="66" spans="1:255" ht="21.95" customHeight="1" x14ac:dyDescent="0.2">
      <c r="A66" s="65">
        <f>A65+0.01</f>
        <v>6.0599999999999987</v>
      </c>
      <c r="B66" s="162" t="s">
        <v>53</v>
      </c>
      <c r="C66" s="163"/>
      <c r="D66" s="133"/>
      <c r="E66" s="96">
        <v>0.01</v>
      </c>
      <c r="F66" s="66"/>
      <c r="G66" s="97">
        <f>E66*G53</f>
        <v>0</v>
      </c>
    </row>
    <row r="67" spans="1:255" ht="21.95" customHeight="1" x14ac:dyDescent="0.2">
      <c r="A67" s="65">
        <f>A66+0.01</f>
        <v>6.0699999999999985</v>
      </c>
      <c r="B67" s="162" t="s">
        <v>54</v>
      </c>
      <c r="C67" s="163"/>
      <c r="D67" s="133"/>
      <c r="E67" s="96">
        <v>1E-3</v>
      </c>
      <c r="F67" s="66"/>
      <c r="G67" s="97">
        <f>E67*G53</f>
        <v>0</v>
      </c>
    </row>
    <row r="68" spans="1:255" ht="21.95" customHeight="1" x14ac:dyDescent="0.2">
      <c r="A68" s="65">
        <f>A67+0.01</f>
        <v>6.0799999999999983</v>
      </c>
      <c r="B68" s="162" t="s">
        <v>55</v>
      </c>
      <c r="C68" s="163"/>
      <c r="D68" s="133"/>
      <c r="E68" s="96">
        <v>0.01</v>
      </c>
      <c r="F68" s="66"/>
      <c r="G68" s="97">
        <f>E68*G53</f>
        <v>0</v>
      </c>
    </row>
    <row r="69" spans="1:255" ht="21.95" customHeight="1" x14ac:dyDescent="0.2">
      <c r="A69" s="65">
        <f>A68+0.01</f>
        <v>6.0899999999999981</v>
      </c>
      <c r="B69" s="162" t="s">
        <v>56</v>
      </c>
      <c r="C69" s="163"/>
      <c r="D69" s="133"/>
      <c r="E69" s="96">
        <v>0.02</v>
      </c>
      <c r="F69" s="66"/>
      <c r="G69" s="97">
        <f>E69*G53</f>
        <v>0</v>
      </c>
    </row>
    <row r="70" spans="1:255" ht="21.95" customHeight="1" x14ac:dyDescent="0.2">
      <c r="A70" s="143"/>
      <c r="B70" s="144" t="s">
        <v>57</v>
      </c>
      <c r="C70" s="145"/>
      <c r="D70" s="145"/>
      <c r="E70" s="146"/>
      <c r="F70" s="146"/>
      <c r="G70" s="60">
        <f>SUM(G64:G69)</f>
        <v>0</v>
      </c>
    </row>
    <row r="71" spans="1:255" ht="21.95" customHeight="1" x14ac:dyDescent="0.2">
      <c r="A71" s="98"/>
      <c r="B71" s="99"/>
      <c r="C71" s="98"/>
      <c r="D71" s="98"/>
      <c r="E71" s="100"/>
      <c r="F71" s="101"/>
      <c r="G71" s="102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</row>
    <row r="72" spans="1:255" ht="21.95" customHeight="1" x14ac:dyDescent="0.2">
      <c r="A72" s="138"/>
      <c r="B72" s="57" t="s">
        <v>58</v>
      </c>
      <c r="C72" s="141"/>
      <c r="D72" s="141"/>
      <c r="E72" s="140"/>
      <c r="F72" s="140"/>
      <c r="G72" s="60">
        <f>G70+G59</f>
        <v>0</v>
      </c>
    </row>
    <row r="73" spans="1:255" ht="21.95" customHeight="1" x14ac:dyDescent="0.2">
      <c r="A73" s="103"/>
      <c r="B73" s="104"/>
      <c r="C73" s="105"/>
      <c r="D73" s="105"/>
      <c r="E73" s="106"/>
      <c r="F73" s="107"/>
      <c r="G73" s="107"/>
    </row>
    <row r="74" spans="1:255" ht="21.95" customHeight="1" x14ac:dyDescent="0.2">
      <c r="A74" s="65">
        <f>A69+0.01</f>
        <v>6.0999999999999979</v>
      </c>
      <c r="B74" s="162" t="s">
        <v>59</v>
      </c>
      <c r="C74" s="163"/>
      <c r="D74" s="133"/>
      <c r="E74" s="96">
        <v>0.05</v>
      </c>
      <c r="F74" s="66"/>
      <c r="G74" s="97">
        <f>ROUND(G53*E74,2)</f>
        <v>0</v>
      </c>
    </row>
    <row r="75" spans="1:255" ht="21.95" customHeight="1" thickBot="1" x14ac:dyDescent="0.25">
      <c r="A75" s="108"/>
      <c r="B75" s="104"/>
      <c r="C75" s="105"/>
      <c r="D75" s="105"/>
      <c r="E75" s="109"/>
      <c r="F75" s="110"/>
      <c r="G75" s="111"/>
    </row>
    <row r="76" spans="1:255" ht="21.95" customHeight="1" thickBot="1" x14ac:dyDescent="0.25">
      <c r="A76" s="147"/>
      <c r="B76" s="159" t="s">
        <v>60</v>
      </c>
      <c r="C76" s="160"/>
      <c r="D76" s="160"/>
      <c r="E76" s="160"/>
      <c r="F76" s="161"/>
      <c r="G76" s="148">
        <f>G53+G72+G74</f>
        <v>0</v>
      </c>
      <c r="H76" s="7"/>
    </row>
    <row r="77" spans="1:255" s="15" customFormat="1" ht="32.25" customHeight="1" x14ac:dyDescent="0.25">
      <c r="A77" s="80"/>
      <c r="B77" s="136"/>
      <c r="C77" s="136"/>
      <c r="D77" s="136"/>
      <c r="E77" s="164"/>
      <c r="F77" s="164"/>
      <c r="G77" s="164"/>
      <c r="H77" s="23"/>
    </row>
    <row r="78" spans="1:255" s="15" customFormat="1" ht="20.25" customHeight="1" x14ac:dyDescent="0.25">
      <c r="A78" s="117"/>
      <c r="B78" s="137"/>
      <c r="C78" s="156"/>
      <c r="D78" s="156"/>
      <c r="E78" s="156"/>
      <c r="F78" s="156"/>
      <c r="G78" s="118"/>
      <c r="H78" s="23"/>
    </row>
    <row r="79" spans="1:255" s="15" customFormat="1" ht="20.25" customHeight="1" x14ac:dyDescent="0.3">
      <c r="A79" s="117"/>
      <c r="B79" s="119"/>
      <c r="C79" s="120"/>
      <c r="D79" s="121"/>
      <c r="E79" s="118"/>
      <c r="F79" s="121"/>
      <c r="G79" s="121"/>
      <c r="H79" s="122"/>
    </row>
    <row r="80" spans="1:255" s="15" customFormat="1" ht="21" customHeight="1" x14ac:dyDescent="0.25">
      <c r="A80" s="117"/>
      <c r="B80" s="134"/>
      <c r="C80" s="165"/>
      <c r="D80" s="157"/>
      <c r="E80" s="157"/>
      <c r="F80" s="157"/>
      <c r="G80" s="121"/>
      <c r="H80" s="27"/>
    </row>
    <row r="81" spans="1:256" ht="19.5" customHeight="1" x14ac:dyDescent="0.25">
      <c r="A81" s="117"/>
      <c r="B81" s="135"/>
      <c r="C81" s="166"/>
      <c r="D81" s="158"/>
      <c r="E81" s="158"/>
      <c r="F81" s="158"/>
      <c r="G81" s="121"/>
      <c r="H81" s="27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6"/>
      <c r="DR81" s="116"/>
      <c r="DS81" s="116"/>
      <c r="DT81" s="116"/>
      <c r="DU81" s="116"/>
      <c r="DV81" s="116"/>
      <c r="DW81" s="116"/>
      <c r="DX81" s="116"/>
      <c r="DY81" s="116"/>
      <c r="DZ81" s="116"/>
      <c r="EA81" s="116"/>
      <c r="EB81" s="116"/>
      <c r="EC81" s="116"/>
      <c r="ED81" s="116"/>
      <c r="EE81" s="116"/>
      <c r="EF81" s="116"/>
      <c r="EG81" s="116"/>
      <c r="EH81" s="116"/>
      <c r="EI81" s="116"/>
      <c r="EJ81" s="116"/>
      <c r="EK81" s="116"/>
      <c r="EL81" s="116"/>
      <c r="EM81" s="116"/>
      <c r="EN81" s="116"/>
      <c r="EO81" s="116"/>
      <c r="EP81" s="116"/>
      <c r="EQ81" s="116"/>
      <c r="ER81" s="116"/>
      <c r="ES81" s="116"/>
      <c r="ET81" s="116"/>
      <c r="EU81" s="116"/>
      <c r="EV81" s="116"/>
      <c r="EW81" s="116"/>
      <c r="EX81" s="116"/>
      <c r="EY81" s="116"/>
      <c r="EZ81" s="116"/>
      <c r="FA81" s="116"/>
      <c r="FB81" s="116"/>
      <c r="FC81" s="116"/>
      <c r="FD81" s="116"/>
      <c r="FE81" s="116"/>
      <c r="FF81" s="116"/>
      <c r="FG81" s="116"/>
      <c r="FH81" s="116"/>
      <c r="FI81" s="116"/>
      <c r="FJ81" s="116"/>
      <c r="FK81" s="116"/>
      <c r="FL81" s="116"/>
      <c r="FM81" s="116"/>
      <c r="FN81" s="116"/>
      <c r="FO81" s="116"/>
      <c r="FP81" s="116"/>
      <c r="FQ81" s="116"/>
      <c r="FR81" s="116"/>
      <c r="FS81" s="116"/>
      <c r="FT81" s="116"/>
      <c r="FU81" s="116"/>
      <c r="FV81" s="116"/>
      <c r="FW81" s="116"/>
      <c r="FX81" s="116"/>
      <c r="FY81" s="116"/>
      <c r="FZ81" s="116"/>
      <c r="GA81" s="116"/>
      <c r="GB81" s="116"/>
      <c r="GC81" s="116"/>
      <c r="GD81" s="116"/>
      <c r="GE81" s="116"/>
      <c r="GF81" s="116"/>
      <c r="GG81" s="116"/>
      <c r="GH81" s="116"/>
      <c r="GI81" s="116"/>
      <c r="GJ81" s="116"/>
      <c r="GK81" s="116"/>
      <c r="GL81" s="116"/>
      <c r="GM81" s="116"/>
      <c r="GN81" s="116"/>
      <c r="GO81" s="116"/>
      <c r="GP81" s="116"/>
      <c r="GQ81" s="116"/>
      <c r="GR81" s="116"/>
      <c r="GS81" s="116"/>
      <c r="GT81" s="116"/>
      <c r="GU81" s="116"/>
      <c r="GV81" s="116"/>
      <c r="GW81" s="116"/>
      <c r="GX81" s="116"/>
      <c r="GY81" s="116"/>
      <c r="GZ81" s="116"/>
      <c r="HA81" s="116"/>
      <c r="HB81" s="116"/>
      <c r="HC81" s="116"/>
      <c r="HD81" s="116"/>
      <c r="HE81" s="116"/>
      <c r="HF81" s="116"/>
      <c r="HG81" s="116"/>
      <c r="HH81" s="116"/>
      <c r="HI81" s="116"/>
      <c r="HJ81" s="116"/>
      <c r="HK81" s="116"/>
      <c r="HL81" s="116"/>
      <c r="HM81" s="116"/>
      <c r="HN81" s="116"/>
      <c r="HO81" s="116"/>
      <c r="HP81" s="116"/>
      <c r="HQ81" s="116"/>
      <c r="HR81" s="116"/>
      <c r="HS81" s="116"/>
      <c r="HT81" s="116"/>
      <c r="HU81" s="116"/>
      <c r="HV81" s="116"/>
      <c r="HW81" s="116"/>
      <c r="HX81" s="116"/>
      <c r="HY81" s="116"/>
      <c r="HZ81" s="116"/>
      <c r="IA81" s="116"/>
      <c r="IB81" s="116"/>
      <c r="IC81" s="116"/>
      <c r="ID81" s="116"/>
      <c r="IE81" s="116"/>
      <c r="IF81" s="116"/>
      <c r="IG81" s="116"/>
      <c r="IH81" s="116"/>
      <c r="II81" s="116"/>
      <c r="IJ81" s="116"/>
      <c r="IK81" s="116"/>
      <c r="IL81" s="116"/>
      <c r="IM81" s="116"/>
      <c r="IN81" s="116"/>
      <c r="IO81" s="116"/>
      <c r="IP81" s="116"/>
      <c r="IQ81" s="116"/>
      <c r="IR81" s="116"/>
      <c r="IS81" s="116"/>
      <c r="IT81" s="116"/>
      <c r="IU81" s="116"/>
      <c r="IV81" s="116"/>
    </row>
    <row r="82" spans="1:256" s="15" customFormat="1" ht="15" customHeight="1" x14ac:dyDescent="0.25">
      <c r="A82" s="117"/>
      <c r="B82" s="135"/>
      <c r="C82" s="158"/>
      <c r="D82" s="158"/>
      <c r="E82" s="158"/>
      <c r="F82" s="158"/>
      <c r="G82" s="121"/>
      <c r="H82" s="27"/>
    </row>
    <row r="83" spans="1:256" s="15" customFormat="1" ht="20.25" customHeight="1" x14ac:dyDescent="0.25">
      <c r="A83" s="117"/>
      <c r="B83" s="123"/>
      <c r="C83" s="120"/>
      <c r="D83" s="121"/>
      <c r="E83" s="121"/>
      <c r="F83" s="121"/>
      <c r="G83" s="121"/>
      <c r="H83" s="27"/>
    </row>
    <row r="84" spans="1:256" s="15" customFormat="1" ht="20.25" customHeight="1" x14ac:dyDescent="0.25">
      <c r="A84" s="156"/>
      <c r="B84" s="156"/>
      <c r="C84" s="156"/>
      <c r="D84" s="156"/>
      <c r="E84" s="156"/>
      <c r="F84" s="156"/>
      <c r="G84" s="156"/>
      <c r="H84" s="27"/>
    </row>
    <row r="85" spans="1:256" s="15" customFormat="1" ht="20.25" customHeight="1" x14ac:dyDescent="0.25">
      <c r="A85" s="137"/>
      <c r="B85" s="137"/>
      <c r="C85" s="137"/>
      <c r="D85" s="137"/>
      <c r="E85" s="137"/>
      <c r="F85" s="137"/>
      <c r="G85" s="137"/>
      <c r="H85" s="33"/>
    </row>
    <row r="86" spans="1:256" s="15" customFormat="1" ht="16.5" customHeight="1" x14ac:dyDescent="0.25">
      <c r="A86" s="157"/>
      <c r="B86" s="157"/>
      <c r="C86" s="157"/>
      <c r="D86" s="157"/>
      <c r="E86" s="157"/>
      <c r="F86" s="157"/>
      <c r="G86" s="157"/>
      <c r="H86" s="27"/>
    </row>
    <row r="87" spans="1:256" s="15" customFormat="1" ht="20.25" customHeight="1" x14ac:dyDescent="0.25">
      <c r="A87" s="158"/>
      <c r="B87" s="158"/>
      <c r="C87" s="158"/>
      <c r="D87" s="158"/>
      <c r="E87" s="158"/>
      <c r="F87" s="158"/>
      <c r="G87" s="158"/>
      <c r="H87" s="124"/>
    </row>
    <row r="88" spans="1:256" s="15" customFormat="1" ht="15.75" customHeight="1" x14ac:dyDescent="0.25">
      <c r="A88" s="158"/>
      <c r="B88" s="158"/>
      <c r="C88" s="158"/>
      <c r="D88" s="158"/>
      <c r="E88" s="158"/>
      <c r="F88" s="158"/>
      <c r="G88" s="158"/>
      <c r="H88" s="27"/>
    </row>
    <row r="89" spans="1:256" s="116" customFormat="1" x14ac:dyDescent="0.2">
      <c r="A89" s="125"/>
      <c r="B89" s="126"/>
      <c r="E89" s="127"/>
      <c r="H89" s="128"/>
      <c r="I89" s="128"/>
    </row>
    <row r="90" spans="1:256" s="15" customFormat="1" ht="15.75" customHeight="1" x14ac:dyDescent="0.25">
      <c r="A90" s="112" t="s">
        <v>61</v>
      </c>
      <c r="B90" s="112"/>
      <c r="C90" s="113"/>
      <c r="D90" s="113"/>
      <c r="E90" s="112"/>
      <c r="F90" s="114"/>
      <c r="G90" s="115"/>
      <c r="H90" s="27"/>
    </row>
    <row r="91" spans="1:256" s="15" customFormat="1" ht="15.75" customHeight="1" x14ac:dyDescent="0.25">
      <c r="A91" s="28"/>
      <c r="B91" s="30"/>
      <c r="C91" s="31"/>
      <c r="D91" s="31"/>
      <c r="E91" s="29"/>
      <c r="F91" s="28"/>
      <c r="G91" s="34"/>
      <c r="H91" s="27"/>
      <c r="I91" s="14"/>
    </row>
    <row r="92" spans="1:256" s="15" customFormat="1" ht="15.75" customHeight="1" x14ac:dyDescent="0.25">
      <c r="A92" s="28"/>
      <c r="B92" s="28"/>
      <c r="C92" s="35"/>
      <c r="D92" s="35"/>
      <c r="E92" s="36"/>
      <c r="F92" s="28"/>
      <c r="G92" s="32"/>
      <c r="H92" s="27"/>
      <c r="I92" s="14"/>
    </row>
    <row r="93" spans="1:256" s="15" customFormat="1" ht="15.75" customHeight="1" x14ac:dyDescent="0.25">
      <c r="A93" s="28"/>
      <c r="B93" s="28"/>
      <c r="C93" s="31"/>
      <c r="D93" s="31"/>
      <c r="E93" s="36"/>
      <c r="F93" s="28"/>
      <c r="G93" s="32"/>
      <c r="H93" s="27"/>
      <c r="I93" s="14"/>
    </row>
    <row r="94" spans="1:256" ht="16.5" x14ac:dyDescent="0.25">
      <c r="A94" s="37"/>
      <c r="B94" s="38"/>
      <c r="C94" s="24"/>
      <c r="D94" s="24"/>
      <c r="E94" s="25"/>
      <c r="F94" s="26"/>
      <c r="G94" s="26"/>
      <c r="H94" s="27"/>
    </row>
    <row r="95" spans="1:256" ht="15.75" x14ac:dyDescent="0.25">
      <c r="A95" s="33"/>
      <c r="B95" s="33"/>
      <c r="C95" s="39"/>
      <c r="D95" s="39"/>
      <c r="E95" s="40"/>
      <c r="F95" s="33"/>
      <c r="G95" s="33"/>
      <c r="H95" s="27"/>
    </row>
    <row r="96" spans="1:256" x14ac:dyDescent="0.2">
      <c r="A96" s="10"/>
      <c r="B96" s="11"/>
      <c r="C96" s="18"/>
      <c r="D96" s="18"/>
      <c r="E96" s="4"/>
      <c r="F96" s="5"/>
      <c r="G96" s="5"/>
    </row>
    <row r="97" spans="1:7" x14ac:dyDescent="0.2">
      <c r="A97" s="10"/>
      <c r="B97" s="11"/>
      <c r="C97" s="18"/>
      <c r="D97" s="18"/>
      <c r="E97" s="4"/>
      <c r="F97" s="5"/>
      <c r="G97" s="5"/>
    </row>
    <row r="98" spans="1:7" x14ac:dyDescent="0.2">
      <c r="A98" s="10"/>
      <c r="B98" s="11"/>
      <c r="C98" s="18"/>
      <c r="D98" s="18"/>
      <c r="E98" s="4"/>
      <c r="F98" s="5"/>
      <c r="G98" s="5"/>
    </row>
    <row r="99" spans="1:7" x14ac:dyDescent="0.2">
      <c r="A99" s="10"/>
      <c r="B99" s="11"/>
      <c r="C99" s="18"/>
      <c r="D99" s="18"/>
      <c r="E99" s="4"/>
      <c r="F99" s="5"/>
      <c r="G99" s="5"/>
    </row>
  </sheetData>
  <mergeCells count="29">
    <mergeCell ref="A7:G7"/>
    <mergeCell ref="A8:G8"/>
    <mergeCell ref="A9:G9"/>
    <mergeCell ref="A10:G10"/>
    <mergeCell ref="A12:A13"/>
    <mergeCell ref="B12:E13"/>
    <mergeCell ref="B69:C69"/>
    <mergeCell ref="F15:G15"/>
    <mergeCell ref="F16:G16"/>
    <mergeCell ref="IT20:IU20"/>
    <mergeCell ref="B56:C56"/>
    <mergeCell ref="B57:C57"/>
    <mergeCell ref="B58:C58"/>
    <mergeCell ref="B64:C64"/>
    <mergeCell ref="B65:C65"/>
    <mergeCell ref="B66:C66"/>
    <mergeCell ref="B67:C67"/>
    <mergeCell ref="B68:C68"/>
    <mergeCell ref="B74:C74"/>
    <mergeCell ref="E77:G77"/>
    <mergeCell ref="C78:F78"/>
    <mergeCell ref="C80:F80"/>
    <mergeCell ref="C81:F81"/>
    <mergeCell ref="A84:G84"/>
    <mergeCell ref="A86:G86"/>
    <mergeCell ref="A87:G87"/>
    <mergeCell ref="A88:G88"/>
    <mergeCell ref="B76:F76"/>
    <mergeCell ref="C82:F82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portrait" r:id="rId1"/>
  <rowBreaks count="1" manualBreakCount="1">
    <brk id="40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558F80037620469333F3C8F92B2314" ma:contentTypeVersion="17" ma:contentTypeDescription="Crear nuevo documento." ma:contentTypeScope="" ma:versionID="8b3c3abfbd094607a80d1951517043ac">
  <xsd:schema xmlns:xsd="http://www.w3.org/2001/XMLSchema" xmlns:xs="http://www.w3.org/2001/XMLSchema" xmlns:p="http://schemas.microsoft.com/office/2006/metadata/properties" xmlns:ns2="05b54953-3c8d-4842-a3b9-4b22db9cbd38" xmlns:ns3="7c2dde16-be45-4d8b-ad45-405530d814ce" targetNamespace="http://schemas.microsoft.com/office/2006/metadata/properties" ma:root="true" ma:fieldsID="0ed9b03b75ebea9c8c35ded094d308f4" ns2:_="" ns3:_="">
    <xsd:import namespace="05b54953-3c8d-4842-a3b9-4b22db9cbd38"/>
    <xsd:import namespace="7c2dde16-be45-4d8b-ad45-405530d814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Own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54953-3c8d-4842-a3b9-4b22db9cbd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Owner" ma:index="24" nillable="true" ma:displayName="Owner" ma:default="Person" ma:format="Dropdown" ma:internalName="Own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2dde16-be45-4d8b-ad45-405530d814c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31b08a9-ce65-45d4-8ffc-f2789fc70c99}" ma:internalName="TaxCatchAll" ma:showField="CatchAllData" ma:web="7c2dde16-be45-4d8b-ad45-405530d814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05b54953-3c8d-4842-a3b9-4b22db9cbd38">Person</Owner>
    <lcf76f155ced4ddcb4097134ff3c332f xmlns="05b54953-3c8d-4842-a3b9-4b22db9cbd38">
      <Terms xmlns="http://schemas.microsoft.com/office/infopath/2007/PartnerControls"/>
    </lcf76f155ced4ddcb4097134ff3c332f>
    <TaxCatchAll xmlns="7c2dde16-be45-4d8b-ad45-405530d814ce" xsi:nil="true"/>
  </documentManagement>
</p:properties>
</file>

<file path=customXml/itemProps1.xml><?xml version="1.0" encoding="utf-8"?>
<ds:datastoreItem xmlns:ds="http://schemas.openxmlformats.org/officeDocument/2006/customXml" ds:itemID="{B5AE5DA4-6357-4D5E-88D1-F2DDE6CD2F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b54953-3c8d-4842-a3b9-4b22db9cbd38"/>
    <ds:schemaRef ds:uri="7c2dde16-be45-4d8b-ad45-405530d814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B7F327-B81D-4DD9-9D94-F2CBC72ED3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B775AA-5880-4942-AF83-6D13EFC107B8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  <ds:schemaRef ds:uri="05b54953-3c8d-4842-a3b9-4b22db9cbd38"/>
    <ds:schemaRef ds:uri="http://schemas.microsoft.com/office/infopath/2007/PartnerControls"/>
    <ds:schemaRef ds:uri="7c2dde16-be45-4d8b-ad45-405530d814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Listado de cant.</vt:lpstr>
      <vt:lpstr>'Listado de cant.'!Área_de_impresión</vt:lpstr>
      <vt:lpstr>'Listado de cant.'!Títulos_a_imprimir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Mehernandez</dc:creator>
  <cp:keywords/>
  <dc:description/>
  <cp:lastModifiedBy>Poder Judicial RD</cp:lastModifiedBy>
  <cp:revision/>
  <cp:lastPrinted>2022-11-15T22:28:45Z</cp:lastPrinted>
  <dcterms:created xsi:type="dcterms:W3CDTF">2017-10-31T11:14:28Z</dcterms:created>
  <dcterms:modified xsi:type="dcterms:W3CDTF">2022-11-17T18:57:12Z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0x01010006558F80037620469333F3C8F92B2314</vt:lpwstr>
  </property>
  <property fmtid="{D5CDD505-2E9C-101B-9397-08002B2CF9AE}" pid="3" name="MediaServiceImageTags">
    <vt:lpwstr/>
  </property>
</Properties>
</file>