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1-Boca Chica y Barahona\004-Listado de cantidades\"/>
    </mc:Choice>
  </mc:AlternateContent>
  <xr:revisionPtr revIDLastSave="0" documentId="8_{C8323148-3BE6-4075-BC97-BF56CB7C771B}" xr6:coauthVersionLast="47" xr6:coauthVersionMax="47" xr10:uidLastSave="{00000000-0000-0000-0000-000000000000}"/>
  <bookViews>
    <workbookView xWindow="0" yWindow="0" windowWidth="14265" windowHeight="12285" xr2:uid="{00000000-000D-0000-FFFF-FFFF00000000}"/>
  </bookViews>
  <sheets>
    <sheet name="Presupuesto General" sheetId="2" r:id="rId1"/>
  </sheets>
  <definedNames>
    <definedName name="_xlnm.Print_Area" localSheetId="0">'Presupuesto General'!$A$1:$G$99</definedName>
    <definedName name="_xlnm.Print_Titles" localSheetId="0">'Presupuesto General'!$1:$20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2" l="1"/>
  <c r="F37" i="2" l="1"/>
  <c r="F49" i="2"/>
  <c r="F50" i="2"/>
  <c r="F48" i="2"/>
  <c r="F45" i="2"/>
  <c r="F26" i="2" l="1"/>
  <c r="F44" i="2"/>
  <c r="F36" i="2"/>
  <c r="C28" i="2"/>
  <c r="C25" i="2" l="1"/>
  <c r="F25" i="2" s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2" i="2"/>
  <c r="F31" i="2"/>
  <c r="F47" i="2"/>
  <c r="F35" i="2"/>
  <c r="F38" i="2"/>
  <c r="F32" i="2"/>
  <c r="F34" i="2"/>
  <c r="F30" i="2"/>
  <c r="F29" i="2"/>
  <c r="F28" i="2"/>
  <c r="F27" i="2"/>
  <c r="G39" i="2" l="1"/>
  <c r="F42" i="2"/>
  <c r="F43" i="2"/>
  <c r="F46" i="2"/>
  <c r="A43" i="2"/>
  <c r="G51" i="2" l="1"/>
  <c r="A46" i="2"/>
  <c r="A47" i="2" s="1"/>
  <c r="A44" i="2"/>
  <c r="A45" i="2" s="1"/>
  <c r="A48" i="2" l="1"/>
  <c r="A49" i="2" s="1"/>
  <c r="A50" i="2" s="1"/>
  <c r="G54" i="2"/>
  <c r="G60" i="2" l="1"/>
  <c r="G73" i="2"/>
  <c r="G70" i="2"/>
  <c r="G69" i="2"/>
  <c r="G78" i="2"/>
  <c r="G71" i="2"/>
  <c r="G72" i="2"/>
  <c r="G61" i="2"/>
  <c r="G59" i="2"/>
  <c r="G62" i="2" l="1"/>
  <c r="G64" i="2" s="1"/>
  <c r="G66" i="2" s="1"/>
  <c r="G68" i="2" l="1"/>
  <c r="G74" i="2" s="1"/>
  <c r="G76" i="2" s="1"/>
  <c r="G80" i="2" s="1"/>
</calcChain>
</file>

<file path=xl/sharedStrings.xml><?xml version="1.0" encoding="utf-8"?>
<sst xmlns="http://schemas.openxmlformats.org/spreadsheetml/2006/main" count="86" uniqueCount="65">
  <si>
    <t>OBRA:</t>
  </si>
  <si>
    <t>READECUACIÓN DE PALACIO DE JUSTICIA DE BOCA CHICA</t>
  </si>
  <si>
    <t>Fecha :</t>
  </si>
  <si>
    <t>UBIC.:</t>
  </si>
  <si>
    <t>Boca chica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</si>
  <si>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</si>
  <si>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</si>
  <si>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</si>
  <si>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</si>
  <si>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</si>
  <si>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</si>
  <si>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</si>
  <si>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</si>
  <si>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CORRECCIÓN DE  FILTRACIÓN EN BOCA CHICA</t>
  </si>
  <si>
    <t xml:space="preserve">PRELIMINARES </t>
  </si>
  <si>
    <t>Demolición de muros de block de 8"</t>
  </si>
  <si>
    <t>m2</t>
  </si>
  <si>
    <t>Desmonte de plafon 2x 2 (incluye estructura)</t>
  </si>
  <si>
    <t>Retiro de fino de techo existente</t>
  </si>
  <si>
    <t>Retiro de lona asfáltica existente</t>
  </si>
  <si>
    <t>Confección de cantos</t>
  </si>
  <si>
    <t>ml</t>
  </si>
  <si>
    <t xml:space="preserve">Confección de Zabaleta </t>
  </si>
  <si>
    <t xml:space="preserve">Pañete en antepecho </t>
  </si>
  <si>
    <t>Suministro y confección  de bajante pluvial en tuberia 2", rejilla de desague para techo (Incluye materiales gastables, mano de obra y actividades relacionadas).</t>
  </si>
  <si>
    <t>ud</t>
  </si>
  <si>
    <t>Confección de canaletas en fino de techo y/o Corrección pendiente de fino de techo</t>
  </si>
  <si>
    <t>Bote de escombros(Incluye bote y acarreo interno)</t>
  </si>
  <si>
    <t>viajes</t>
  </si>
  <si>
    <t>Movimiento de unidades de compresores de A/A en el techo</t>
  </si>
  <si>
    <t>Suministro y confección  de fino de techo nuevo (incluye subida de materiales)</t>
  </si>
  <si>
    <t>Suministro e instalación de lamparas para luminarias led 2x2 de plafon parabolicas con tubos T8 de 18W 24", 8'' LM, 4000 K, 120-277 VAC, 40 MIL horas certificacion</t>
  </si>
  <si>
    <t>und</t>
  </si>
  <si>
    <t>Limpieza continua</t>
  </si>
  <si>
    <t>pa</t>
  </si>
  <si>
    <t>Sub-total</t>
  </si>
  <si>
    <t>IMPERMEABILIZACIÓN Y CORRECCIÓN DE DAÑOS</t>
  </si>
  <si>
    <t>Suministro e instalación de lona asfáltica nueva granulada de poliéster 5kg. Color  gris</t>
  </si>
  <si>
    <t>Suministro y aplicación de pintura interior satinada en  pasillos y areas afectadas  (incluye  preparacion de superficie, resane de imperfecciones en pañete y masillado)</t>
  </si>
  <si>
    <t>Suministro y aplicación de pintura interior en techo  (incluye  preparacion de superficie, resane de imperfecciones en pañete y masillado )</t>
  </si>
  <si>
    <t>Suministro y aplicación de pintura exterior en verja perimetral ( Incluye preparación de superficie y oxido rojo como base anticorrosiva)</t>
  </si>
  <si>
    <t>Suministro y aplicación de pintura satinada en muros exteriores en zona de pasillos (incluye  preparacion de superficie, resane de imperfecciones en pañete y masillado )</t>
  </si>
  <si>
    <t>Suministro e Instalación de Plafón 2'' x 2''  x 7mm vinil yeso (incluye estructura en metal Maint Tee y Cross Tee)</t>
  </si>
  <si>
    <t>Mantenimiento y pintura de estrados y bancos  en segundo nivel ( Incluye preparación de superficie, masillado y pintura)</t>
  </si>
  <si>
    <t>Pulido de piso de granito ( Incluye brillado y cristalizado)</t>
  </si>
  <si>
    <t xml:space="preserve">Limpieza final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</si>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</sst>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165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165" fontId="15" fillId="4" borderId="4" xfId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left" vertical="center"/>
    </xf>
    <xf numFmtId="165" fontId="17" fillId="0" borderId="0" xfId="0" applyNumberFormat="1" applyFont="1"/>
    <xf numFmtId="4" fontId="8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165" fontId="12" fillId="0" borderId="0" xfId="0" applyNumberFormat="1" applyFont="1" applyAlignment="1">
      <alignment wrapText="1"/>
    </xf>
    <xf numFmtId="166" fontId="8" fillId="0" borderId="0" xfId="1" applyNumberFormat="1" applyFont="1" applyFill="1" applyBorder="1" applyAlignment="1">
      <alignment horizontal="left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165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165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9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6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8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165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4" fontId="8" fillId="3" borderId="0" xfId="1" applyNumberFormat="1" applyFont="1" applyFill="1" applyBorder="1" applyAlignment="1">
      <alignment horizontal="center" vertical="center"/>
    </xf>
    <xf numFmtId="165" fontId="15" fillId="4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5" fontId="15" fillId="4" borderId="7" xfId="1" applyFont="1" applyFill="1" applyBorder="1" applyAlignment="1">
      <alignment horizontal="right" vertical="center"/>
    </xf>
    <xf numFmtId="165" fontId="15" fillId="4" borderId="10" xfId="1" applyFont="1" applyFill="1" applyBorder="1" applyAlignment="1">
      <alignment horizontal="right" vertical="center"/>
    </xf>
    <xf numFmtId="165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170" fontId="10" fillId="4" borderId="0" xfId="0" applyNumberFormat="1" applyFont="1" applyFill="1" applyAlignment="1">
      <alignment horizontal="right"/>
    </xf>
    <xf numFmtId="165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12" xfId="0" applyNumberFormat="1" applyFont="1" applyFill="1" applyBorder="1" applyAlignment="1">
      <alignment vertical="center"/>
    </xf>
    <xf numFmtId="2" fontId="9" fillId="7" borderId="12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71" fontId="10" fillId="0" borderId="0" xfId="9" applyNumberFormat="1" applyFont="1" applyAlignment="1">
      <alignment horizontal="right"/>
    </xf>
    <xf numFmtId="170" fontId="10" fillId="0" borderId="0" xfId="9" applyNumberFormat="1" applyFont="1" applyAlignment="1">
      <alignment horizontal="right"/>
    </xf>
    <xf numFmtId="169" fontId="9" fillId="7" borderId="13" xfId="6" applyFont="1" applyFill="1" applyBorder="1" applyAlignment="1">
      <alignment horizontal="right"/>
    </xf>
    <xf numFmtId="165" fontId="0" fillId="0" borderId="0" xfId="0" applyNumberFormat="1"/>
    <xf numFmtId="9" fontId="9" fillId="7" borderId="12" xfId="7" applyFont="1" applyFill="1" applyBorder="1" applyAlignment="1">
      <alignment vertical="center"/>
    </xf>
    <xf numFmtId="40" fontId="0" fillId="0" borderId="0" xfId="0" applyNumberFormat="1"/>
    <xf numFmtId="168" fontId="10" fillId="7" borderId="14" xfId="0" applyNumberFormat="1" applyFont="1" applyFill="1" applyBorder="1"/>
    <xf numFmtId="0" fontId="8" fillId="8" borderId="11" xfId="0" applyFont="1" applyFill="1" applyBorder="1" applyAlignment="1">
      <alignment horizontal="left"/>
    </xf>
    <xf numFmtId="2" fontId="8" fillId="7" borderId="11" xfId="0" applyNumberFormat="1" applyFont="1" applyFill="1" applyBorder="1" applyAlignment="1">
      <alignment horizontal="center"/>
    </xf>
    <xf numFmtId="170" fontId="8" fillId="7" borderId="11" xfId="1" applyNumberFormat="1" applyFont="1" applyFill="1" applyBorder="1" applyAlignment="1">
      <alignment horizontal="right"/>
    </xf>
    <xf numFmtId="172" fontId="10" fillId="0" borderId="0" xfId="9" applyNumberFormat="1" applyFont="1" applyAlignment="1">
      <alignment horizontal="right"/>
    </xf>
    <xf numFmtId="0" fontId="4" fillId="0" borderId="0" xfId="3"/>
    <xf numFmtId="165" fontId="4" fillId="0" borderId="0" xfId="3" applyNumberFormat="1"/>
    <xf numFmtId="173" fontId="15" fillId="4" borderId="1" xfId="0" applyNumberFormat="1" applyFont="1" applyFill="1" applyBorder="1" applyAlignment="1">
      <alignment vertical="center" wrapText="1"/>
    </xf>
    <xf numFmtId="173" fontId="15" fillId="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3" fillId="0" borderId="0" xfId="1" applyFont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165" fontId="15" fillId="0" borderId="4" xfId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2" fontId="18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5" fillId="0" borderId="0" xfId="3" applyFont="1" applyAlignment="1" applyProtection="1">
      <alignment horizontal="center"/>
      <protection locked="0"/>
    </xf>
    <xf numFmtId="166" fontId="9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</cellXfs>
  <cellStyles count="10">
    <cellStyle name="Millares" xfId="1" builtinId="3"/>
    <cellStyle name="Millares 2" xfId="8" xr:uid="{00000000-0005-0000-0000-000001000000}"/>
    <cellStyle name="Millares 2 32" xfId="5" xr:uid="{00000000-0005-0000-0000-000002000000}"/>
    <cellStyle name="Moneda" xfId="2" builtinId="4"/>
    <cellStyle name="Moneda 3" xfId="6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  <cellStyle name="Porcentaje 2" xfId="7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5"/>
  <sheetViews>
    <sheetView tabSelected="1" view="pageBreakPreview" zoomScaleNormal="100" zoomScaleSheetLayoutView="100" workbookViewId="0">
      <selection activeCell="B69" sqref="B69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4" customWidth="1"/>
    <col min="4" max="4" width="9.140625" style="4" customWidth="1"/>
    <col min="5" max="5" width="14" style="6" customWidth="1"/>
    <col min="6" max="6" width="15.7109375" style="4" bestFit="1" customWidth="1"/>
    <col min="7" max="7" width="26.5703125" style="4" customWidth="1"/>
    <col min="8" max="8" width="15.28515625" style="4" bestFit="1" customWidth="1"/>
    <col min="9" max="9" width="14.42578125" style="4" bestFit="1" customWidth="1"/>
    <col min="10" max="10" width="9.140625" style="4"/>
    <col min="11" max="11" width="17.140625" style="4" customWidth="1"/>
    <col min="12" max="60" width="9.140625" style="4"/>
    <col min="61" max="61" width="6.140625" style="4" customWidth="1"/>
    <col min="62" max="62" width="41" style="4" customWidth="1"/>
    <col min="63" max="63" width="10.85546875" style="4" customWidth="1"/>
    <col min="64" max="64" width="8.7109375" style="4" customWidth="1"/>
    <col min="65" max="65" width="14.42578125" style="4" customWidth="1"/>
    <col min="66" max="66" width="15.7109375" style="4" bestFit="1" customWidth="1"/>
    <col min="67" max="67" width="15.7109375" style="4" customWidth="1"/>
    <col min="68" max="68" width="14.42578125" style="4" bestFit="1" customWidth="1"/>
    <col min="69" max="69" width="12.7109375" style="4" bestFit="1" customWidth="1"/>
    <col min="70" max="316" width="9.140625" style="4"/>
    <col min="317" max="317" width="6.140625" style="4" customWidth="1"/>
    <col min="318" max="318" width="41" style="4" customWidth="1"/>
    <col min="319" max="319" width="10.85546875" style="4" customWidth="1"/>
    <col min="320" max="320" width="8.7109375" style="4" customWidth="1"/>
    <col min="321" max="321" width="14.42578125" style="4" customWidth="1"/>
    <col min="322" max="322" width="15.7109375" style="4" bestFit="1" customWidth="1"/>
    <col min="323" max="323" width="15.7109375" style="4" customWidth="1"/>
    <col min="324" max="324" width="14.42578125" style="4" bestFit="1" customWidth="1"/>
    <col min="325" max="325" width="12.7109375" style="4" bestFit="1" customWidth="1"/>
    <col min="326" max="572" width="9.140625" style="4"/>
    <col min="573" max="573" width="6.140625" style="4" customWidth="1"/>
    <col min="574" max="574" width="41" style="4" customWidth="1"/>
    <col min="575" max="575" width="10.85546875" style="4" customWidth="1"/>
    <col min="576" max="576" width="8.7109375" style="4" customWidth="1"/>
    <col min="577" max="577" width="14.42578125" style="4" customWidth="1"/>
    <col min="578" max="578" width="15.7109375" style="4" bestFit="1" customWidth="1"/>
    <col min="579" max="579" width="15.7109375" style="4" customWidth="1"/>
    <col min="580" max="580" width="14.42578125" style="4" bestFit="1" customWidth="1"/>
    <col min="581" max="581" width="12.7109375" style="4" bestFit="1" customWidth="1"/>
    <col min="582" max="828" width="9.140625" style="4"/>
    <col min="829" max="829" width="6.140625" style="4" customWidth="1"/>
    <col min="830" max="830" width="41" style="4" customWidth="1"/>
    <col min="831" max="831" width="10.85546875" style="4" customWidth="1"/>
    <col min="832" max="832" width="8.7109375" style="4" customWidth="1"/>
    <col min="833" max="833" width="14.42578125" style="4" customWidth="1"/>
    <col min="834" max="834" width="15.7109375" style="4" bestFit="1" customWidth="1"/>
    <col min="835" max="835" width="15.7109375" style="4" customWidth="1"/>
    <col min="836" max="836" width="14.42578125" style="4" bestFit="1" customWidth="1"/>
    <col min="837" max="837" width="12.7109375" style="4" bestFit="1" customWidth="1"/>
    <col min="838" max="1084" width="9.140625" style="4"/>
    <col min="1085" max="1085" width="6.140625" style="4" customWidth="1"/>
    <col min="1086" max="1086" width="41" style="4" customWidth="1"/>
    <col min="1087" max="1087" width="10.85546875" style="4" customWidth="1"/>
    <col min="1088" max="1088" width="8.7109375" style="4" customWidth="1"/>
    <col min="1089" max="1089" width="14.42578125" style="4" customWidth="1"/>
    <col min="1090" max="1090" width="15.7109375" style="4" bestFit="1" customWidth="1"/>
    <col min="1091" max="1091" width="15.7109375" style="4" customWidth="1"/>
    <col min="1092" max="1092" width="14.42578125" style="4" bestFit="1" customWidth="1"/>
    <col min="1093" max="1093" width="12.7109375" style="4" bestFit="1" customWidth="1"/>
    <col min="1094" max="1340" width="9.140625" style="4"/>
    <col min="1341" max="1341" width="6.140625" style="4" customWidth="1"/>
    <col min="1342" max="1342" width="41" style="4" customWidth="1"/>
    <col min="1343" max="1343" width="10.85546875" style="4" customWidth="1"/>
    <col min="1344" max="1344" width="8.7109375" style="4" customWidth="1"/>
    <col min="1345" max="1345" width="14.42578125" style="4" customWidth="1"/>
    <col min="1346" max="1346" width="15.7109375" style="4" bestFit="1" customWidth="1"/>
    <col min="1347" max="1347" width="15.7109375" style="4" customWidth="1"/>
    <col min="1348" max="1348" width="14.42578125" style="4" bestFit="1" customWidth="1"/>
    <col min="1349" max="1349" width="12.7109375" style="4" bestFit="1" customWidth="1"/>
    <col min="1350" max="1596" width="9.140625" style="4"/>
    <col min="1597" max="1597" width="6.140625" style="4" customWidth="1"/>
    <col min="1598" max="1598" width="41" style="4" customWidth="1"/>
    <col min="1599" max="1599" width="10.85546875" style="4" customWidth="1"/>
    <col min="1600" max="1600" width="8.7109375" style="4" customWidth="1"/>
    <col min="1601" max="1601" width="14.42578125" style="4" customWidth="1"/>
    <col min="1602" max="1602" width="15.7109375" style="4" bestFit="1" customWidth="1"/>
    <col min="1603" max="1603" width="15.7109375" style="4" customWidth="1"/>
    <col min="1604" max="1604" width="14.42578125" style="4" bestFit="1" customWidth="1"/>
    <col min="1605" max="1605" width="12.7109375" style="4" bestFit="1" customWidth="1"/>
    <col min="1606" max="1852" width="9.140625" style="4"/>
    <col min="1853" max="1853" width="6.140625" style="4" customWidth="1"/>
    <col min="1854" max="1854" width="41" style="4" customWidth="1"/>
    <col min="1855" max="1855" width="10.85546875" style="4" customWidth="1"/>
    <col min="1856" max="1856" width="8.7109375" style="4" customWidth="1"/>
    <col min="1857" max="1857" width="14.42578125" style="4" customWidth="1"/>
    <col min="1858" max="1858" width="15.7109375" style="4" bestFit="1" customWidth="1"/>
    <col min="1859" max="1859" width="15.7109375" style="4" customWidth="1"/>
    <col min="1860" max="1860" width="14.42578125" style="4" bestFit="1" customWidth="1"/>
    <col min="1861" max="1861" width="12.7109375" style="4" bestFit="1" customWidth="1"/>
    <col min="1862" max="2108" width="9.140625" style="4"/>
    <col min="2109" max="2109" width="6.140625" style="4" customWidth="1"/>
    <col min="2110" max="2110" width="41" style="4" customWidth="1"/>
    <col min="2111" max="2111" width="10.85546875" style="4" customWidth="1"/>
    <col min="2112" max="2112" width="8.7109375" style="4" customWidth="1"/>
    <col min="2113" max="2113" width="14.42578125" style="4" customWidth="1"/>
    <col min="2114" max="2114" width="15.7109375" style="4" bestFit="1" customWidth="1"/>
    <col min="2115" max="2115" width="15.7109375" style="4" customWidth="1"/>
    <col min="2116" max="2116" width="14.42578125" style="4" bestFit="1" customWidth="1"/>
    <col min="2117" max="2117" width="12.7109375" style="4" bestFit="1" customWidth="1"/>
    <col min="2118" max="2364" width="9.140625" style="4"/>
    <col min="2365" max="2365" width="6.140625" style="4" customWidth="1"/>
    <col min="2366" max="2366" width="41" style="4" customWidth="1"/>
    <col min="2367" max="2367" width="10.85546875" style="4" customWidth="1"/>
    <col min="2368" max="2368" width="8.7109375" style="4" customWidth="1"/>
    <col min="2369" max="2369" width="14.42578125" style="4" customWidth="1"/>
    <col min="2370" max="2370" width="15.7109375" style="4" bestFit="1" customWidth="1"/>
    <col min="2371" max="2371" width="15.7109375" style="4" customWidth="1"/>
    <col min="2372" max="2372" width="14.42578125" style="4" bestFit="1" customWidth="1"/>
    <col min="2373" max="2373" width="12.7109375" style="4" bestFit="1" customWidth="1"/>
    <col min="2374" max="2620" width="9.140625" style="4"/>
    <col min="2621" max="2621" width="6.140625" style="4" customWidth="1"/>
    <col min="2622" max="2622" width="41" style="4" customWidth="1"/>
    <col min="2623" max="2623" width="10.85546875" style="4" customWidth="1"/>
    <col min="2624" max="2624" width="8.7109375" style="4" customWidth="1"/>
    <col min="2625" max="2625" width="14.42578125" style="4" customWidth="1"/>
    <col min="2626" max="2626" width="15.7109375" style="4" bestFit="1" customWidth="1"/>
    <col min="2627" max="2627" width="15.7109375" style="4" customWidth="1"/>
    <col min="2628" max="2628" width="14.42578125" style="4" bestFit="1" customWidth="1"/>
    <col min="2629" max="2629" width="12.7109375" style="4" bestFit="1" customWidth="1"/>
    <col min="2630" max="2876" width="9.140625" style="4"/>
    <col min="2877" max="2877" width="6.140625" style="4" customWidth="1"/>
    <col min="2878" max="2878" width="41" style="4" customWidth="1"/>
    <col min="2879" max="2879" width="10.85546875" style="4" customWidth="1"/>
    <col min="2880" max="2880" width="8.7109375" style="4" customWidth="1"/>
    <col min="2881" max="2881" width="14.42578125" style="4" customWidth="1"/>
    <col min="2882" max="2882" width="15.7109375" style="4" bestFit="1" customWidth="1"/>
    <col min="2883" max="2883" width="15.7109375" style="4" customWidth="1"/>
    <col min="2884" max="2884" width="14.42578125" style="4" bestFit="1" customWidth="1"/>
    <col min="2885" max="2885" width="12.7109375" style="4" bestFit="1" customWidth="1"/>
    <col min="2886" max="3132" width="9.140625" style="4"/>
    <col min="3133" max="3133" width="6.140625" style="4" customWidth="1"/>
    <col min="3134" max="3134" width="41" style="4" customWidth="1"/>
    <col min="3135" max="3135" width="10.85546875" style="4" customWidth="1"/>
    <col min="3136" max="3136" width="8.7109375" style="4" customWidth="1"/>
    <col min="3137" max="3137" width="14.42578125" style="4" customWidth="1"/>
    <col min="3138" max="3138" width="15.7109375" style="4" bestFit="1" customWidth="1"/>
    <col min="3139" max="3139" width="15.7109375" style="4" customWidth="1"/>
    <col min="3140" max="3140" width="14.42578125" style="4" bestFit="1" customWidth="1"/>
    <col min="3141" max="3141" width="12.7109375" style="4" bestFit="1" customWidth="1"/>
    <col min="3142" max="3388" width="9.140625" style="4"/>
    <col min="3389" max="3389" width="6.140625" style="4" customWidth="1"/>
    <col min="3390" max="3390" width="41" style="4" customWidth="1"/>
    <col min="3391" max="3391" width="10.85546875" style="4" customWidth="1"/>
    <col min="3392" max="3392" width="8.7109375" style="4" customWidth="1"/>
    <col min="3393" max="3393" width="14.42578125" style="4" customWidth="1"/>
    <col min="3394" max="3394" width="15.7109375" style="4" bestFit="1" customWidth="1"/>
    <col min="3395" max="3395" width="15.7109375" style="4" customWidth="1"/>
    <col min="3396" max="3396" width="14.42578125" style="4" bestFit="1" customWidth="1"/>
    <col min="3397" max="3397" width="12.7109375" style="4" bestFit="1" customWidth="1"/>
    <col min="3398" max="3644" width="9.140625" style="4"/>
    <col min="3645" max="3645" width="6.140625" style="4" customWidth="1"/>
    <col min="3646" max="3646" width="41" style="4" customWidth="1"/>
    <col min="3647" max="3647" width="10.85546875" style="4" customWidth="1"/>
    <col min="3648" max="3648" width="8.7109375" style="4" customWidth="1"/>
    <col min="3649" max="3649" width="14.42578125" style="4" customWidth="1"/>
    <col min="3650" max="3650" width="15.7109375" style="4" bestFit="1" customWidth="1"/>
    <col min="3651" max="3651" width="15.7109375" style="4" customWidth="1"/>
    <col min="3652" max="3652" width="14.42578125" style="4" bestFit="1" customWidth="1"/>
    <col min="3653" max="3653" width="12.7109375" style="4" bestFit="1" customWidth="1"/>
    <col min="3654" max="3900" width="9.140625" style="4"/>
    <col min="3901" max="3901" width="6.140625" style="4" customWidth="1"/>
    <col min="3902" max="3902" width="41" style="4" customWidth="1"/>
    <col min="3903" max="3903" width="10.85546875" style="4" customWidth="1"/>
    <col min="3904" max="3904" width="8.7109375" style="4" customWidth="1"/>
    <col min="3905" max="3905" width="14.42578125" style="4" customWidth="1"/>
    <col min="3906" max="3906" width="15.7109375" style="4" bestFit="1" customWidth="1"/>
    <col min="3907" max="3907" width="15.7109375" style="4" customWidth="1"/>
    <col min="3908" max="3908" width="14.42578125" style="4" bestFit="1" customWidth="1"/>
    <col min="3909" max="3909" width="12.7109375" style="4" bestFit="1" customWidth="1"/>
    <col min="3910" max="4156" width="9.140625" style="4"/>
    <col min="4157" max="4157" width="6.140625" style="4" customWidth="1"/>
    <col min="4158" max="4158" width="41" style="4" customWidth="1"/>
    <col min="4159" max="4159" width="10.85546875" style="4" customWidth="1"/>
    <col min="4160" max="4160" width="8.7109375" style="4" customWidth="1"/>
    <col min="4161" max="4161" width="14.42578125" style="4" customWidth="1"/>
    <col min="4162" max="4162" width="15.7109375" style="4" bestFit="1" customWidth="1"/>
    <col min="4163" max="4163" width="15.7109375" style="4" customWidth="1"/>
    <col min="4164" max="4164" width="14.42578125" style="4" bestFit="1" customWidth="1"/>
    <col min="4165" max="4165" width="12.7109375" style="4" bestFit="1" customWidth="1"/>
    <col min="4166" max="4412" width="9.140625" style="4"/>
    <col min="4413" max="4413" width="6.140625" style="4" customWidth="1"/>
    <col min="4414" max="4414" width="41" style="4" customWidth="1"/>
    <col min="4415" max="4415" width="10.85546875" style="4" customWidth="1"/>
    <col min="4416" max="4416" width="8.7109375" style="4" customWidth="1"/>
    <col min="4417" max="4417" width="14.42578125" style="4" customWidth="1"/>
    <col min="4418" max="4418" width="15.7109375" style="4" bestFit="1" customWidth="1"/>
    <col min="4419" max="4419" width="15.7109375" style="4" customWidth="1"/>
    <col min="4420" max="4420" width="14.42578125" style="4" bestFit="1" customWidth="1"/>
    <col min="4421" max="4421" width="12.7109375" style="4" bestFit="1" customWidth="1"/>
    <col min="4422" max="4668" width="9.140625" style="4"/>
    <col min="4669" max="4669" width="6.140625" style="4" customWidth="1"/>
    <col min="4670" max="4670" width="41" style="4" customWidth="1"/>
    <col min="4671" max="4671" width="10.85546875" style="4" customWidth="1"/>
    <col min="4672" max="4672" width="8.7109375" style="4" customWidth="1"/>
    <col min="4673" max="4673" width="14.42578125" style="4" customWidth="1"/>
    <col min="4674" max="4674" width="15.7109375" style="4" bestFit="1" customWidth="1"/>
    <col min="4675" max="4675" width="15.7109375" style="4" customWidth="1"/>
    <col min="4676" max="4676" width="14.42578125" style="4" bestFit="1" customWidth="1"/>
    <col min="4677" max="4677" width="12.7109375" style="4" bestFit="1" customWidth="1"/>
    <col min="4678" max="4924" width="9.140625" style="4"/>
    <col min="4925" max="4925" width="6.140625" style="4" customWidth="1"/>
    <col min="4926" max="4926" width="41" style="4" customWidth="1"/>
    <col min="4927" max="4927" width="10.85546875" style="4" customWidth="1"/>
    <col min="4928" max="4928" width="8.7109375" style="4" customWidth="1"/>
    <col min="4929" max="4929" width="14.42578125" style="4" customWidth="1"/>
    <col min="4930" max="4930" width="15.7109375" style="4" bestFit="1" customWidth="1"/>
    <col min="4931" max="4931" width="15.7109375" style="4" customWidth="1"/>
    <col min="4932" max="4932" width="14.42578125" style="4" bestFit="1" customWidth="1"/>
    <col min="4933" max="4933" width="12.7109375" style="4" bestFit="1" customWidth="1"/>
    <col min="4934" max="5180" width="9.140625" style="4"/>
    <col min="5181" max="5181" width="6.140625" style="4" customWidth="1"/>
    <col min="5182" max="5182" width="41" style="4" customWidth="1"/>
    <col min="5183" max="5183" width="10.85546875" style="4" customWidth="1"/>
    <col min="5184" max="5184" width="8.7109375" style="4" customWidth="1"/>
    <col min="5185" max="5185" width="14.42578125" style="4" customWidth="1"/>
    <col min="5186" max="5186" width="15.7109375" style="4" bestFit="1" customWidth="1"/>
    <col min="5187" max="5187" width="15.7109375" style="4" customWidth="1"/>
    <col min="5188" max="5188" width="14.42578125" style="4" bestFit="1" customWidth="1"/>
    <col min="5189" max="5189" width="12.7109375" style="4" bestFit="1" customWidth="1"/>
    <col min="5190" max="5436" width="9.140625" style="4"/>
    <col min="5437" max="5437" width="6.140625" style="4" customWidth="1"/>
    <col min="5438" max="5438" width="41" style="4" customWidth="1"/>
    <col min="5439" max="5439" width="10.85546875" style="4" customWidth="1"/>
    <col min="5440" max="5440" width="8.7109375" style="4" customWidth="1"/>
    <col min="5441" max="5441" width="14.42578125" style="4" customWidth="1"/>
    <col min="5442" max="5442" width="15.7109375" style="4" bestFit="1" customWidth="1"/>
    <col min="5443" max="5443" width="15.7109375" style="4" customWidth="1"/>
    <col min="5444" max="5444" width="14.42578125" style="4" bestFit="1" customWidth="1"/>
    <col min="5445" max="5445" width="12.7109375" style="4" bestFit="1" customWidth="1"/>
    <col min="5446" max="5692" width="9.140625" style="4"/>
    <col min="5693" max="5693" width="6.140625" style="4" customWidth="1"/>
    <col min="5694" max="5694" width="41" style="4" customWidth="1"/>
    <col min="5695" max="5695" width="10.85546875" style="4" customWidth="1"/>
    <col min="5696" max="5696" width="8.7109375" style="4" customWidth="1"/>
    <col min="5697" max="5697" width="14.42578125" style="4" customWidth="1"/>
    <col min="5698" max="5698" width="15.7109375" style="4" bestFit="1" customWidth="1"/>
    <col min="5699" max="5699" width="15.7109375" style="4" customWidth="1"/>
    <col min="5700" max="5700" width="14.42578125" style="4" bestFit="1" customWidth="1"/>
    <col min="5701" max="5701" width="12.7109375" style="4" bestFit="1" customWidth="1"/>
    <col min="5702" max="5948" width="9.140625" style="4"/>
    <col min="5949" max="5949" width="6.140625" style="4" customWidth="1"/>
    <col min="5950" max="5950" width="41" style="4" customWidth="1"/>
    <col min="5951" max="5951" width="10.85546875" style="4" customWidth="1"/>
    <col min="5952" max="5952" width="8.7109375" style="4" customWidth="1"/>
    <col min="5953" max="5953" width="14.42578125" style="4" customWidth="1"/>
    <col min="5954" max="5954" width="15.7109375" style="4" bestFit="1" customWidth="1"/>
    <col min="5955" max="5955" width="15.7109375" style="4" customWidth="1"/>
    <col min="5956" max="5956" width="14.42578125" style="4" bestFit="1" customWidth="1"/>
    <col min="5957" max="5957" width="12.7109375" style="4" bestFit="1" customWidth="1"/>
    <col min="5958" max="6204" width="9.140625" style="4"/>
    <col min="6205" max="6205" width="6.140625" style="4" customWidth="1"/>
    <col min="6206" max="6206" width="41" style="4" customWidth="1"/>
    <col min="6207" max="6207" width="10.85546875" style="4" customWidth="1"/>
    <col min="6208" max="6208" width="8.7109375" style="4" customWidth="1"/>
    <col min="6209" max="6209" width="14.42578125" style="4" customWidth="1"/>
    <col min="6210" max="6210" width="15.7109375" style="4" bestFit="1" customWidth="1"/>
    <col min="6211" max="6211" width="15.7109375" style="4" customWidth="1"/>
    <col min="6212" max="6212" width="14.42578125" style="4" bestFit="1" customWidth="1"/>
    <col min="6213" max="6213" width="12.7109375" style="4" bestFit="1" customWidth="1"/>
    <col min="6214" max="6460" width="9.140625" style="4"/>
    <col min="6461" max="6461" width="6.140625" style="4" customWidth="1"/>
    <col min="6462" max="6462" width="41" style="4" customWidth="1"/>
    <col min="6463" max="6463" width="10.85546875" style="4" customWidth="1"/>
    <col min="6464" max="6464" width="8.7109375" style="4" customWidth="1"/>
    <col min="6465" max="6465" width="14.42578125" style="4" customWidth="1"/>
    <col min="6466" max="6466" width="15.7109375" style="4" bestFit="1" customWidth="1"/>
    <col min="6467" max="6467" width="15.7109375" style="4" customWidth="1"/>
    <col min="6468" max="6468" width="14.42578125" style="4" bestFit="1" customWidth="1"/>
    <col min="6469" max="6469" width="12.7109375" style="4" bestFit="1" customWidth="1"/>
    <col min="6470" max="6716" width="9.140625" style="4"/>
    <col min="6717" max="6717" width="6.140625" style="4" customWidth="1"/>
    <col min="6718" max="6718" width="41" style="4" customWidth="1"/>
    <col min="6719" max="6719" width="10.85546875" style="4" customWidth="1"/>
    <col min="6720" max="6720" width="8.7109375" style="4" customWidth="1"/>
    <col min="6721" max="6721" width="14.42578125" style="4" customWidth="1"/>
    <col min="6722" max="6722" width="15.7109375" style="4" bestFit="1" customWidth="1"/>
    <col min="6723" max="6723" width="15.7109375" style="4" customWidth="1"/>
    <col min="6724" max="6724" width="14.42578125" style="4" bestFit="1" customWidth="1"/>
    <col min="6725" max="6725" width="12.7109375" style="4" bestFit="1" customWidth="1"/>
    <col min="6726" max="6972" width="9.140625" style="4"/>
    <col min="6973" max="6973" width="6.140625" style="4" customWidth="1"/>
    <col min="6974" max="6974" width="41" style="4" customWidth="1"/>
    <col min="6975" max="6975" width="10.85546875" style="4" customWidth="1"/>
    <col min="6976" max="6976" width="8.7109375" style="4" customWidth="1"/>
    <col min="6977" max="6977" width="14.42578125" style="4" customWidth="1"/>
    <col min="6978" max="6978" width="15.7109375" style="4" bestFit="1" customWidth="1"/>
    <col min="6979" max="6979" width="15.7109375" style="4" customWidth="1"/>
    <col min="6980" max="6980" width="14.42578125" style="4" bestFit="1" customWidth="1"/>
    <col min="6981" max="6981" width="12.7109375" style="4" bestFit="1" customWidth="1"/>
    <col min="6982" max="7228" width="9.140625" style="4"/>
    <col min="7229" max="7229" width="6.140625" style="4" customWidth="1"/>
    <col min="7230" max="7230" width="41" style="4" customWidth="1"/>
    <col min="7231" max="7231" width="10.85546875" style="4" customWidth="1"/>
    <col min="7232" max="7232" width="8.7109375" style="4" customWidth="1"/>
    <col min="7233" max="7233" width="14.42578125" style="4" customWidth="1"/>
    <col min="7234" max="7234" width="15.7109375" style="4" bestFit="1" customWidth="1"/>
    <col min="7235" max="7235" width="15.7109375" style="4" customWidth="1"/>
    <col min="7236" max="7236" width="14.42578125" style="4" bestFit="1" customWidth="1"/>
    <col min="7237" max="7237" width="12.7109375" style="4" bestFit="1" customWidth="1"/>
    <col min="7238" max="7484" width="9.140625" style="4"/>
    <col min="7485" max="7485" width="6.140625" style="4" customWidth="1"/>
    <col min="7486" max="7486" width="41" style="4" customWidth="1"/>
    <col min="7487" max="7487" width="10.85546875" style="4" customWidth="1"/>
    <col min="7488" max="7488" width="8.7109375" style="4" customWidth="1"/>
    <col min="7489" max="7489" width="14.42578125" style="4" customWidth="1"/>
    <col min="7490" max="7490" width="15.7109375" style="4" bestFit="1" customWidth="1"/>
    <col min="7491" max="7491" width="15.7109375" style="4" customWidth="1"/>
    <col min="7492" max="7492" width="14.42578125" style="4" bestFit="1" customWidth="1"/>
    <col min="7493" max="7493" width="12.7109375" style="4" bestFit="1" customWidth="1"/>
    <col min="7494" max="7740" width="9.140625" style="4"/>
    <col min="7741" max="7741" width="6.140625" style="4" customWidth="1"/>
    <col min="7742" max="7742" width="41" style="4" customWidth="1"/>
    <col min="7743" max="7743" width="10.85546875" style="4" customWidth="1"/>
    <col min="7744" max="7744" width="8.7109375" style="4" customWidth="1"/>
    <col min="7745" max="7745" width="14.42578125" style="4" customWidth="1"/>
    <col min="7746" max="7746" width="15.7109375" style="4" bestFit="1" customWidth="1"/>
    <col min="7747" max="7747" width="15.7109375" style="4" customWidth="1"/>
    <col min="7748" max="7748" width="14.42578125" style="4" bestFit="1" customWidth="1"/>
    <col min="7749" max="7749" width="12.7109375" style="4" bestFit="1" customWidth="1"/>
    <col min="7750" max="7996" width="9.140625" style="4"/>
    <col min="7997" max="7997" width="6.140625" style="4" customWidth="1"/>
    <col min="7998" max="7998" width="41" style="4" customWidth="1"/>
    <col min="7999" max="7999" width="10.85546875" style="4" customWidth="1"/>
    <col min="8000" max="8000" width="8.7109375" style="4" customWidth="1"/>
    <col min="8001" max="8001" width="14.42578125" style="4" customWidth="1"/>
    <col min="8002" max="8002" width="15.7109375" style="4" bestFit="1" customWidth="1"/>
    <col min="8003" max="8003" width="15.7109375" style="4" customWidth="1"/>
    <col min="8004" max="8004" width="14.42578125" style="4" bestFit="1" customWidth="1"/>
    <col min="8005" max="8005" width="12.7109375" style="4" bestFit="1" customWidth="1"/>
    <col min="8006" max="8252" width="9.140625" style="4"/>
    <col min="8253" max="8253" width="6.140625" style="4" customWidth="1"/>
    <col min="8254" max="8254" width="41" style="4" customWidth="1"/>
    <col min="8255" max="8255" width="10.85546875" style="4" customWidth="1"/>
    <col min="8256" max="8256" width="8.7109375" style="4" customWidth="1"/>
    <col min="8257" max="8257" width="14.42578125" style="4" customWidth="1"/>
    <col min="8258" max="8258" width="15.7109375" style="4" bestFit="1" customWidth="1"/>
    <col min="8259" max="8259" width="15.7109375" style="4" customWidth="1"/>
    <col min="8260" max="8260" width="14.42578125" style="4" bestFit="1" customWidth="1"/>
    <col min="8261" max="8261" width="12.7109375" style="4" bestFit="1" customWidth="1"/>
    <col min="8262" max="8508" width="9.140625" style="4"/>
    <col min="8509" max="8509" width="6.140625" style="4" customWidth="1"/>
    <col min="8510" max="8510" width="41" style="4" customWidth="1"/>
    <col min="8511" max="8511" width="10.85546875" style="4" customWidth="1"/>
    <col min="8512" max="8512" width="8.7109375" style="4" customWidth="1"/>
    <col min="8513" max="8513" width="14.42578125" style="4" customWidth="1"/>
    <col min="8514" max="8514" width="15.7109375" style="4" bestFit="1" customWidth="1"/>
    <col min="8515" max="8515" width="15.7109375" style="4" customWidth="1"/>
    <col min="8516" max="8516" width="14.42578125" style="4" bestFit="1" customWidth="1"/>
    <col min="8517" max="8517" width="12.7109375" style="4" bestFit="1" customWidth="1"/>
    <col min="8518" max="8764" width="9.140625" style="4"/>
    <col min="8765" max="8765" width="6.140625" style="4" customWidth="1"/>
    <col min="8766" max="8766" width="41" style="4" customWidth="1"/>
    <col min="8767" max="8767" width="10.85546875" style="4" customWidth="1"/>
    <col min="8768" max="8768" width="8.7109375" style="4" customWidth="1"/>
    <col min="8769" max="8769" width="14.42578125" style="4" customWidth="1"/>
    <col min="8770" max="8770" width="15.7109375" style="4" bestFit="1" customWidth="1"/>
    <col min="8771" max="8771" width="15.7109375" style="4" customWidth="1"/>
    <col min="8772" max="8772" width="14.42578125" style="4" bestFit="1" customWidth="1"/>
    <col min="8773" max="8773" width="12.7109375" style="4" bestFit="1" customWidth="1"/>
    <col min="8774" max="9020" width="9.140625" style="4"/>
    <col min="9021" max="9021" width="6.140625" style="4" customWidth="1"/>
    <col min="9022" max="9022" width="41" style="4" customWidth="1"/>
    <col min="9023" max="9023" width="10.85546875" style="4" customWidth="1"/>
    <col min="9024" max="9024" width="8.7109375" style="4" customWidth="1"/>
    <col min="9025" max="9025" width="14.42578125" style="4" customWidth="1"/>
    <col min="9026" max="9026" width="15.7109375" style="4" bestFit="1" customWidth="1"/>
    <col min="9027" max="9027" width="15.7109375" style="4" customWidth="1"/>
    <col min="9028" max="9028" width="14.42578125" style="4" bestFit="1" customWidth="1"/>
    <col min="9029" max="9029" width="12.7109375" style="4" bestFit="1" customWidth="1"/>
    <col min="9030" max="9276" width="9.140625" style="4"/>
    <col min="9277" max="9277" width="6.140625" style="4" customWidth="1"/>
    <col min="9278" max="9278" width="41" style="4" customWidth="1"/>
    <col min="9279" max="9279" width="10.85546875" style="4" customWidth="1"/>
    <col min="9280" max="9280" width="8.7109375" style="4" customWidth="1"/>
    <col min="9281" max="9281" width="14.42578125" style="4" customWidth="1"/>
    <col min="9282" max="9282" width="15.7109375" style="4" bestFit="1" customWidth="1"/>
    <col min="9283" max="9283" width="15.7109375" style="4" customWidth="1"/>
    <col min="9284" max="9284" width="14.42578125" style="4" bestFit="1" customWidth="1"/>
    <col min="9285" max="9285" width="12.7109375" style="4" bestFit="1" customWidth="1"/>
    <col min="9286" max="9532" width="9.140625" style="4"/>
    <col min="9533" max="9533" width="6.140625" style="4" customWidth="1"/>
    <col min="9534" max="9534" width="41" style="4" customWidth="1"/>
    <col min="9535" max="9535" width="10.85546875" style="4" customWidth="1"/>
    <col min="9536" max="9536" width="8.7109375" style="4" customWidth="1"/>
    <col min="9537" max="9537" width="14.42578125" style="4" customWidth="1"/>
    <col min="9538" max="9538" width="15.7109375" style="4" bestFit="1" customWidth="1"/>
    <col min="9539" max="9539" width="15.7109375" style="4" customWidth="1"/>
    <col min="9540" max="9540" width="14.42578125" style="4" bestFit="1" customWidth="1"/>
    <col min="9541" max="9541" width="12.7109375" style="4" bestFit="1" customWidth="1"/>
    <col min="9542" max="9788" width="9.140625" style="4"/>
    <col min="9789" max="9789" width="6.140625" style="4" customWidth="1"/>
    <col min="9790" max="9790" width="41" style="4" customWidth="1"/>
    <col min="9791" max="9791" width="10.85546875" style="4" customWidth="1"/>
    <col min="9792" max="9792" width="8.7109375" style="4" customWidth="1"/>
    <col min="9793" max="9793" width="14.42578125" style="4" customWidth="1"/>
    <col min="9794" max="9794" width="15.7109375" style="4" bestFit="1" customWidth="1"/>
    <col min="9795" max="9795" width="15.7109375" style="4" customWidth="1"/>
    <col min="9796" max="9796" width="14.42578125" style="4" bestFit="1" customWidth="1"/>
    <col min="9797" max="9797" width="12.7109375" style="4" bestFit="1" customWidth="1"/>
    <col min="9798" max="10044" width="9.140625" style="4"/>
    <col min="10045" max="10045" width="6.140625" style="4" customWidth="1"/>
    <col min="10046" max="10046" width="41" style="4" customWidth="1"/>
    <col min="10047" max="10047" width="10.85546875" style="4" customWidth="1"/>
    <col min="10048" max="10048" width="8.7109375" style="4" customWidth="1"/>
    <col min="10049" max="10049" width="14.42578125" style="4" customWidth="1"/>
    <col min="10050" max="10050" width="15.7109375" style="4" bestFit="1" customWidth="1"/>
    <col min="10051" max="10051" width="15.7109375" style="4" customWidth="1"/>
    <col min="10052" max="10052" width="14.42578125" style="4" bestFit="1" customWidth="1"/>
    <col min="10053" max="10053" width="12.7109375" style="4" bestFit="1" customWidth="1"/>
    <col min="10054" max="10300" width="9.140625" style="4"/>
    <col min="10301" max="10301" width="6.140625" style="4" customWidth="1"/>
    <col min="10302" max="10302" width="41" style="4" customWidth="1"/>
    <col min="10303" max="10303" width="10.85546875" style="4" customWidth="1"/>
    <col min="10304" max="10304" width="8.7109375" style="4" customWidth="1"/>
    <col min="10305" max="10305" width="14.42578125" style="4" customWidth="1"/>
    <col min="10306" max="10306" width="15.7109375" style="4" bestFit="1" customWidth="1"/>
    <col min="10307" max="10307" width="15.7109375" style="4" customWidth="1"/>
    <col min="10308" max="10308" width="14.42578125" style="4" bestFit="1" customWidth="1"/>
    <col min="10309" max="10309" width="12.7109375" style="4" bestFit="1" customWidth="1"/>
    <col min="10310" max="10556" width="9.140625" style="4"/>
    <col min="10557" max="10557" width="6.140625" style="4" customWidth="1"/>
    <col min="10558" max="10558" width="41" style="4" customWidth="1"/>
    <col min="10559" max="10559" width="10.85546875" style="4" customWidth="1"/>
    <col min="10560" max="10560" width="8.7109375" style="4" customWidth="1"/>
    <col min="10561" max="10561" width="14.42578125" style="4" customWidth="1"/>
    <col min="10562" max="10562" width="15.7109375" style="4" bestFit="1" customWidth="1"/>
    <col min="10563" max="10563" width="15.7109375" style="4" customWidth="1"/>
    <col min="10564" max="10564" width="14.42578125" style="4" bestFit="1" customWidth="1"/>
    <col min="10565" max="10565" width="12.7109375" style="4" bestFit="1" customWidth="1"/>
    <col min="10566" max="10812" width="9.140625" style="4"/>
    <col min="10813" max="10813" width="6.140625" style="4" customWidth="1"/>
    <col min="10814" max="10814" width="41" style="4" customWidth="1"/>
    <col min="10815" max="10815" width="10.85546875" style="4" customWidth="1"/>
    <col min="10816" max="10816" width="8.7109375" style="4" customWidth="1"/>
    <col min="10817" max="10817" width="14.42578125" style="4" customWidth="1"/>
    <col min="10818" max="10818" width="15.7109375" style="4" bestFit="1" customWidth="1"/>
    <col min="10819" max="10819" width="15.7109375" style="4" customWidth="1"/>
    <col min="10820" max="10820" width="14.42578125" style="4" bestFit="1" customWidth="1"/>
    <col min="10821" max="10821" width="12.7109375" style="4" bestFit="1" customWidth="1"/>
    <col min="10822" max="11068" width="9.140625" style="4"/>
    <col min="11069" max="11069" width="6.140625" style="4" customWidth="1"/>
    <col min="11070" max="11070" width="41" style="4" customWidth="1"/>
    <col min="11071" max="11071" width="10.85546875" style="4" customWidth="1"/>
    <col min="11072" max="11072" width="8.7109375" style="4" customWidth="1"/>
    <col min="11073" max="11073" width="14.42578125" style="4" customWidth="1"/>
    <col min="11074" max="11074" width="15.7109375" style="4" bestFit="1" customWidth="1"/>
    <col min="11075" max="11075" width="15.7109375" style="4" customWidth="1"/>
    <col min="11076" max="11076" width="14.42578125" style="4" bestFit="1" customWidth="1"/>
    <col min="11077" max="11077" width="12.7109375" style="4" bestFit="1" customWidth="1"/>
    <col min="11078" max="11324" width="9.140625" style="4"/>
    <col min="11325" max="11325" width="6.140625" style="4" customWidth="1"/>
    <col min="11326" max="11326" width="41" style="4" customWidth="1"/>
    <col min="11327" max="11327" width="10.85546875" style="4" customWidth="1"/>
    <col min="11328" max="11328" width="8.7109375" style="4" customWidth="1"/>
    <col min="11329" max="11329" width="14.42578125" style="4" customWidth="1"/>
    <col min="11330" max="11330" width="15.7109375" style="4" bestFit="1" customWidth="1"/>
    <col min="11331" max="11331" width="15.7109375" style="4" customWidth="1"/>
    <col min="11332" max="11332" width="14.42578125" style="4" bestFit="1" customWidth="1"/>
    <col min="11333" max="11333" width="12.7109375" style="4" bestFit="1" customWidth="1"/>
    <col min="11334" max="11580" width="9.140625" style="4"/>
    <col min="11581" max="11581" width="6.140625" style="4" customWidth="1"/>
    <col min="11582" max="11582" width="41" style="4" customWidth="1"/>
    <col min="11583" max="11583" width="10.85546875" style="4" customWidth="1"/>
    <col min="11584" max="11584" width="8.7109375" style="4" customWidth="1"/>
    <col min="11585" max="11585" width="14.42578125" style="4" customWidth="1"/>
    <col min="11586" max="11586" width="15.7109375" style="4" bestFit="1" customWidth="1"/>
    <col min="11587" max="11587" width="15.7109375" style="4" customWidth="1"/>
    <col min="11588" max="11588" width="14.42578125" style="4" bestFit="1" customWidth="1"/>
    <col min="11589" max="11589" width="12.7109375" style="4" bestFit="1" customWidth="1"/>
    <col min="11590" max="11836" width="9.140625" style="4"/>
    <col min="11837" max="11837" width="6.140625" style="4" customWidth="1"/>
    <col min="11838" max="11838" width="41" style="4" customWidth="1"/>
    <col min="11839" max="11839" width="10.85546875" style="4" customWidth="1"/>
    <col min="11840" max="11840" width="8.7109375" style="4" customWidth="1"/>
    <col min="11841" max="11841" width="14.42578125" style="4" customWidth="1"/>
    <col min="11842" max="11842" width="15.7109375" style="4" bestFit="1" customWidth="1"/>
    <col min="11843" max="11843" width="15.7109375" style="4" customWidth="1"/>
    <col min="11844" max="11844" width="14.42578125" style="4" bestFit="1" customWidth="1"/>
    <col min="11845" max="11845" width="12.7109375" style="4" bestFit="1" customWidth="1"/>
    <col min="11846" max="12092" width="9.140625" style="4"/>
    <col min="12093" max="12093" width="6.140625" style="4" customWidth="1"/>
    <col min="12094" max="12094" width="41" style="4" customWidth="1"/>
    <col min="12095" max="12095" width="10.85546875" style="4" customWidth="1"/>
    <col min="12096" max="12096" width="8.7109375" style="4" customWidth="1"/>
    <col min="12097" max="12097" width="14.42578125" style="4" customWidth="1"/>
    <col min="12098" max="12098" width="15.7109375" style="4" bestFit="1" customWidth="1"/>
    <col min="12099" max="12099" width="15.7109375" style="4" customWidth="1"/>
    <col min="12100" max="12100" width="14.42578125" style="4" bestFit="1" customWidth="1"/>
    <col min="12101" max="12101" width="12.7109375" style="4" bestFit="1" customWidth="1"/>
    <col min="12102" max="12348" width="9.140625" style="4"/>
    <col min="12349" max="12349" width="6.140625" style="4" customWidth="1"/>
    <col min="12350" max="12350" width="41" style="4" customWidth="1"/>
    <col min="12351" max="12351" width="10.85546875" style="4" customWidth="1"/>
    <col min="12352" max="12352" width="8.7109375" style="4" customWidth="1"/>
    <col min="12353" max="12353" width="14.42578125" style="4" customWidth="1"/>
    <col min="12354" max="12354" width="15.7109375" style="4" bestFit="1" customWidth="1"/>
    <col min="12355" max="12355" width="15.7109375" style="4" customWidth="1"/>
    <col min="12356" max="12356" width="14.42578125" style="4" bestFit="1" customWidth="1"/>
    <col min="12357" max="12357" width="12.7109375" style="4" bestFit="1" customWidth="1"/>
    <col min="12358" max="12604" width="9.140625" style="4"/>
    <col min="12605" max="12605" width="6.140625" style="4" customWidth="1"/>
    <col min="12606" max="12606" width="41" style="4" customWidth="1"/>
    <col min="12607" max="12607" width="10.85546875" style="4" customWidth="1"/>
    <col min="12608" max="12608" width="8.7109375" style="4" customWidth="1"/>
    <col min="12609" max="12609" width="14.42578125" style="4" customWidth="1"/>
    <col min="12610" max="12610" width="15.7109375" style="4" bestFit="1" customWidth="1"/>
    <col min="12611" max="12611" width="15.7109375" style="4" customWidth="1"/>
    <col min="12612" max="12612" width="14.42578125" style="4" bestFit="1" customWidth="1"/>
    <col min="12613" max="12613" width="12.7109375" style="4" bestFit="1" customWidth="1"/>
    <col min="12614" max="12860" width="9.140625" style="4"/>
    <col min="12861" max="12861" width="6.140625" style="4" customWidth="1"/>
    <col min="12862" max="12862" width="41" style="4" customWidth="1"/>
    <col min="12863" max="12863" width="10.85546875" style="4" customWidth="1"/>
    <col min="12864" max="12864" width="8.7109375" style="4" customWidth="1"/>
    <col min="12865" max="12865" width="14.42578125" style="4" customWidth="1"/>
    <col min="12866" max="12866" width="15.7109375" style="4" bestFit="1" customWidth="1"/>
    <col min="12867" max="12867" width="15.7109375" style="4" customWidth="1"/>
    <col min="12868" max="12868" width="14.42578125" style="4" bestFit="1" customWidth="1"/>
    <col min="12869" max="12869" width="12.7109375" style="4" bestFit="1" customWidth="1"/>
    <col min="12870" max="13116" width="9.140625" style="4"/>
    <col min="13117" max="13117" width="6.140625" style="4" customWidth="1"/>
    <col min="13118" max="13118" width="41" style="4" customWidth="1"/>
    <col min="13119" max="13119" width="10.85546875" style="4" customWidth="1"/>
    <col min="13120" max="13120" width="8.7109375" style="4" customWidth="1"/>
    <col min="13121" max="13121" width="14.42578125" style="4" customWidth="1"/>
    <col min="13122" max="13122" width="15.7109375" style="4" bestFit="1" customWidth="1"/>
    <col min="13123" max="13123" width="15.7109375" style="4" customWidth="1"/>
    <col min="13124" max="13124" width="14.42578125" style="4" bestFit="1" customWidth="1"/>
    <col min="13125" max="13125" width="12.7109375" style="4" bestFit="1" customWidth="1"/>
    <col min="13126" max="13372" width="9.140625" style="4"/>
    <col min="13373" max="13373" width="6.140625" style="4" customWidth="1"/>
    <col min="13374" max="13374" width="41" style="4" customWidth="1"/>
    <col min="13375" max="13375" width="10.85546875" style="4" customWidth="1"/>
    <col min="13376" max="13376" width="8.7109375" style="4" customWidth="1"/>
    <col min="13377" max="13377" width="14.42578125" style="4" customWidth="1"/>
    <col min="13378" max="13378" width="15.7109375" style="4" bestFit="1" customWidth="1"/>
    <col min="13379" max="13379" width="15.7109375" style="4" customWidth="1"/>
    <col min="13380" max="13380" width="14.42578125" style="4" bestFit="1" customWidth="1"/>
    <col min="13381" max="13381" width="12.7109375" style="4" bestFit="1" customWidth="1"/>
    <col min="13382" max="13628" width="9.140625" style="4"/>
    <col min="13629" max="13629" width="6.140625" style="4" customWidth="1"/>
    <col min="13630" max="13630" width="41" style="4" customWidth="1"/>
    <col min="13631" max="13631" width="10.85546875" style="4" customWidth="1"/>
    <col min="13632" max="13632" width="8.7109375" style="4" customWidth="1"/>
    <col min="13633" max="13633" width="14.42578125" style="4" customWidth="1"/>
    <col min="13634" max="13634" width="15.7109375" style="4" bestFit="1" customWidth="1"/>
    <col min="13635" max="13635" width="15.7109375" style="4" customWidth="1"/>
    <col min="13636" max="13636" width="14.42578125" style="4" bestFit="1" customWidth="1"/>
    <col min="13637" max="13637" width="12.7109375" style="4" bestFit="1" customWidth="1"/>
    <col min="13638" max="13884" width="9.140625" style="4"/>
    <col min="13885" max="13885" width="6.140625" style="4" customWidth="1"/>
    <col min="13886" max="13886" width="41" style="4" customWidth="1"/>
    <col min="13887" max="13887" width="10.85546875" style="4" customWidth="1"/>
    <col min="13888" max="13888" width="8.7109375" style="4" customWidth="1"/>
    <col min="13889" max="13889" width="14.42578125" style="4" customWidth="1"/>
    <col min="13890" max="13890" width="15.7109375" style="4" bestFit="1" customWidth="1"/>
    <col min="13891" max="13891" width="15.7109375" style="4" customWidth="1"/>
    <col min="13892" max="13892" width="14.42578125" style="4" bestFit="1" customWidth="1"/>
    <col min="13893" max="13893" width="12.7109375" style="4" bestFit="1" customWidth="1"/>
    <col min="13894" max="14140" width="9.140625" style="4"/>
    <col min="14141" max="14141" width="6.140625" style="4" customWidth="1"/>
    <col min="14142" max="14142" width="41" style="4" customWidth="1"/>
    <col min="14143" max="14143" width="10.85546875" style="4" customWidth="1"/>
    <col min="14144" max="14144" width="8.7109375" style="4" customWidth="1"/>
    <col min="14145" max="14145" width="14.42578125" style="4" customWidth="1"/>
    <col min="14146" max="14146" width="15.7109375" style="4" bestFit="1" customWidth="1"/>
    <col min="14147" max="14147" width="15.7109375" style="4" customWidth="1"/>
    <col min="14148" max="14148" width="14.42578125" style="4" bestFit="1" customWidth="1"/>
    <col min="14149" max="14149" width="12.7109375" style="4" bestFit="1" customWidth="1"/>
    <col min="14150" max="14396" width="9.140625" style="4"/>
    <col min="14397" max="14397" width="6.140625" style="4" customWidth="1"/>
    <col min="14398" max="14398" width="41" style="4" customWidth="1"/>
    <col min="14399" max="14399" width="10.85546875" style="4" customWidth="1"/>
    <col min="14400" max="14400" width="8.7109375" style="4" customWidth="1"/>
    <col min="14401" max="14401" width="14.42578125" style="4" customWidth="1"/>
    <col min="14402" max="14402" width="15.7109375" style="4" bestFit="1" customWidth="1"/>
    <col min="14403" max="14403" width="15.7109375" style="4" customWidth="1"/>
    <col min="14404" max="14404" width="14.42578125" style="4" bestFit="1" customWidth="1"/>
    <col min="14405" max="14405" width="12.7109375" style="4" bestFit="1" customWidth="1"/>
    <col min="14406" max="14652" width="9.140625" style="4"/>
    <col min="14653" max="14653" width="6.140625" style="4" customWidth="1"/>
    <col min="14654" max="14654" width="41" style="4" customWidth="1"/>
    <col min="14655" max="14655" width="10.85546875" style="4" customWidth="1"/>
    <col min="14656" max="14656" width="8.7109375" style="4" customWidth="1"/>
    <col min="14657" max="14657" width="14.42578125" style="4" customWidth="1"/>
    <col min="14658" max="14658" width="15.7109375" style="4" bestFit="1" customWidth="1"/>
    <col min="14659" max="14659" width="15.7109375" style="4" customWidth="1"/>
    <col min="14660" max="14660" width="14.42578125" style="4" bestFit="1" customWidth="1"/>
    <col min="14661" max="14661" width="12.7109375" style="4" bestFit="1" customWidth="1"/>
    <col min="14662" max="14908" width="9.140625" style="4"/>
    <col min="14909" max="14909" width="6.140625" style="4" customWidth="1"/>
    <col min="14910" max="14910" width="41" style="4" customWidth="1"/>
    <col min="14911" max="14911" width="10.85546875" style="4" customWidth="1"/>
    <col min="14912" max="14912" width="8.7109375" style="4" customWidth="1"/>
    <col min="14913" max="14913" width="14.42578125" style="4" customWidth="1"/>
    <col min="14914" max="14914" width="15.7109375" style="4" bestFit="1" customWidth="1"/>
    <col min="14915" max="14915" width="15.7109375" style="4" customWidth="1"/>
    <col min="14916" max="14916" width="14.42578125" style="4" bestFit="1" customWidth="1"/>
    <col min="14917" max="14917" width="12.7109375" style="4" bestFit="1" customWidth="1"/>
    <col min="14918" max="15164" width="9.140625" style="4"/>
    <col min="15165" max="15165" width="6.140625" style="4" customWidth="1"/>
    <col min="15166" max="15166" width="41" style="4" customWidth="1"/>
    <col min="15167" max="15167" width="10.85546875" style="4" customWidth="1"/>
    <col min="15168" max="15168" width="8.7109375" style="4" customWidth="1"/>
    <col min="15169" max="15169" width="14.42578125" style="4" customWidth="1"/>
    <col min="15170" max="15170" width="15.7109375" style="4" bestFit="1" customWidth="1"/>
    <col min="15171" max="15171" width="15.7109375" style="4" customWidth="1"/>
    <col min="15172" max="15172" width="14.42578125" style="4" bestFit="1" customWidth="1"/>
    <col min="15173" max="15173" width="12.7109375" style="4" bestFit="1" customWidth="1"/>
    <col min="15174" max="15420" width="9.140625" style="4"/>
    <col min="15421" max="15421" width="6.140625" style="4" customWidth="1"/>
    <col min="15422" max="15422" width="41" style="4" customWidth="1"/>
    <col min="15423" max="15423" width="10.85546875" style="4" customWidth="1"/>
    <col min="15424" max="15424" width="8.7109375" style="4" customWidth="1"/>
    <col min="15425" max="15425" width="14.42578125" style="4" customWidth="1"/>
    <col min="15426" max="15426" width="15.7109375" style="4" bestFit="1" customWidth="1"/>
    <col min="15427" max="15427" width="15.7109375" style="4" customWidth="1"/>
    <col min="15428" max="15428" width="14.42578125" style="4" bestFit="1" customWidth="1"/>
    <col min="15429" max="15429" width="12.7109375" style="4" bestFit="1" customWidth="1"/>
    <col min="15430" max="15676" width="9.140625" style="4"/>
    <col min="15677" max="15677" width="6.140625" style="4" customWidth="1"/>
    <col min="15678" max="15678" width="41" style="4" customWidth="1"/>
    <col min="15679" max="15679" width="10.85546875" style="4" customWidth="1"/>
    <col min="15680" max="15680" width="8.7109375" style="4" customWidth="1"/>
    <col min="15681" max="15681" width="14.42578125" style="4" customWidth="1"/>
    <col min="15682" max="15682" width="15.7109375" style="4" bestFit="1" customWidth="1"/>
    <col min="15683" max="15683" width="15.7109375" style="4" customWidth="1"/>
    <col min="15684" max="15684" width="14.42578125" style="4" bestFit="1" customWidth="1"/>
    <col min="15685" max="15685" width="12.7109375" style="4" bestFit="1" customWidth="1"/>
    <col min="15686" max="15932" width="9.140625" style="4"/>
    <col min="15933" max="15933" width="6.140625" style="4" customWidth="1"/>
    <col min="15934" max="15934" width="41" style="4" customWidth="1"/>
    <col min="15935" max="15935" width="10.85546875" style="4" customWidth="1"/>
    <col min="15936" max="15936" width="8.7109375" style="4" customWidth="1"/>
    <col min="15937" max="15937" width="14.42578125" style="4" customWidth="1"/>
    <col min="15938" max="15938" width="15.7109375" style="4" bestFit="1" customWidth="1"/>
    <col min="15939" max="15939" width="15.7109375" style="4" customWidth="1"/>
    <col min="15940" max="15940" width="14.42578125" style="4" bestFit="1" customWidth="1"/>
    <col min="15941" max="15941" width="12.7109375" style="4" bestFit="1" customWidth="1"/>
    <col min="15942" max="16384" width="11" style="4"/>
  </cols>
  <sheetData>
    <row r="1" spans="1:7" s="110" customFormat="1">
      <c r="A1" s="104"/>
      <c r="B1" s="105"/>
      <c r="C1" s="106"/>
      <c r="D1" s="107"/>
      <c r="E1" s="108"/>
      <c r="F1" s="109"/>
      <c r="G1" s="109"/>
    </row>
    <row r="2" spans="1:7" s="110" customFormat="1">
      <c r="A2" s="104"/>
      <c r="B2" s="105"/>
      <c r="C2" s="106"/>
      <c r="D2" s="107"/>
      <c r="E2" s="108"/>
      <c r="F2" s="109"/>
      <c r="G2" s="109"/>
    </row>
    <row r="3" spans="1:7" s="110" customFormat="1">
      <c r="A3" s="104"/>
      <c r="B3" s="105"/>
      <c r="C3" s="106"/>
      <c r="D3" s="107"/>
      <c r="E3" s="108"/>
      <c r="F3" s="109"/>
      <c r="G3" s="109"/>
    </row>
    <row r="4" spans="1:7" s="110" customFormat="1">
      <c r="A4" s="104"/>
      <c r="B4" s="105"/>
      <c r="C4" s="106"/>
      <c r="D4" s="107"/>
      <c r="E4" s="108"/>
      <c r="F4" s="111"/>
      <c r="G4" s="111"/>
    </row>
    <row r="5" spans="1:7" s="110" customFormat="1">
      <c r="A5" s="104"/>
      <c r="B5" s="105"/>
      <c r="C5" s="106"/>
      <c r="D5" s="107"/>
      <c r="E5" s="108"/>
      <c r="F5" s="111"/>
      <c r="G5" s="111"/>
    </row>
    <row r="6" spans="1:7" s="110" customFormat="1">
      <c r="A6" s="104"/>
      <c r="B6" s="105"/>
      <c r="C6" s="106"/>
      <c r="D6" s="107"/>
      <c r="E6" s="108"/>
      <c r="F6" s="111"/>
      <c r="G6" s="111"/>
    </row>
    <row r="7" spans="1:7" s="110" customFormat="1" ht="15">
      <c r="A7" s="118"/>
      <c r="B7" s="118"/>
      <c r="C7" s="118"/>
      <c r="D7" s="118"/>
      <c r="E7" s="118"/>
      <c r="F7" s="118"/>
      <c r="G7" s="118"/>
    </row>
    <row r="8" spans="1:7" s="110" customFormat="1" ht="15">
      <c r="A8" s="118"/>
      <c r="B8" s="118"/>
      <c r="C8" s="118"/>
      <c r="D8" s="118"/>
      <c r="E8" s="118"/>
      <c r="F8" s="118"/>
      <c r="G8" s="118"/>
    </row>
    <row r="9" spans="1:7" s="110" customFormat="1" ht="15">
      <c r="A9" s="118"/>
      <c r="B9" s="118"/>
      <c r="C9" s="118"/>
      <c r="D9" s="118"/>
      <c r="E9" s="118"/>
      <c r="F9" s="118"/>
      <c r="G9" s="118"/>
    </row>
    <row r="10" spans="1:7" s="110" customFormat="1" ht="18.75">
      <c r="A10" s="120"/>
      <c r="B10" s="120"/>
      <c r="C10" s="120"/>
      <c r="D10" s="120"/>
      <c r="E10" s="120"/>
      <c r="F10" s="120"/>
      <c r="G10" s="120"/>
    </row>
    <row r="11" spans="1:7" s="110" customFormat="1">
      <c r="A11" s="104"/>
      <c r="B11" s="105"/>
      <c r="C11" s="106"/>
      <c r="D11" s="107"/>
      <c r="E11" s="108"/>
      <c r="F11" s="111"/>
      <c r="G11" s="109"/>
    </row>
    <row r="12" spans="1:7" ht="15" customHeight="1">
      <c r="A12" s="121" t="s">
        <v>0</v>
      </c>
      <c r="B12" s="122" t="s">
        <v>1</v>
      </c>
      <c r="C12" s="122"/>
      <c r="D12" s="122"/>
      <c r="E12" s="122"/>
      <c r="F12" s="122"/>
      <c r="G12" s="122"/>
    </row>
    <row r="13" spans="1:7" ht="38.25" customHeight="1">
      <c r="A13" s="121"/>
      <c r="B13" s="122"/>
      <c r="C13" s="122"/>
      <c r="D13" s="122"/>
      <c r="E13" s="122"/>
      <c r="F13" s="122"/>
      <c r="G13" s="122"/>
    </row>
    <row r="14" spans="1:7" ht="15.75">
      <c r="C14" s="3"/>
      <c r="D14" s="5"/>
      <c r="E14" s="17"/>
      <c r="F14" s="25" t="s">
        <v>2</v>
      </c>
      <c r="G14" s="103"/>
    </row>
    <row r="15" spans="1:7" ht="21" customHeight="1">
      <c r="A15" s="43" t="s">
        <v>3</v>
      </c>
      <c r="B15" s="123" t="s">
        <v>4</v>
      </c>
      <c r="C15" s="7"/>
      <c r="E15" s="26" t="s">
        <v>5</v>
      </c>
      <c r="F15" s="119"/>
      <c r="G15" s="119"/>
    </row>
    <row r="16" spans="1:7" ht="22.5" customHeight="1">
      <c r="A16" s="8"/>
      <c r="B16" s="123"/>
      <c r="C16" s="7"/>
      <c r="E16" s="26" t="s">
        <v>6</v>
      </c>
      <c r="F16" s="119"/>
      <c r="G16" s="119"/>
    </row>
    <row r="17" spans="1:11" ht="22.5" customHeight="1">
      <c r="A17" s="8"/>
      <c r="B17" s="22"/>
      <c r="C17" s="7"/>
      <c r="E17" s="26"/>
      <c r="F17" s="42"/>
      <c r="G17" s="42"/>
    </row>
    <row r="18" spans="1:11" ht="22.5" customHeight="1">
      <c r="A18" s="8"/>
      <c r="B18" s="16"/>
      <c r="C18" s="7"/>
      <c r="E18" s="18"/>
      <c r="F18" s="21"/>
      <c r="G18" s="21"/>
    </row>
    <row r="19" spans="1:11" ht="15">
      <c r="A19" s="8"/>
      <c r="C19" s="7"/>
      <c r="E19" s="7"/>
      <c r="F19" s="42"/>
      <c r="G19" s="42"/>
    </row>
    <row r="20" spans="1:11" ht="24" customHeight="1">
      <c r="A20" s="60" t="s">
        <v>7</v>
      </c>
      <c r="B20" s="61" t="s">
        <v>8</v>
      </c>
      <c r="C20" s="61" t="s">
        <v>9</v>
      </c>
      <c r="D20" s="61" t="s">
        <v>10</v>
      </c>
      <c r="E20" s="62" t="s">
        <v>11</v>
      </c>
      <c r="F20" s="61" t="s">
        <v>12</v>
      </c>
      <c r="G20" s="61"/>
    </row>
    <row r="21" spans="1:11">
      <c r="A21" s="30"/>
      <c r="B21" s="31"/>
      <c r="C21" s="32"/>
      <c r="D21" s="32"/>
      <c r="E21" s="33"/>
      <c r="F21" s="32"/>
      <c r="G21" s="32"/>
    </row>
    <row r="22" spans="1:11" ht="21" customHeight="1">
      <c r="A22" s="114" t="s">
        <v>13</v>
      </c>
      <c r="B22" s="114"/>
      <c r="C22" s="114"/>
      <c r="D22" s="114"/>
      <c r="E22" s="114"/>
      <c r="F22" s="32"/>
      <c r="G22" s="32"/>
    </row>
    <row r="23" spans="1:11" ht="21" customHeight="1">
      <c r="A23" s="72"/>
      <c r="B23" s="72"/>
      <c r="C23" s="72"/>
      <c r="D23" s="72"/>
      <c r="E23" s="72"/>
      <c r="F23" s="32"/>
      <c r="G23" s="32"/>
    </row>
    <row r="24" spans="1:11" ht="21" customHeight="1">
      <c r="A24" s="23">
        <v>1</v>
      </c>
      <c r="B24" s="24" t="s">
        <v>14</v>
      </c>
      <c r="C24" s="34"/>
      <c r="D24" s="35"/>
      <c r="E24" s="36"/>
      <c r="F24" s="36"/>
      <c r="G24" s="37"/>
      <c r="J24" s="97"/>
      <c r="K24" s="97"/>
    </row>
    <row r="25" spans="1:11" ht="21" customHeight="1">
      <c r="A25" s="14">
        <f>A24+0.01</f>
        <v>1.01</v>
      </c>
      <c r="B25" s="27" t="s">
        <v>15</v>
      </c>
      <c r="C25" s="29">
        <f>(15+19+3+12+5+7+12+7+5+7+4)*3.1</f>
        <v>297.60000000000002</v>
      </c>
      <c r="D25" s="44" t="s">
        <v>16</v>
      </c>
      <c r="E25" s="101"/>
      <c r="F25" s="15">
        <f t="shared" ref="F25" si="0">ROUND(C25*E25,2)</f>
        <v>0</v>
      </c>
      <c r="G25" s="15"/>
      <c r="J25" s="97"/>
      <c r="K25" s="97"/>
    </row>
    <row r="26" spans="1:11" ht="21" customHeight="1">
      <c r="A26" s="14">
        <f>A25+0.01</f>
        <v>1.02</v>
      </c>
      <c r="B26" s="27" t="s">
        <v>17</v>
      </c>
      <c r="C26" s="29">
        <v>45</v>
      </c>
      <c r="D26" s="44" t="s">
        <v>16</v>
      </c>
      <c r="E26" s="101"/>
      <c r="F26" s="15">
        <f t="shared" ref="F26" si="1">ROUND(C26*E26,2)</f>
        <v>0</v>
      </c>
      <c r="G26" s="15"/>
      <c r="J26" s="97"/>
      <c r="K26" s="97"/>
    </row>
    <row r="27" spans="1:11" ht="21" customHeight="1">
      <c r="A27" s="14">
        <f t="shared" ref="A27:A38" si="2">A26+0.01</f>
        <v>1.03</v>
      </c>
      <c r="B27" s="27" t="s">
        <v>18</v>
      </c>
      <c r="C27" s="29">
        <v>30</v>
      </c>
      <c r="D27" s="44" t="s">
        <v>16</v>
      </c>
      <c r="E27" s="101"/>
      <c r="F27" s="15">
        <f t="shared" ref="F27:F28" si="3">ROUND(C27*E27,2)</f>
        <v>0</v>
      </c>
      <c r="G27" s="15"/>
      <c r="J27" s="97"/>
      <c r="K27" s="97"/>
    </row>
    <row r="28" spans="1:11" ht="21" customHeight="1">
      <c r="A28" s="14">
        <f t="shared" si="2"/>
        <v>1.04</v>
      </c>
      <c r="B28" s="27" t="s">
        <v>19</v>
      </c>
      <c r="C28" s="29">
        <f>(15+19+3+12+5+7+12+7+5+7+4)*0.6</f>
        <v>57.599999999999994</v>
      </c>
      <c r="D28" s="28" t="s">
        <v>16</v>
      </c>
      <c r="E28" s="101"/>
      <c r="F28" s="112">
        <f t="shared" si="3"/>
        <v>0</v>
      </c>
      <c r="G28" s="57"/>
      <c r="J28" s="97"/>
      <c r="K28" s="97"/>
    </row>
    <row r="29" spans="1:11" ht="21" customHeight="1">
      <c r="A29" s="14">
        <f t="shared" si="2"/>
        <v>1.05</v>
      </c>
      <c r="B29" s="27" t="s">
        <v>20</v>
      </c>
      <c r="C29" s="29">
        <v>60</v>
      </c>
      <c r="D29" s="28" t="s">
        <v>21</v>
      </c>
      <c r="E29" s="101"/>
      <c r="F29" s="15">
        <f t="shared" ref="F29:F34" si="4">ROUND(C29*E29,2)</f>
        <v>0</v>
      </c>
      <c r="G29" s="57"/>
      <c r="J29" s="97"/>
      <c r="K29" s="97"/>
    </row>
    <row r="30" spans="1:11" ht="21" customHeight="1">
      <c r="A30" s="14">
        <f t="shared" si="2"/>
        <v>1.06</v>
      </c>
      <c r="B30" s="27" t="s">
        <v>22</v>
      </c>
      <c r="C30" s="29">
        <v>60</v>
      </c>
      <c r="D30" s="44" t="s">
        <v>21</v>
      </c>
      <c r="E30" s="101"/>
      <c r="F30" s="15">
        <f t="shared" si="4"/>
        <v>0</v>
      </c>
      <c r="G30" s="57"/>
      <c r="J30" s="97"/>
      <c r="K30" s="97"/>
    </row>
    <row r="31" spans="1:11" ht="21" customHeight="1">
      <c r="A31" s="14">
        <f t="shared" si="2"/>
        <v>1.07</v>
      </c>
      <c r="B31" s="45" t="s">
        <v>23</v>
      </c>
      <c r="C31" s="29">
        <v>50</v>
      </c>
      <c r="D31" s="28" t="s">
        <v>16</v>
      </c>
      <c r="E31" s="101"/>
      <c r="F31" s="15">
        <f t="shared" si="4"/>
        <v>0</v>
      </c>
      <c r="G31" s="15"/>
      <c r="J31" s="97"/>
      <c r="K31" s="97"/>
    </row>
    <row r="32" spans="1:11" ht="33.75" customHeight="1">
      <c r="A32" s="14">
        <f t="shared" si="2"/>
        <v>1.08</v>
      </c>
      <c r="B32" s="27" t="s">
        <v>24</v>
      </c>
      <c r="C32" s="113">
        <v>5</v>
      </c>
      <c r="D32" s="44" t="s">
        <v>25</v>
      </c>
      <c r="E32" s="101"/>
      <c r="F32" s="112">
        <f t="shared" si="4"/>
        <v>0</v>
      </c>
      <c r="G32" s="57"/>
      <c r="J32" s="97"/>
      <c r="K32" s="97"/>
    </row>
    <row r="33" spans="1:11" ht="33.75" customHeight="1">
      <c r="A33" s="14">
        <f t="shared" si="2"/>
        <v>1.0900000000000001</v>
      </c>
      <c r="B33" s="27" t="s">
        <v>26</v>
      </c>
      <c r="C33" s="113">
        <v>2</v>
      </c>
      <c r="D33" s="44" t="s">
        <v>25</v>
      </c>
      <c r="E33" s="101"/>
      <c r="F33" s="112">
        <f t="shared" ref="F33" si="5">ROUND(C33*E33,2)</f>
        <v>0</v>
      </c>
      <c r="G33" s="57"/>
      <c r="J33" s="97"/>
      <c r="K33" s="97"/>
    </row>
    <row r="34" spans="1:11" s="51" customFormat="1" ht="21" customHeight="1">
      <c r="A34" s="14">
        <f t="shared" si="2"/>
        <v>1.1000000000000001</v>
      </c>
      <c r="B34" s="27" t="s">
        <v>27</v>
      </c>
      <c r="C34" s="113">
        <v>2</v>
      </c>
      <c r="D34" s="44" t="s">
        <v>28</v>
      </c>
      <c r="E34" s="101"/>
      <c r="F34" s="112">
        <f t="shared" si="4"/>
        <v>0</v>
      </c>
      <c r="G34" s="112"/>
      <c r="H34" s="4"/>
      <c r="I34" s="4"/>
      <c r="J34" s="97"/>
      <c r="K34" s="97"/>
    </row>
    <row r="35" spans="1:11" s="51" customFormat="1" ht="21" customHeight="1">
      <c r="A35" s="14">
        <f t="shared" si="2"/>
        <v>1.1100000000000001</v>
      </c>
      <c r="B35" s="27" t="s">
        <v>29</v>
      </c>
      <c r="C35" s="29">
        <v>5</v>
      </c>
      <c r="D35" s="44" t="s">
        <v>25</v>
      </c>
      <c r="E35" s="101"/>
      <c r="F35" s="15">
        <f>ROUND(C35*E35,2)</f>
        <v>0</v>
      </c>
      <c r="G35" s="112"/>
      <c r="H35" s="4"/>
      <c r="I35" s="4"/>
      <c r="J35" s="97"/>
      <c r="K35" s="97"/>
    </row>
    <row r="36" spans="1:11" s="51" customFormat="1" ht="21" customHeight="1">
      <c r="A36" s="14">
        <f t="shared" si="2"/>
        <v>1.1200000000000001</v>
      </c>
      <c r="B36" s="27" t="s">
        <v>30</v>
      </c>
      <c r="C36" s="29">
        <v>230</v>
      </c>
      <c r="D36" s="44" t="s">
        <v>16</v>
      </c>
      <c r="E36" s="101"/>
      <c r="F36" s="15">
        <f>ROUND(C36*E36,2)</f>
        <v>0</v>
      </c>
      <c r="G36" s="112"/>
      <c r="H36" s="4"/>
      <c r="I36" s="4"/>
      <c r="J36" s="97"/>
      <c r="K36" s="97"/>
    </row>
    <row r="37" spans="1:11" s="51" customFormat="1" ht="45.75" customHeight="1">
      <c r="A37" s="14">
        <f t="shared" si="2"/>
        <v>1.1300000000000001</v>
      </c>
      <c r="B37" s="27" t="s">
        <v>31</v>
      </c>
      <c r="C37" s="29">
        <v>3</v>
      </c>
      <c r="D37" s="44" t="s">
        <v>32</v>
      </c>
      <c r="E37" s="101"/>
      <c r="F37" s="15">
        <f>ROUND(C37*E37,2)</f>
        <v>0</v>
      </c>
      <c r="G37" s="112"/>
      <c r="H37" s="4"/>
      <c r="I37" s="4"/>
      <c r="J37" s="97"/>
      <c r="K37" s="97"/>
    </row>
    <row r="38" spans="1:11" s="51" customFormat="1" ht="21" customHeight="1">
      <c r="A38" s="14">
        <f t="shared" si="2"/>
        <v>1.1400000000000001</v>
      </c>
      <c r="B38" s="55" t="s">
        <v>33</v>
      </c>
      <c r="C38" s="56">
        <v>1</v>
      </c>
      <c r="D38" s="54" t="s">
        <v>34</v>
      </c>
      <c r="E38" s="101"/>
      <c r="F38" s="112">
        <f t="shared" ref="F38" si="6">ROUND(C38*E38,2)</f>
        <v>0</v>
      </c>
      <c r="G38" s="112"/>
      <c r="H38" s="4"/>
      <c r="I38" s="4"/>
      <c r="J38" s="97"/>
      <c r="K38" s="97"/>
    </row>
    <row r="39" spans="1:11" ht="21" customHeight="1">
      <c r="A39" s="63"/>
      <c r="B39" s="64" t="s">
        <v>35</v>
      </c>
      <c r="C39" s="65"/>
      <c r="D39" s="66"/>
      <c r="E39" s="67"/>
      <c r="F39" s="67"/>
      <c r="G39" s="68">
        <f>SUM(F25:F38)</f>
        <v>0</v>
      </c>
      <c r="J39" s="97"/>
      <c r="K39" s="97"/>
    </row>
    <row r="40" spans="1:11" ht="21" customHeight="1">
      <c r="A40" s="72"/>
      <c r="B40" s="72"/>
      <c r="C40" s="72"/>
      <c r="D40" s="72"/>
      <c r="E40" s="72"/>
      <c r="F40" s="32"/>
      <c r="G40" s="32"/>
      <c r="J40" s="97"/>
      <c r="K40" s="97"/>
    </row>
    <row r="41" spans="1:11" ht="21" customHeight="1">
      <c r="A41" s="23">
        <v>1</v>
      </c>
      <c r="B41" s="24" t="s">
        <v>36</v>
      </c>
      <c r="C41" s="34"/>
      <c r="D41" s="35"/>
      <c r="E41" s="36"/>
      <c r="F41" s="36"/>
      <c r="G41" s="37"/>
      <c r="J41" s="97"/>
      <c r="K41" s="97"/>
    </row>
    <row r="42" spans="1:11" ht="29.25" customHeight="1">
      <c r="A42" s="14">
        <f>A41+0.01</f>
        <v>1.01</v>
      </c>
      <c r="B42" s="45" t="s">
        <v>37</v>
      </c>
      <c r="C42" s="29">
        <v>224.25</v>
      </c>
      <c r="D42" s="44" t="s">
        <v>16</v>
      </c>
      <c r="E42" s="101"/>
      <c r="F42" s="15">
        <f>ROUND(C42*E42,2)</f>
        <v>0</v>
      </c>
      <c r="G42" s="15"/>
      <c r="J42" s="97"/>
      <c r="K42" s="97"/>
    </row>
    <row r="43" spans="1:11" ht="42.75" customHeight="1">
      <c r="A43" s="14">
        <f t="shared" ref="A43:A50" si="7">A42+0.01</f>
        <v>1.02</v>
      </c>
      <c r="B43" s="99" t="s">
        <v>38</v>
      </c>
      <c r="C43" s="29">
        <v>170</v>
      </c>
      <c r="D43" s="44" t="s">
        <v>16</v>
      </c>
      <c r="E43" s="102"/>
      <c r="F43" s="58">
        <f t="shared" ref="F43:F46" si="8">ROUND(C43*E43,2)</f>
        <v>0</v>
      </c>
      <c r="G43" s="15"/>
      <c r="J43" s="97"/>
      <c r="K43" s="97"/>
    </row>
    <row r="44" spans="1:11" ht="39" customHeight="1">
      <c r="A44" s="14">
        <f t="shared" si="7"/>
        <v>1.03</v>
      </c>
      <c r="B44" s="99" t="s">
        <v>39</v>
      </c>
      <c r="C44" s="29">
        <v>250</v>
      </c>
      <c r="D44" s="44" t="s">
        <v>16</v>
      </c>
      <c r="E44" s="102"/>
      <c r="F44" s="58">
        <f t="shared" ref="F44" si="9">ROUND(C44*E44,2)</f>
        <v>0</v>
      </c>
      <c r="G44" s="15"/>
      <c r="J44" s="97"/>
      <c r="K44" s="97"/>
    </row>
    <row r="45" spans="1:11" ht="39" customHeight="1">
      <c r="A45" s="14">
        <f t="shared" si="7"/>
        <v>1.04</v>
      </c>
      <c r="B45" s="99" t="s">
        <v>40</v>
      </c>
      <c r="C45" s="29">
        <v>30</v>
      </c>
      <c r="D45" s="44" t="s">
        <v>16</v>
      </c>
      <c r="E45" s="102"/>
      <c r="F45" s="58">
        <f t="shared" ref="F45" si="10">ROUND(C45*E45,2)</f>
        <v>0</v>
      </c>
      <c r="G45" s="15"/>
      <c r="J45" s="97"/>
      <c r="K45" s="97"/>
    </row>
    <row r="46" spans="1:11" ht="58.5" customHeight="1">
      <c r="A46" s="14">
        <f>A43+0.01</f>
        <v>1.03</v>
      </c>
      <c r="B46" s="27" t="s">
        <v>41</v>
      </c>
      <c r="C46" s="29">
        <v>200</v>
      </c>
      <c r="D46" s="44" t="s">
        <v>16</v>
      </c>
      <c r="E46" s="101"/>
      <c r="F46" s="59">
        <f t="shared" si="8"/>
        <v>0</v>
      </c>
      <c r="G46" s="57"/>
      <c r="J46" s="97"/>
      <c r="K46" s="97"/>
    </row>
    <row r="47" spans="1:11" ht="39.75" customHeight="1">
      <c r="A47" s="14">
        <f t="shared" si="7"/>
        <v>1.04</v>
      </c>
      <c r="B47" s="100" t="s">
        <v>42</v>
      </c>
      <c r="C47" s="29">
        <v>45</v>
      </c>
      <c r="D47" s="44" t="s">
        <v>16</v>
      </c>
      <c r="E47" s="101"/>
      <c r="F47" s="59">
        <f t="shared" ref="F47" si="11">ROUND(C47*E47,2)</f>
        <v>0</v>
      </c>
      <c r="G47" s="57"/>
    </row>
    <row r="48" spans="1:11" ht="39.75" customHeight="1">
      <c r="A48" s="14">
        <f t="shared" si="7"/>
        <v>1.05</v>
      </c>
      <c r="B48" s="100" t="s">
        <v>43</v>
      </c>
      <c r="C48" s="29">
        <v>1</v>
      </c>
      <c r="D48" s="44" t="s">
        <v>34</v>
      </c>
      <c r="E48" s="101"/>
      <c r="F48" s="59">
        <f t="shared" ref="F48" si="12">ROUND(C48*E48,2)</f>
        <v>0</v>
      </c>
      <c r="G48" s="57"/>
    </row>
    <row r="49" spans="1:69" ht="23.25" customHeight="1">
      <c r="A49" s="14">
        <f t="shared" si="7"/>
        <v>1.06</v>
      </c>
      <c r="B49" s="100" t="s">
        <v>44</v>
      </c>
      <c r="C49" s="29">
        <v>200</v>
      </c>
      <c r="D49" s="44" t="s">
        <v>16</v>
      </c>
      <c r="E49" s="101"/>
      <c r="F49" s="59">
        <f t="shared" ref="F49" si="13">ROUND(C49*E49,2)</f>
        <v>0</v>
      </c>
      <c r="G49" s="57"/>
    </row>
    <row r="50" spans="1:69" ht="23.25" customHeight="1">
      <c r="A50" s="14">
        <f t="shared" si="7"/>
        <v>1.07</v>
      </c>
      <c r="B50" s="55" t="s">
        <v>45</v>
      </c>
      <c r="C50" s="56">
        <v>1</v>
      </c>
      <c r="D50" s="54" t="s">
        <v>34</v>
      </c>
      <c r="E50" s="101"/>
      <c r="F50" s="59">
        <f t="shared" ref="F50" si="14">ROUND(C50*E50,2)</f>
        <v>0</v>
      </c>
      <c r="G50" s="53"/>
    </row>
    <row r="51" spans="1:69" ht="21" customHeight="1">
      <c r="A51" s="63"/>
      <c r="B51" s="64" t="s">
        <v>35</v>
      </c>
      <c r="C51" s="65"/>
      <c r="D51" s="66"/>
      <c r="E51" s="67"/>
      <c r="F51" s="67"/>
      <c r="G51" s="68">
        <f>SUM(F42:F50)</f>
        <v>0</v>
      </c>
    </row>
    <row r="52" spans="1:69" s="9" customFormat="1" ht="21" customHeight="1">
      <c r="A52" s="46"/>
      <c r="B52" s="47"/>
      <c r="C52" s="52"/>
      <c r="D52" s="48"/>
      <c r="E52" s="49"/>
      <c r="F52" s="49"/>
      <c r="G52" s="50"/>
    </row>
    <row r="53" spans="1:69" ht="21" customHeight="1">
      <c r="A53" s="19"/>
      <c r="B53" s="38"/>
      <c r="C53" s="19"/>
      <c r="D53" s="19"/>
      <c r="E53" s="19"/>
      <c r="F53" s="1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115"/>
      <c r="BQ53" s="115"/>
    </row>
    <row r="54" spans="1:69" ht="21" customHeight="1">
      <c r="A54" s="69"/>
      <c r="B54" s="70" t="s">
        <v>46</v>
      </c>
      <c r="C54" s="70"/>
      <c r="D54" s="70"/>
      <c r="E54" s="70"/>
      <c r="F54" s="70"/>
      <c r="G54" s="71">
        <f>SUM(G22:G52)</f>
        <v>0</v>
      </c>
      <c r="H54" s="2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115"/>
      <c r="BQ54" s="115"/>
    </row>
    <row r="55" spans="1:69" ht="15" customHeight="1">
      <c r="A55" s="10"/>
      <c r="B55" s="11"/>
      <c r="C55" s="116"/>
      <c r="D55" s="116"/>
      <c r="E55" s="116"/>
      <c r="F55" s="12"/>
      <c r="G55" s="13"/>
      <c r="H55" s="97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117"/>
      <c r="BQ55" s="117"/>
    </row>
    <row r="56" spans="1:69" customFormat="1" ht="13.5" customHeight="1">
      <c r="A56" s="73"/>
      <c r="B56" s="74" t="s">
        <v>47</v>
      </c>
      <c r="C56" s="75"/>
      <c r="D56" s="76"/>
      <c r="E56" s="76"/>
      <c r="F56" s="77"/>
      <c r="G56" s="76"/>
      <c r="H56" s="97"/>
      <c r="I56" s="78"/>
    </row>
    <row r="57" spans="1:69" customFormat="1" ht="13.5" customHeight="1">
      <c r="A57" s="81" t="s">
        <v>48</v>
      </c>
      <c r="B57" s="81" t="s">
        <v>8</v>
      </c>
      <c r="C57" s="81"/>
      <c r="D57" s="82" t="s">
        <v>49</v>
      </c>
      <c r="E57" s="82"/>
      <c r="F57" s="82"/>
      <c r="G57" s="82" t="s">
        <v>50</v>
      </c>
      <c r="H57" s="97"/>
      <c r="I57" s="4"/>
    </row>
    <row r="58" spans="1:69" customFormat="1" ht="13.5" customHeight="1">
      <c r="A58" s="83"/>
      <c r="B58" s="84"/>
      <c r="C58" s="75"/>
      <c r="D58" s="76"/>
      <c r="E58" s="78"/>
      <c r="F58" s="79"/>
      <c r="G58" s="80"/>
      <c r="H58" s="97"/>
      <c r="I58" s="4"/>
    </row>
    <row r="59" spans="1:69" customFormat="1" ht="13.5" customHeight="1">
      <c r="A59" s="85">
        <v>1</v>
      </c>
      <c r="B59" s="84" t="s">
        <v>51</v>
      </c>
      <c r="C59" s="75"/>
      <c r="D59" s="86">
        <v>0.1</v>
      </c>
      <c r="E59" s="78"/>
      <c r="F59" s="79"/>
      <c r="G59" s="78">
        <f>ROUND(D59*G$54,2)</f>
        <v>0</v>
      </c>
      <c r="H59" s="98"/>
      <c r="I59" s="4"/>
    </row>
    <row r="60" spans="1:69" customFormat="1" ht="13.5" customHeight="1">
      <c r="A60" s="85">
        <v>2</v>
      </c>
      <c r="B60" s="84" t="s">
        <v>52</v>
      </c>
      <c r="C60" s="75"/>
      <c r="D60" s="86">
        <v>0.03</v>
      </c>
      <c r="E60" s="78"/>
      <c r="F60" s="79"/>
      <c r="G60" s="78">
        <f t="shared" ref="G60:G61" si="15">ROUND(D60*G$54,2)</f>
        <v>0</v>
      </c>
      <c r="H60" s="97"/>
      <c r="I60" s="4"/>
    </row>
    <row r="61" spans="1:69" customFormat="1" ht="13.5" customHeight="1">
      <c r="A61" s="85">
        <v>3</v>
      </c>
      <c r="B61" s="84" t="s">
        <v>53</v>
      </c>
      <c r="C61" s="75"/>
      <c r="D61" s="86">
        <v>2.5000000000000001E-2</v>
      </c>
      <c r="E61" s="78"/>
      <c r="F61" s="79"/>
      <c r="G61" s="78">
        <f t="shared" si="15"/>
        <v>0</v>
      </c>
      <c r="H61" s="97"/>
      <c r="I61" s="4"/>
    </row>
    <row r="62" spans="1:69" customFormat="1" ht="13.5" customHeight="1">
      <c r="A62" s="81"/>
      <c r="B62" s="81" t="s">
        <v>35</v>
      </c>
      <c r="C62" s="81"/>
      <c r="D62" s="81"/>
      <c r="E62" s="88"/>
      <c r="F62" s="81"/>
      <c r="G62" s="88">
        <f>SUM(G59:G61)</f>
        <v>0</v>
      </c>
      <c r="H62" s="97"/>
      <c r="I62" s="4"/>
      <c r="J62" s="89"/>
    </row>
    <row r="63" spans="1:69" customFormat="1" ht="13.5" customHeight="1">
      <c r="A63" s="85"/>
      <c r="B63" s="84"/>
      <c r="C63" s="75"/>
      <c r="D63" s="86"/>
      <c r="E63" s="78"/>
      <c r="F63" s="79"/>
      <c r="G63" s="78"/>
      <c r="H63" s="97"/>
      <c r="I63" s="4"/>
    </row>
    <row r="64" spans="1:69" customFormat="1" ht="13.5" customHeight="1">
      <c r="A64" s="81"/>
      <c r="B64" s="81" t="s">
        <v>54</v>
      </c>
      <c r="C64" s="81"/>
      <c r="D64" s="81"/>
      <c r="E64" s="88"/>
      <c r="F64" s="81"/>
      <c r="G64" s="88">
        <f>G62+G54</f>
        <v>0</v>
      </c>
      <c r="H64" s="97"/>
      <c r="I64" s="4"/>
      <c r="J64" s="89"/>
    </row>
    <row r="65" spans="1:10" customFormat="1" ht="13.5" customHeight="1">
      <c r="A65" s="85"/>
      <c r="B65" s="84"/>
      <c r="C65" s="75"/>
      <c r="D65" s="86"/>
      <c r="E65" s="78"/>
      <c r="F65" s="79"/>
      <c r="G65" s="78"/>
      <c r="H65" s="97"/>
      <c r="I65" s="4"/>
    </row>
    <row r="66" spans="1:10" customFormat="1" ht="13.5" customHeight="1">
      <c r="A66" s="81"/>
      <c r="B66" s="81" t="s">
        <v>55</v>
      </c>
      <c r="C66" s="81"/>
      <c r="D66" s="90">
        <v>0.1</v>
      </c>
      <c r="E66" s="88"/>
      <c r="F66" s="81"/>
      <c r="G66" s="88">
        <f>ROUND(D66*G64,2)</f>
        <v>0</v>
      </c>
      <c r="H66" s="97"/>
      <c r="I66" s="6"/>
      <c r="J66" s="89"/>
    </row>
    <row r="67" spans="1:10" customFormat="1" ht="13.5" customHeight="1">
      <c r="A67" s="85"/>
      <c r="B67" s="84"/>
      <c r="C67" s="75"/>
      <c r="D67" s="86"/>
      <c r="E67" s="78"/>
      <c r="F67" s="79"/>
      <c r="G67" s="78"/>
      <c r="H67" s="97"/>
      <c r="I67" s="4"/>
    </row>
    <row r="68" spans="1:10" customFormat="1" ht="13.5" customHeight="1">
      <c r="A68" s="85">
        <v>4</v>
      </c>
      <c r="B68" s="84" t="s">
        <v>56</v>
      </c>
      <c r="C68" s="75"/>
      <c r="D68" s="86">
        <v>0.18</v>
      </c>
      <c r="E68" s="78"/>
      <c r="F68" s="79"/>
      <c r="G68" s="78">
        <f>ROUND(D68*G$66,2)</f>
        <v>0</v>
      </c>
      <c r="H68" s="97"/>
      <c r="I68" s="4"/>
    </row>
    <row r="69" spans="1:10" customFormat="1" ht="13.5" customHeight="1">
      <c r="A69" s="85">
        <v>5</v>
      </c>
      <c r="B69" s="84" t="s">
        <v>57</v>
      </c>
      <c r="C69" s="75"/>
      <c r="D69" s="86">
        <v>4.4999999999999998E-2</v>
      </c>
      <c r="E69" s="78"/>
      <c r="F69" s="79"/>
      <c r="G69" s="78">
        <f>ROUND(D69*G$54,2)</f>
        <v>0</v>
      </c>
      <c r="H69" s="97"/>
      <c r="I69" s="4"/>
    </row>
    <row r="70" spans="1:10" customFormat="1" ht="13.5" customHeight="1">
      <c r="A70" s="85">
        <v>6</v>
      </c>
      <c r="B70" s="84" t="s">
        <v>58</v>
      </c>
      <c r="C70" s="75"/>
      <c r="D70" s="86">
        <v>0.01</v>
      </c>
      <c r="E70" s="78"/>
      <c r="F70" s="79"/>
      <c r="G70" s="78">
        <f t="shared" ref="G70:G73" si="16">ROUND(D70*G$54,2)</f>
        <v>0</v>
      </c>
      <c r="H70" s="97"/>
      <c r="I70" s="6"/>
    </row>
    <row r="71" spans="1:10" customFormat="1" ht="13.5" customHeight="1">
      <c r="A71" s="85">
        <v>7</v>
      </c>
      <c r="B71" s="84" t="s">
        <v>59</v>
      </c>
      <c r="C71" s="75"/>
      <c r="D71" s="86">
        <v>1E-3</v>
      </c>
      <c r="E71" s="78"/>
      <c r="F71" s="79"/>
      <c r="G71" s="78">
        <f t="shared" si="16"/>
        <v>0</v>
      </c>
      <c r="H71" s="97"/>
      <c r="I71" s="4"/>
    </row>
    <row r="72" spans="1:10" customFormat="1" ht="13.5" customHeight="1">
      <c r="A72" s="85">
        <v>8</v>
      </c>
      <c r="B72" s="84" t="s">
        <v>60</v>
      </c>
      <c r="C72" s="75"/>
      <c r="D72" s="86">
        <v>0.01</v>
      </c>
      <c r="E72" s="78"/>
      <c r="F72" s="79"/>
      <c r="G72" s="78">
        <f t="shared" si="16"/>
        <v>0</v>
      </c>
      <c r="H72" s="97"/>
      <c r="I72" s="4"/>
    </row>
    <row r="73" spans="1:10" customFormat="1" ht="13.5" customHeight="1" thickBot="1">
      <c r="A73" s="85">
        <v>9</v>
      </c>
      <c r="B73" s="84" t="s">
        <v>61</v>
      </c>
      <c r="C73" s="75"/>
      <c r="D73" s="86">
        <v>0.02</v>
      </c>
      <c r="E73" s="78"/>
      <c r="F73" s="79"/>
      <c r="G73" s="78">
        <f t="shared" si="16"/>
        <v>0</v>
      </c>
      <c r="H73" s="97"/>
      <c r="I73" s="4"/>
    </row>
    <row r="74" spans="1:10" customFormat="1" ht="13.5" customHeight="1" thickBot="1">
      <c r="A74" s="92"/>
      <c r="B74" s="93" t="s">
        <v>35</v>
      </c>
      <c r="C74" s="94"/>
      <c r="D74" s="95"/>
      <c r="E74" s="95"/>
      <c r="F74" s="95"/>
      <c r="G74" s="88">
        <f>SUM(G68:G73)</f>
        <v>0</v>
      </c>
      <c r="H74" s="97"/>
      <c r="I74" s="4"/>
      <c r="J74" s="89"/>
    </row>
    <row r="75" spans="1:10" customFormat="1" ht="13.5" customHeight="1">
      <c r="A75" s="85"/>
      <c r="B75" s="84"/>
      <c r="C75" s="75"/>
      <c r="D75" s="86"/>
      <c r="E75" s="78"/>
      <c r="F75" s="79"/>
      <c r="G75" s="78"/>
      <c r="H75" s="97"/>
      <c r="I75" s="4"/>
    </row>
    <row r="76" spans="1:10" customFormat="1" ht="13.5" customHeight="1">
      <c r="A76" s="81"/>
      <c r="B76" s="81" t="s">
        <v>62</v>
      </c>
      <c r="C76" s="81"/>
      <c r="D76" s="81"/>
      <c r="E76" s="81"/>
      <c r="F76" s="81"/>
      <c r="G76" s="88">
        <f>G74+G62</f>
        <v>0</v>
      </c>
      <c r="H76" s="97"/>
      <c r="I76" s="4"/>
    </row>
    <row r="77" spans="1:10" customFormat="1" ht="13.5" customHeight="1">
      <c r="A77" s="83"/>
      <c r="B77" s="84"/>
      <c r="C77" s="75"/>
      <c r="D77" s="87"/>
      <c r="E77" s="78"/>
      <c r="F77" s="79"/>
      <c r="G77" s="80"/>
      <c r="H77" s="97"/>
      <c r="I77" s="4"/>
      <c r="J77" s="89"/>
    </row>
    <row r="78" spans="1:10" customFormat="1" ht="13.5" customHeight="1">
      <c r="A78" s="83"/>
      <c r="B78" s="84" t="s">
        <v>63</v>
      </c>
      <c r="C78" s="75"/>
      <c r="D78" s="96">
        <v>0.05</v>
      </c>
      <c r="E78" s="78"/>
      <c r="F78" s="96"/>
      <c r="G78" s="78">
        <f>ROUND(D78*G$54,2)</f>
        <v>0</v>
      </c>
      <c r="H78" s="97"/>
      <c r="I78" s="4"/>
    </row>
    <row r="79" spans="1:10" customFormat="1" ht="13.5" customHeight="1">
      <c r="A79" s="83"/>
      <c r="B79" s="84"/>
      <c r="C79" s="75"/>
      <c r="D79" s="76"/>
      <c r="E79" s="78"/>
      <c r="F79" s="79"/>
      <c r="G79" s="80"/>
      <c r="H79" s="97"/>
      <c r="I79" s="4"/>
    </row>
    <row r="80" spans="1:10" customFormat="1" ht="13.5" customHeight="1">
      <c r="A80" s="81"/>
      <c r="B80" s="81" t="s">
        <v>64</v>
      </c>
      <c r="C80" s="81"/>
      <c r="D80" s="81"/>
      <c r="E80" s="81"/>
      <c r="F80" s="81"/>
      <c r="G80" s="88">
        <f>G78+G76+G54</f>
        <v>0</v>
      </c>
      <c r="H80" s="97"/>
      <c r="I80" s="4"/>
      <c r="J80" s="91"/>
    </row>
    <row r="81" spans="8:8">
      <c r="H81" s="97"/>
    </row>
    <row r="82" spans="8:8">
      <c r="H82" s="97"/>
    </row>
    <row r="83" spans="8:8">
      <c r="H83" s="97"/>
    </row>
    <row r="84" spans="8:8">
      <c r="H84" s="97"/>
    </row>
    <row r="85" spans="8:8">
      <c r="H85" s="97"/>
    </row>
  </sheetData>
  <sheetProtection password="AE43" sheet="1" objects="1" scenarios="1"/>
  <mergeCells count="14">
    <mergeCell ref="A9:G9"/>
    <mergeCell ref="A8:G8"/>
    <mergeCell ref="A7:G7"/>
    <mergeCell ref="F16:G16"/>
    <mergeCell ref="A10:G10"/>
    <mergeCell ref="F15:G15"/>
    <mergeCell ref="A12:A13"/>
    <mergeCell ref="B12:G13"/>
    <mergeCell ref="B15:B16"/>
    <mergeCell ref="A22:E22"/>
    <mergeCell ref="BP54:BQ54"/>
    <mergeCell ref="C55:E55"/>
    <mergeCell ref="BP55:BQ55"/>
    <mergeCell ref="BP53:BQ53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F7984EAB-8C66-4E93-9C31-99DA8AFE7DFE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2022-08-24T22:25:01Z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