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385" activeTab="0"/>
  </bookViews>
  <sheets>
    <sheet name="Listado de cant" sheetId="1" r:id="rId1"/>
  </sheets>
  <definedNames>
    <definedName name="_xlfn._FV" hidden="1">#NAME?</definedName>
    <definedName name="_xlnm.Print_Area" localSheetId="0">'Listado de cant'!$A$1:$G$91</definedName>
    <definedName name="_xlnm.Print_Titles" localSheetId="0">'Listado de cant'!$1:$18</definedName>
  </definedNames>
  <calcPr fullCalcOnLoad="1"/>
</workbook>
</file>

<file path=xl/sharedStrings.xml><?xml version="1.0" encoding="utf-8"?>
<sst xmlns="http://schemas.openxmlformats.org/spreadsheetml/2006/main" count="103" uniqueCount="76">
  <si>
    <t>OBRA:</t>
  </si>
  <si>
    <t>UBIC.:</t>
  </si>
  <si>
    <t>Solicitado por :</t>
  </si>
  <si>
    <t>Preparado por :</t>
  </si>
  <si>
    <t>Part.</t>
  </si>
  <si>
    <t>Descripción</t>
  </si>
  <si>
    <t>Cant.</t>
  </si>
  <si>
    <t>Und.</t>
  </si>
  <si>
    <t>Sub-total</t>
  </si>
  <si>
    <t>TOTAL GENERAL  (RD$)</t>
  </si>
  <si>
    <t>Seguro Social y Contra accidentes</t>
  </si>
  <si>
    <t>Gastos administrativos y de obra</t>
  </si>
  <si>
    <t>Transporte</t>
  </si>
  <si>
    <t>CODIA</t>
  </si>
  <si>
    <t>GASTOS INDIRECTOS</t>
  </si>
  <si>
    <t>SUB-TOTAL GENERAL  COSTOS DIRECTOS (RD$)</t>
  </si>
  <si>
    <t xml:space="preserve">    </t>
  </si>
  <si>
    <t xml:space="preserve">   </t>
  </si>
  <si>
    <t xml:space="preserve"> </t>
  </si>
  <si>
    <t xml:space="preserve">               </t>
  </si>
  <si>
    <t>Dirección técnica y responsabilidad</t>
  </si>
  <si>
    <t>Ley de pensión y jubilación obreros de la construcción</t>
  </si>
  <si>
    <t>Imprevistos</t>
  </si>
  <si>
    <t>Valor  (RD$)</t>
  </si>
  <si>
    <t>PU</t>
  </si>
  <si>
    <t xml:space="preserve">SUB-TOTAL </t>
  </si>
  <si>
    <t xml:space="preserve">SUB-TOTAL GRAVADO </t>
  </si>
  <si>
    <t>BASE IMPONIBLE DE IMPUESTOS</t>
  </si>
  <si>
    <t>ITBIS (18% del 10% del total Norma 07-2007)</t>
  </si>
  <si>
    <t>SUB-TOTAL  (RD$)</t>
  </si>
  <si>
    <t>SUB-TOTAL GENERAL COSTOS INDIRECTOS  (RD$)</t>
  </si>
  <si>
    <t>pa</t>
  </si>
  <si>
    <t>Equipos de Salud e Higiene</t>
  </si>
  <si>
    <t>Equipo de Seguridad y Protección Personal</t>
  </si>
  <si>
    <t>FECHA:</t>
  </si>
  <si>
    <t>Subtotal</t>
  </si>
  <si>
    <t xml:space="preserve">____________________________                                                                                               </t>
  </si>
  <si>
    <t>Pintura</t>
  </si>
  <si>
    <t>Limpieza continua y final</t>
  </si>
  <si>
    <t>Preliminares</t>
  </si>
  <si>
    <t>ud</t>
  </si>
  <si>
    <t>m</t>
  </si>
  <si>
    <t>Misceláneos</t>
  </si>
  <si>
    <t xml:space="preserve">Traslado de escombros </t>
  </si>
  <si>
    <t xml:space="preserve">Bote de escombros </t>
  </si>
  <si>
    <t>viaje</t>
  </si>
  <si>
    <t>Instalaciones Eléctricas</t>
  </si>
  <si>
    <t>Suministro y aplicación de pintura Satinada (Igual a la existente).</t>
  </si>
  <si>
    <t>Desinstalación de puertas existentes</t>
  </si>
  <si>
    <t>Desinstalación de ventanilla de cristal existente</t>
  </si>
  <si>
    <t>Desinstalación de Counter existente</t>
  </si>
  <si>
    <t>Suministro y aplicación de pintura Acrílica en techos.</t>
  </si>
  <si>
    <t>Provincia La Altagracia.</t>
  </si>
  <si>
    <t>Suministro e instalación de ventana en oficina Juez igual a las existentes.</t>
  </si>
  <si>
    <t>Suministro e Instalación Tomacorrientes 110 v Polímero Color blanco por canaletas</t>
  </si>
  <si>
    <t>Desinstalación de Ventana existente Oficina Juez.</t>
  </si>
  <si>
    <t>Pintura, mantenimiento y reinstalación de puerta sencilla existente</t>
  </si>
  <si>
    <t>Presupuesto Adecuación de Espacios, Sala de Audiencias y Oficina Jueces Palacio de Justicia de Higüey.</t>
  </si>
  <si>
    <t>Desinstalación de Ventanas proyectables existentes.</t>
  </si>
  <si>
    <t>Reinstalación de zócalos existentes</t>
  </si>
  <si>
    <t>Terminación de Techos</t>
  </si>
  <si>
    <t xml:space="preserve">Resane de pañete de techo </t>
  </si>
  <si>
    <t>Desinstalación de luminarias  existentes</t>
  </si>
  <si>
    <t>Muros</t>
  </si>
  <si>
    <t>Suministro e instalación de muros de Sheetrock doble cara con fibra Acústica (Incluye estructura calibre 22)</t>
  </si>
  <si>
    <t>Suministro e instalación de Cerámica de piso similar a la existente</t>
  </si>
  <si>
    <t>Ampliación de hueco de ventana en muros de block ( oficina Juez)  (1.10 x 1.10 m) (Incluye terminación, cantos y mocheta)</t>
  </si>
  <si>
    <t xml:space="preserve">Demolición muros de block de 8" </t>
  </si>
  <si>
    <t xml:space="preserve">Resane de pisos </t>
  </si>
  <si>
    <t>Suministro e instalación de lámparas parabólicas de plafón 2"x 2" con tubos LED T8, de 18w 24", 800LM, 4000K, 120-277VAC con certificación UL</t>
  </si>
  <si>
    <t>Suministro e instalación de plafón vinil yeso con lamina de protección lado superior metalizado 2``x 2`` , incluye sistema de suspensión estándar</t>
  </si>
  <si>
    <t>Suministro e instalación de Salidas de Data</t>
  </si>
  <si>
    <t>Suministro e instalación de acometida de data( Tubería de EMT 2", registros de 10" x 10" x 6, abrazaderas EMT 2", conectores rectos de 2" y doble tubería en bx de 1")</t>
  </si>
  <si>
    <t>pies</t>
  </si>
  <si>
    <t xml:space="preserve">Interruptor doble color blanco </t>
  </si>
  <si>
    <r>
      <t>m</t>
    </r>
    <r>
      <rPr>
        <sz val="12"/>
        <rFont val="Calibri"/>
        <family val="2"/>
      </rPr>
      <t>²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</si>
</sst>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RD$&quot;#,##0.00"/>
    <numFmt numFmtId="187" formatCode="_-* #,##0.00\ _P_t_s_-;\-* #,##0.00\ _P_t_s_-;_-* &quot;-&quot;??\ _P_t_s_-;_-@_-"/>
    <numFmt numFmtId="188" formatCode="[$$-2C0A]\ #,##0.00"/>
    <numFmt numFmtId="189" formatCode="0.0"/>
    <numFmt numFmtId="190" formatCode="_-* #,##0.00\ &quot;Pts&quot;_-;\-* #,##0.00\ &quot;Pts&quot;_-;_-* &quot;-&quot;??\ &quot;Pts&quot;_-;_-@_-"/>
    <numFmt numFmtId="191" formatCode="[$-1C0A]d&quot; de &quot;mmmm&quot; de &quot;yyyy;@"/>
    <numFmt numFmtId="192" formatCode="&quot;$&quot;\ #,##0.00"/>
    <numFmt numFmtId="193" formatCode="_ * #,##0.00_ ;_ * \-#,##0.00_ ;_ * &quot;-&quot;??_ ;_ @_ "/>
    <numFmt numFmtId="194" formatCode="0.0000"/>
    <numFmt numFmtId="195" formatCode="0.000"/>
    <numFmt numFmtId="196" formatCode="_-* #,##0.0000_-;\-* #,##0.0000_-;_-* &quot;-&quot;??_-;_-@_-"/>
    <numFmt numFmtId="197" formatCode="#,##0.00;[Red]#,##0.00"/>
    <numFmt numFmtId="198" formatCode="0.00000"/>
    <numFmt numFmtId="199" formatCode="&quot;RD$&quot;#,##0.00000"/>
    <numFmt numFmtId="200" formatCode="&quot;$&quot;#,##0.00;\-&quot;$&quot;#,##0.00"/>
    <numFmt numFmtId="201" formatCode="[$-1C0A]dddd\,\ dd&quot; de &quot;mmmm&quot; de &quot;yyyy"/>
    <numFmt numFmtId="202" formatCode="[$-1C0A]hh:mm:ss\ AM/PM"/>
    <numFmt numFmtId="203" formatCode="&quot;$&quot;#,##0.00;[Red]\-&quot;$&quot;#,##0.00"/>
    <numFmt numFmtId="204" formatCode="[$-409]h:mm:ss\ AM/PM"/>
    <numFmt numFmtId="205" formatCode="_(* #,##0.000_);_(* \(#,##0.000\);_(* &quot;-&quot;??_);_(@_)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_(&quot;RD$&quot;* #,##0.000_);_(&quot;RD$&quot;* \(#,##0.000\);_(&quot;RD$&quot;* &quot;-&quot;??_);_(@_)"/>
    <numFmt numFmtId="211" formatCode="[$-F800]dddd\,\ mmmm\ dd\,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00"/>
      <name val="Arial"/>
      <family val="2"/>
    </font>
    <font>
      <b/>
      <sz val="13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3" fontId="3" fillId="0" borderId="0" xfId="42" applyNumberFormat="1" applyFont="1" applyAlignment="1">
      <alignment horizontal="right"/>
    </xf>
    <xf numFmtId="187" fontId="3" fillId="0" borderId="0" xfId="42" applyNumberFormat="1" applyFont="1" applyAlignment="1">
      <alignment horizontal="right"/>
    </xf>
    <xf numFmtId="2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Border="1" applyAlignment="1">
      <alignment/>
    </xf>
    <xf numFmtId="188" fontId="3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4" fontId="3" fillId="0" borderId="0" xfId="0" applyNumberFormat="1" applyFont="1" applyAlignment="1">
      <alignment horizontal="center"/>
    </xf>
    <xf numFmtId="188" fontId="7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43" fontId="2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16" fillId="0" borderId="10" xfId="0" applyFont="1" applyBorder="1" applyAlignment="1">
      <alignment horizontal="left" vertical="center" wrapText="1"/>
    </xf>
    <xf numFmtId="43" fontId="2" fillId="0" borderId="0" xfId="0" applyNumberFormat="1" applyFont="1" applyAlignment="1">
      <alignment horizontal="center"/>
    </xf>
    <xf numFmtId="2" fontId="16" fillId="0" borderId="10" xfId="0" applyNumberFormat="1" applyFont="1" applyBorder="1" applyAlignment="1">
      <alignment horizontal="center" vertical="center"/>
    </xf>
    <xf numFmtId="43" fontId="16" fillId="0" borderId="10" xfId="42" applyNumberFormat="1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43" fontId="16" fillId="0" borderId="10" xfId="42" applyNumberFormat="1" applyFont="1" applyFill="1" applyBorder="1" applyAlignment="1">
      <alignment horizontal="right" vertical="center"/>
    </xf>
    <xf numFmtId="2" fontId="6" fillId="34" borderId="12" xfId="0" applyNumberFormat="1" applyFont="1" applyFill="1" applyBorder="1" applyAlignment="1">
      <alignment vertical="center"/>
    </xf>
    <xf numFmtId="2" fontId="17" fillId="0" borderId="0" xfId="0" applyNumberFormat="1" applyFont="1" applyAlignment="1">
      <alignment horizontal="center"/>
    </xf>
    <xf numFmtId="188" fontId="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89" fontId="10" fillId="34" borderId="13" xfId="0" applyNumberFormat="1" applyFont="1" applyFill="1" applyBorder="1" applyAlignment="1">
      <alignment vertical="center"/>
    </xf>
    <xf numFmtId="2" fontId="16" fillId="35" borderId="0" xfId="0" applyNumberFormat="1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vertical="center"/>
    </xf>
    <xf numFmtId="10" fontId="16" fillId="35" borderId="0" xfId="79" applyNumberFormat="1" applyFont="1" applyFill="1" applyBorder="1" applyAlignment="1" applyProtection="1">
      <alignment horizontal="center" vertical="center"/>
      <protection/>
    </xf>
    <xf numFmtId="2" fontId="16" fillId="35" borderId="0" xfId="0" applyNumberFormat="1" applyFont="1" applyFill="1" applyBorder="1" applyAlignment="1">
      <alignment horizontal="right" vertical="center"/>
    </xf>
    <xf numFmtId="10" fontId="16" fillId="35" borderId="0" xfId="79" applyNumberFormat="1" applyFont="1" applyFill="1" applyBorder="1" applyAlignment="1">
      <alignment horizontal="center" vertical="center"/>
    </xf>
    <xf numFmtId="43" fontId="16" fillId="35" borderId="0" xfId="42" applyNumberFormat="1" applyFont="1" applyFill="1" applyBorder="1" applyAlignment="1">
      <alignment horizontal="right" vertical="center"/>
    </xf>
    <xf numFmtId="169" fontId="16" fillId="35" borderId="0" xfId="44" applyFont="1" applyFill="1" applyBorder="1" applyAlignment="1">
      <alignment horizontal="right" vertical="center"/>
    </xf>
    <xf numFmtId="2" fontId="6" fillId="34" borderId="12" xfId="42" applyNumberFormat="1" applyFont="1" applyFill="1" applyBorder="1" applyAlignment="1">
      <alignment horizontal="right" vertical="center"/>
    </xf>
    <xf numFmtId="43" fontId="6" fillId="34" borderId="12" xfId="42" applyFont="1" applyFill="1" applyBorder="1" applyAlignment="1">
      <alignment horizontal="center" vertical="center"/>
    </xf>
    <xf numFmtId="40" fontId="12" fillId="34" borderId="12" xfId="42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10" fontId="16" fillId="0" borderId="0" xfId="79" applyNumberFormat="1" applyFont="1" applyAlignment="1" applyProtection="1">
      <alignment horizontal="center"/>
      <protection/>
    </xf>
    <xf numFmtId="2" fontId="16" fillId="0" borderId="0" xfId="0" applyNumberFormat="1" applyFont="1" applyAlignment="1">
      <alignment horizontal="center"/>
    </xf>
    <xf numFmtId="10" fontId="16" fillId="0" borderId="0" xfId="79" applyNumberFormat="1" applyFont="1" applyAlignment="1">
      <alignment/>
    </xf>
    <xf numFmtId="186" fontId="6" fillId="0" borderId="0" xfId="79" applyNumberFormat="1" applyFont="1" applyAlignment="1">
      <alignment/>
    </xf>
    <xf numFmtId="186" fontId="6" fillId="0" borderId="0" xfId="79" applyNumberFormat="1" applyFont="1" applyAlignment="1">
      <alignment/>
    </xf>
    <xf numFmtId="2" fontId="6" fillId="35" borderId="0" xfId="0" applyNumberFormat="1" applyFont="1" applyFill="1" applyBorder="1" applyAlignment="1">
      <alignment horizontal="center"/>
    </xf>
    <xf numFmtId="0" fontId="18" fillId="35" borderId="0" xfId="0" applyFont="1" applyFill="1" applyBorder="1" applyAlignment="1">
      <alignment/>
    </xf>
    <xf numFmtId="10" fontId="16" fillId="35" borderId="0" xfId="79" applyNumberFormat="1" applyFont="1" applyFill="1" applyBorder="1" applyAlignment="1" applyProtection="1">
      <alignment horizontal="center"/>
      <protection/>
    </xf>
    <xf numFmtId="2" fontId="16" fillId="35" borderId="0" xfId="0" applyNumberFormat="1" applyFont="1" applyFill="1" applyBorder="1" applyAlignment="1">
      <alignment horizontal="center"/>
    </xf>
    <xf numFmtId="10" fontId="16" fillId="35" borderId="0" xfId="79" applyNumberFormat="1" applyFont="1" applyFill="1" applyBorder="1" applyAlignment="1">
      <alignment/>
    </xf>
    <xf numFmtId="186" fontId="6" fillId="35" borderId="0" xfId="79" applyNumberFormat="1" applyFont="1" applyFill="1" applyBorder="1" applyAlignment="1">
      <alignment/>
    </xf>
    <xf numFmtId="186" fontId="6" fillId="35" borderId="0" xfId="79" applyNumberFormat="1" applyFont="1" applyFill="1" applyBorder="1" applyAlignment="1">
      <alignment/>
    </xf>
    <xf numFmtId="10" fontId="16" fillId="0" borderId="10" xfId="79" applyNumberFormat="1" applyFont="1" applyBorder="1" applyAlignment="1">
      <alignment horizontal="center" vertical="center"/>
    </xf>
    <xf numFmtId="169" fontId="16" fillId="0" borderId="10" xfId="44" applyFont="1" applyFill="1" applyBorder="1" applyAlignment="1">
      <alignment horizontal="right" vertical="center"/>
    </xf>
    <xf numFmtId="43" fontId="6" fillId="34" borderId="12" xfId="42" applyFont="1" applyFill="1" applyBorder="1" applyAlignment="1">
      <alignment horizontal="right" vertical="center"/>
    </xf>
    <xf numFmtId="10" fontId="6" fillId="34" borderId="12" xfId="79" applyNumberFormat="1" applyFont="1" applyFill="1" applyBorder="1" applyAlignment="1">
      <alignment horizontal="center" vertical="center"/>
    </xf>
    <xf numFmtId="189" fontId="10" fillId="34" borderId="14" xfId="0" applyNumberFormat="1" applyFont="1" applyFill="1" applyBorder="1" applyAlignment="1">
      <alignment vertical="center"/>
    </xf>
    <xf numFmtId="2" fontId="6" fillId="34" borderId="15" xfId="0" applyNumberFormat="1" applyFont="1" applyFill="1" applyBorder="1" applyAlignment="1">
      <alignment vertical="center"/>
    </xf>
    <xf numFmtId="2" fontId="6" fillId="34" borderId="15" xfId="42" applyNumberFormat="1" applyFont="1" applyFill="1" applyBorder="1" applyAlignment="1">
      <alignment horizontal="right" vertical="center"/>
    </xf>
    <xf numFmtId="43" fontId="6" fillId="34" borderId="15" xfId="42" applyFont="1" applyFill="1" applyBorder="1" applyAlignment="1">
      <alignment horizontal="right" vertical="center"/>
    </xf>
    <xf numFmtId="40" fontId="12" fillId="34" borderId="15" xfId="42" applyNumberFormat="1" applyFont="1" applyFill="1" applyBorder="1" applyAlignment="1">
      <alignment horizontal="right" vertical="center"/>
    </xf>
    <xf numFmtId="2" fontId="16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10" fontId="16" fillId="0" borderId="0" xfId="79" applyNumberFormat="1" applyFont="1" applyBorder="1" applyAlignment="1" applyProtection="1">
      <alignment horizontal="center" vertical="center" wrapText="1"/>
      <protection/>
    </xf>
    <xf numFmtId="10" fontId="16" fillId="0" borderId="0" xfId="79" applyNumberFormat="1" applyFont="1" applyBorder="1" applyAlignment="1">
      <alignment horizontal="center" vertical="center" wrapText="1"/>
    </xf>
    <xf numFmtId="43" fontId="16" fillId="0" borderId="0" xfId="42" applyNumberFormat="1" applyFont="1" applyFill="1" applyBorder="1" applyAlignment="1">
      <alignment horizontal="center" vertical="center" wrapText="1"/>
    </xf>
    <xf numFmtId="169" fontId="16" fillId="0" borderId="0" xfId="44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10" fontId="16" fillId="0" borderId="0" xfId="79" applyNumberFormat="1" applyFont="1" applyAlignment="1" applyProtection="1">
      <alignment horizontal="center" vertical="center"/>
      <protection/>
    </xf>
    <xf numFmtId="2" fontId="16" fillId="0" borderId="0" xfId="0" applyNumberFormat="1" applyFont="1" applyAlignment="1">
      <alignment horizontal="right" vertical="center"/>
    </xf>
    <xf numFmtId="10" fontId="16" fillId="0" borderId="0" xfId="79" applyNumberFormat="1" applyFont="1" applyAlignment="1">
      <alignment vertical="center"/>
    </xf>
    <xf numFmtId="186" fontId="6" fillId="0" borderId="0" xfId="79" applyNumberFormat="1" applyFont="1" applyAlignment="1">
      <alignment vertical="center"/>
    </xf>
    <xf numFmtId="2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10" fontId="16" fillId="0" borderId="0" xfId="79" applyNumberFormat="1" applyFont="1" applyBorder="1" applyAlignment="1" applyProtection="1">
      <alignment horizontal="center" vertical="center"/>
      <protection/>
    </xf>
    <xf numFmtId="2" fontId="16" fillId="0" borderId="0" xfId="0" applyNumberFormat="1" applyFont="1" applyBorder="1" applyAlignment="1">
      <alignment horizontal="right" vertical="center"/>
    </xf>
    <xf numFmtId="9" fontId="16" fillId="0" borderId="0" xfId="79" applyFont="1" applyBorder="1" applyAlignment="1">
      <alignment horizontal="center" vertical="center"/>
    </xf>
    <xf numFmtId="43" fontId="16" fillId="0" borderId="0" xfId="42" applyNumberFormat="1" applyFont="1" applyFill="1" applyBorder="1" applyAlignment="1">
      <alignment horizontal="right" vertical="center"/>
    </xf>
    <xf numFmtId="43" fontId="6" fillId="0" borderId="0" xfId="42" applyNumberFormat="1" applyFont="1" applyFill="1" applyBorder="1" applyAlignment="1">
      <alignment horizontal="right" vertical="center"/>
    </xf>
    <xf numFmtId="4" fontId="12" fillId="35" borderId="0" xfId="0" applyNumberFormat="1" applyFont="1" applyFill="1" applyBorder="1" applyAlignment="1" applyProtection="1">
      <alignment horizontal="left" vertical="top" wrapText="1"/>
      <protection locked="0"/>
    </xf>
    <xf numFmtId="188" fontId="11" fillId="35" borderId="0" xfId="42" applyNumberFormat="1" applyFont="1" applyFill="1" applyBorder="1" applyAlignment="1">
      <alignment horizontal="center"/>
    </xf>
    <xf numFmtId="2" fontId="19" fillId="35" borderId="0" xfId="0" applyNumberFormat="1" applyFont="1" applyFill="1" applyAlignment="1">
      <alignment horizontal="center"/>
    </xf>
    <xf numFmtId="0" fontId="20" fillId="35" borderId="0" xfId="0" applyFont="1" applyFill="1" applyAlignment="1">
      <alignment/>
    </xf>
    <xf numFmtId="0" fontId="19" fillId="35" borderId="0" xfId="0" applyFont="1" applyFill="1" applyAlignment="1">
      <alignment horizontal="center"/>
    </xf>
    <xf numFmtId="4" fontId="19" fillId="35" borderId="0" xfId="0" applyNumberFormat="1" applyFont="1" applyFill="1" applyAlignment="1">
      <alignment horizontal="right"/>
    </xf>
    <xf numFmtId="43" fontId="19" fillId="35" borderId="0" xfId="42" applyNumberFormat="1" applyFont="1" applyFill="1" applyAlignment="1">
      <alignment horizontal="right"/>
    </xf>
    <xf numFmtId="187" fontId="19" fillId="35" borderId="0" xfId="42" applyNumberFormat="1" applyFont="1" applyFill="1" applyAlignment="1">
      <alignment horizontal="right"/>
    </xf>
    <xf numFmtId="0" fontId="12" fillId="35" borderId="0" xfId="0" applyFont="1" applyFill="1" applyBorder="1" applyAlignment="1">
      <alignment/>
    </xf>
    <xf numFmtId="0" fontId="21" fillId="35" borderId="0" xfId="0" applyFont="1" applyFill="1" applyAlignment="1">
      <alignment/>
    </xf>
    <xf numFmtId="0" fontId="19" fillId="35" borderId="0" xfId="0" applyFont="1" applyFill="1" applyAlignment="1">
      <alignment/>
    </xf>
    <xf numFmtId="0" fontId="22" fillId="35" borderId="0" xfId="0" applyFont="1" applyFill="1" applyBorder="1" applyAlignment="1">
      <alignment/>
    </xf>
    <xf numFmtId="4" fontId="22" fillId="35" borderId="0" xfId="0" applyNumberFormat="1" applyFont="1" applyFill="1" applyBorder="1" applyAlignment="1" applyProtection="1">
      <alignment horizontal="center"/>
      <protection/>
    </xf>
    <xf numFmtId="0" fontId="20" fillId="35" borderId="0" xfId="0" applyFont="1" applyFill="1" applyAlignment="1">
      <alignment/>
    </xf>
    <xf numFmtId="4" fontId="22" fillId="35" borderId="0" xfId="0" applyNumberFormat="1" applyFont="1" applyFill="1" applyBorder="1" applyAlignment="1">
      <alignment/>
    </xf>
    <xf numFmtId="4" fontId="23" fillId="35" borderId="0" xfId="0" applyNumberFormat="1" applyFont="1" applyFill="1" applyBorder="1" applyAlignment="1" applyProtection="1">
      <alignment horizontal="left"/>
      <protection locked="0"/>
    </xf>
    <xf numFmtId="4" fontId="22" fillId="35" borderId="0" xfId="42" applyNumberFormat="1" applyFont="1" applyFill="1" applyBorder="1" applyAlignment="1" applyProtection="1">
      <alignment horizontal="right"/>
      <protection/>
    </xf>
    <xf numFmtId="0" fontId="58" fillId="35" borderId="0" xfId="0" applyFont="1" applyFill="1" applyAlignment="1">
      <alignment horizontal="center" readingOrder="1"/>
    </xf>
    <xf numFmtId="188" fontId="23" fillId="35" borderId="0" xfId="42" applyNumberFormat="1" applyFont="1" applyFill="1" applyBorder="1" applyAlignment="1">
      <alignment horizontal="right"/>
    </xf>
    <xf numFmtId="0" fontId="19" fillId="35" borderId="0" xfId="0" applyFont="1" applyFill="1" applyAlignment="1">
      <alignment/>
    </xf>
    <xf numFmtId="0" fontId="22" fillId="35" borderId="0" xfId="0" applyFont="1" applyFill="1" applyBorder="1" applyAlignment="1">
      <alignment horizontal="right"/>
    </xf>
    <xf numFmtId="0" fontId="59" fillId="35" borderId="0" xfId="0" applyFont="1" applyFill="1" applyAlignment="1">
      <alignment horizontal="center" readingOrder="1"/>
    </xf>
    <xf numFmtId="0" fontId="23" fillId="35" borderId="0" xfId="0" applyFont="1" applyFill="1" applyBorder="1" applyAlignment="1">
      <alignment horizontal="right"/>
    </xf>
    <xf numFmtId="0" fontId="58" fillId="35" borderId="0" xfId="0" applyFont="1" applyFill="1" applyAlignment="1">
      <alignment horizontal="left" vertical="center" readingOrder="1"/>
    </xf>
    <xf numFmtId="0" fontId="10" fillId="35" borderId="0" xfId="0" applyFont="1" applyFill="1" applyBorder="1" applyAlignment="1">
      <alignment/>
    </xf>
    <xf numFmtId="0" fontId="20" fillId="35" borderId="0" xfId="0" applyFont="1" applyFill="1" applyAlignment="1">
      <alignment horizontal="right"/>
    </xf>
    <xf numFmtId="0" fontId="22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20" fillId="35" borderId="0" xfId="0" applyFont="1" applyFill="1" applyAlignment="1">
      <alignment horizontal="center"/>
    </xf>
    <xf numFmtId="0" fontId="22" fillId="35" borderId="0" xfId="0" applyFont="1" applyFill="1" applyBorder="1" applyAlignment="1">
      <alignment horizontal="left"/>
    </xf>
    <xf numFmtId="0" fontId="22" fillId="35" borderId="0" xfId="0" applyFont="1" applyFill="1" applyBorder="1" applyAlignment="1">
      <alignment horizontal="center"/>
    </xf>
    <xf numFmtId="2" fontId="19" fillId="35" borderId="0" xfId="0" applyNumberFormat="1" applyFont="1" applyFill="1" applyBorder="1" applyAlignment="1">
      <alignment/>
    </xf>
    <xf numFmtId="188" fontId="19" fillId="35" borderId="0" xfId="0" applyNumberFormat="1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0" fillId="35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/>
    </xf>
    <xf numFmtId="2" fontId="6" fillId="0" borderId="16" xfId="0" applyNumberFormat="1" applyFont="1" applyBorder="1" applyAlignment="1">
      <alignment horizontal="center"/>
    </xf>
    <xf numFmtId="189" fontId="10" fillId="0" borderId="16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59" applyNumberFormat="1" applyFont="1" applyFill="1" applyBorder="1" applyAlignment="1">
      <alignment horizontal="center" vertical="center"/>
    </xf>
    <xf numFmtId="43" fontId="6" fillId="0" borderId="0" xfId="59" applyFont="1" applyFill="1" applyBorder="1" applyAlignment="1">
      <alignment horizontal="center" vertical="center"/>
    </xf>
    <xf numFmtId="169" fontId="6" fillId="0" borderId="11" xfId="44" applyFont="1" applyFill="1" applyBorder="1" applyAlignment="1">
      <alignment horizontal="right" vertical="center"/>
    </xf>
    <xf numFmtId="169" fontId="2" fillId="0" borderId="0" xfId="0" applyNumberFormat="1" applyFont="1" applyFill="1" applyAlignment="1">
      <alignment/>
    </xf>
    <xf numFmtId="169" fontId="6" fillId="34" borderId="10" xfId="44" applyFont="1" applyFill="1" applyBorder="1" applyAlignment="1">
      <alignment horizontal="right" vertical="center"/>
    </xf>
    <xf numFmtId="2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43" fontId="6" fillId="36" borderId="10" xfId="0" applyNumberFormat="1" applyFont="1" applyFill="1" applyBorder="1" applyAlignment="1">
      <alignment horizontal="center" vertical="center"/>
    </xf>
    <xf numFmtId="189" fontId="10" fillId="36" borderId="13" xfId="0" applyNumberFormat="1" applyFont="1" applyFill="1" applyBorder="1" applyAlignment="1">
      <alignment horizontal="center" vertical="center"/>
    </xf>
    <xf numFmtId="2" fontId="6" fillId="36" borderId="12" xfId="0" applyNumberFormat="1" applyFont="1" applyFill="1" applyBorder="1" applyAlignment="1">
      <alignment vertical="center"/>
    </xf>
    <xf numFmtId="2" fontId="6" fillId="36" borderId="12" xfId="59" applyNumberFormat="1" applyFont="1" applyFill="1" applyBorder="1" applyAlignment="1">
      <alignment horizontal="center" vertical="center"/>
    </xf>
    <xf numFmtId="43" fontId="6" fillId="36" borderId="12" xfId="59" applyFont="1" applyFill="1" applyBorder="1" applyAlignment="1">
      <alignment horizontal="center" vertical="center"/>
    </xf>
    <xf numFmtId="169" fontId="6" fillId="36" borderId="10" xfId="44" applyFont="1" applyFill="1" applyBorder="1" applyAlignment="1">
      <alignment horizontal="right" vertical="center"/>
    </xf>
    <xf numFmtId="43" fontId="16" fillId="0" borderId="10" xfId="42" applyFont="1" applyFill="1" applyBorder="1" applyAlignment="1">
      <alignment horizontal="right"/>
    </xf>
    <xf numFmtId="2" fontId="16" fillId="35" borderId="10" xfId="0" applyNumberFormat="1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left" vertical="center" wrapText="1"/>
    </xf>
    <xf numFmtId="43" fontId="16" fillId="35" borderId="10" xfId="42" applyNumberFormat="1" applyFont="1" applyFill="1" applyBorder="1" applyAlignment="1">
      <alignment horizontal="right" vertical="center"/>
    </xf>
    <xf numFmtId="43" fontId="16" fillId="35" borderId="10" xfId="42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2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188" fontId="16" fillId="0" borderId="10" xfId="0" applyNumberFormat="1" applyFont="1" applyFill="1" applyBorder="1" applyAlignment="1">
      <alignment vertical="center" wrapText="1"/>
    </xf>
    <xf numFmtId="4" fontId="16" fillId="0" borderId="10" xfId="72" applyNumberFormat="1" applyFont="1" applyFill="1" applyBorder="1" applyAlignment="1">
      <alignment horizontal="center" vertical="center"/>
      <protection/>
    </xf>
    <xf numFmtId="43" fontId="16" fillId="0" borderId="10" xfId="42" applyFont="1" applyFill="1" applyBorder="1" applyAlignment="1">
      <alignment horizontal="right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89" fontId="10" fillId="0" borderId="0" xfId="0" applyNumberFormat="1" applyFont="1" applyFill="1" applyBorder="1" applyAlignment="1">
      <alignment horizontal="center" vertical="center"/>
    </xf>
    <xf numFmtId="169" fontId="6" fillId="0" borderId="0" xfId="44" applyFont="1" applyFill="1" applyBorder="1" applyAlignment="1">
      <alignment horizontal="right" vertical="center"/>
    </xf>
    <xf numFmtId="4" fontId="16" fillId="35" borderId="10" xfId="0" applyNumberFormat="1" applyFont="1" applyFill="1" applyBorder="1" applyAlignment="1" applyProtection="1">
      <alignment horizontal="right" vertical="center"/>
      <protection locked="0"/>
    </xf>
    <xf numFmtId="4" fontId="16" fillId="0" borderId="10" xfId="0" applyNumberFormat="1" applyFont="1" applyFill="1" applyBorder="1" applyAlignment="1" applyProtection="1">
      <alignment horizontal="right" vertical="center"/>
      <protection locked="0"/>
    </xf>
    <xf numFmtId="4" fontId="16" fillId="0" borderId="10" xfId="0" applyNumberFormat="1" applyFont="1" applyBorder="1" applyAlignment="1" applyProtection="1">
      <alignment horizontal="right" vertical="center"/>
      <protection locked="0"/>
    </xf>
    <xf numFmtId="2" fontId="6" fillId="36" borderId="12" xfId="0" applyNumberFormat="1" applyFont="1" applyFill="1" applyBorder="1" applyAlignment="1" applyProtection="1">
      <alignment vertical="center"/>
      <protection locked="0"/>
    </xf>
    <xf numFmtId="43" fontId="17" fillId="0" borderId="0" xfId="0" applyNumberFormat="1" applyFont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43" fontId="16" fillId="0" borderId="10" xfId="0" applyNumberFormat="1" applyFont="1" applyFill="1" applyBorder="1" applyAlignment="1" applyProtection="1">
      <alignment horizontal="right" vertical="center"/>
      <protection locked="0"/>
    </xf>
    <xf numFmtId="2" fontId="6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43" fontId="3" fillId="0" borderId="0" xfId="42" applyNumberFormat="1" applyFont="1" applyAlignment="1" applyProtection="1">
      <alignment horizontal="right"/>
      <protection locked="0"/>
    </xf>
    <xf numFmtId="187" fontId="3" fillId="0" borderId="0" xfId="42" applyNumberFormat="1" applyFont="1" applyAlignment="1" applyProtection="1">
      <alignment horizontal="right"/>
      <protection locked="0"/>
    </xf>
    <xf numFmtId="2" fontId="7" fillId="0" borderId="0" xfId="0" applyNumberFormat="1" applyFont="1" applyFill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left" vertical="justify"/>
      <protection locked="0"/>
    </xf>
    <xf numFmtId="0" fontId="6" fillId="0" borderId="0" xfId="0" applyFont="1" applyAlignment="1" applyProtection="1">
      <alignment horizontal="left"/>
      <protection locked="0"/>
    </xf>
    <xf numFmtId="2" fontId="2" fillId="0" borderId="0" xfId="0" applyNumberFormat="1" applyFont="1" applyAlignment="1" applyProtection="1">
      <alignment/>
      <protection locked="0"/>
    </xf>
    <xf numFmtId="4" fontId="7" fillId="0" borderId="0" xfId="0" applyNumberFormat="1" applyFont="1" applyFill="1" applyAlignment="1" applyProtection="1">
      <alignment horizontal="right"/>
      <protection locked="0"/>
    </xf>
    <xf numFmtId="14" fontId="7" fillId="0" borderId="0" xfId="0" applyNumberFormat="1" applyFont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187" fontId="3" fillId="0" borderId="0" xfId="42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2" fontId="7" fillId="0" borderId="0" xfId="0" applyNumberFormat="1" applyFont="1" applyFill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187" fontId="8" fillId="0" borderId="0" xfId="42" applyNumberFormat="1" applyFont="1" applyFill="1" applyBorder="1" applyAlignment="1" applyProtection="1">
      <alignment horizontal="left"/>
      <protection locked="0"/>
    </xf>
    <xf numFmtId="2" fontId="3" fillId="0" borderId="0" xfId="0" applyNumberFormat="1" applyFont="1" applyFill="1" applyAlignment="1" applyProtection="1">
      <alignment horizontal="center"/>
      <protection locked="0"/>
    </xf>
    <xf numFmtId="0" fontId="20" fillId="35" borderId="0" xfId="0" applyFont="1" applyFill="1" applyAlignment="1">
      <alignment horizontal="left"/>
    </xf>
    <xf numFmtId="0" fontId="19" fillId="35" borderId="0" xfId="0" applyFont="1" applyFill="1" applyAlignment="1">
      <alignment horizontal="center"/>
    </xf>
    <xf numFmtId="187" fontId="8" fillId="0" borderId="0" xfId="42" applyNumberFormat="1" applyFont="1" applyFill="1" applyBorder="1" applyAlignment="1" applyProtection="1">
      <alignment horizontal="left"/>
      <protection locked="0"/>
    </xf>
    <xf numFmtId="0" fontId="17" fillId="0" borderId="13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4" fontId="12" fillId="35" borderId="18" xfId="0" applyNumberFormat="1" applyFont="1" applyFill="1" applyBorder="1" applyAlignment="1" applyProtection="1">
      <alignment horizontal="left" wrapText="1"/>
      <protection locked="0"/>
    </xf>
    <xf numFmtId="4" fontId="12" fillId="35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73" applyFont="1" applyAlignment="1" applyProtection="1">
      <alignment horizontal="center"/>
      <protection locked="0"/>
    </xf>
    <xf numFmtId="0" fontId="5" fillId="0" borderId="0" xfId="73" applyFont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6" fillId="0" borderId="0" xfId="0" applyFont="1" applyAlignment="1" applyProtection="1">
      <alignment horizontal="left" vertical="justify"/>
      <protection locked="0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17" xfId="56"/>
    <cellStyle name="Millares 2" xfId="57"/>
    <cellStyle name="Millares 3" xfId="58"/>
    <cellStyle name="Millares 5" xfId="59"/>
    <cellStyle name="Millares 6" xfId="60"/>
    <cellStyle name="Millares 7" xfId="61"/>
    <cellStyle name="Moneda 2" xfId="62"/>
    <cellStyle name="Moneda 2 2" xfId="63"/>
    <cellStyle name="Moneda 2 3" xfId="64"/>
    <cellStyle name="Moneda 2 4" xfId="65"/>
    <cellStyle name="Moneda 2 5" xfId="66"/>
    <cellStyle name="Neutral" xfId="67"/>
    <cellStyle name="Normal 10 2" xfId="68"/>
    <cellStyle name="Normal 2" xfId="69"/>
    <cellStyle name="Normal 2 2" xfId="70"/>
    <cellStyle name="Normal 2 3" xfId="71"/>
    <cellStyle name="Normal 2 3 2" xfId="72"/>
    <cellStyle name="Normal 3" xfId="73"/>
    <cellStyle name="Normal 3 2" xfId="74"/>
    <cellStyle name="Normal 3 3" xfId="75"/>
    <cellStyle name="Normal 4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0"/>
  <sheetViews>
    <sheetView showGridLines="0" tabSelected="1" view="pageBreakPreview" zoomScale="90" zoomScaleNormal="90" zoomScaleSheetLayoutView="90" zoomScalePageLayoutView="0" workbookViewId="0" topLeftCell="A61">
      <selection activeCell="I86" sqref="I86"/>
    </sheetView>
  </sheetViews>
  <sheetFormatPr defaultColWidth="41.00390625" defaultRowHeight="15"/>
  <cols>
    <col min="1" max="1" width="8.421875" style="6" customWidth="1"/>
    <col min="2" max="2" width="62.140625" style="2" customWidth="1"/>
    <col min="3" max="3" width="7.421875" style="2" customWidth="1"/>
    <col min="4" max="4" width="10.00390625" style="3" customWidth="1"/>
    <col min="5" max="5" width="14.8515625" style="7" customWidth="1"/>
    <col min="6" max="6" width="15.7109375" style="22" bestFit="1" customWidth="1"/>
    <col min="7" max="7" width="25.421875" style="2" customWidth="1"/>
    <col min="8" max="8" width="17.00390625" style="2" customWidth="1"/>
    <col min="9" max="9" width="11.00390625" style="2" customWidth="1"/>
    <col min="10" max="10" width="17.57421875" style="2" customWidth="1"/>
    <col min="11" max="253" width="11.00390625" style="2" customWidth="1"/>
    <col min="254" max="254" width="6.140625" style="2" customWidth="1"/>
    <col min="255" max="16384" width="41.00390625" style="2" customWidth="1"/>
  </cols>
  <sheetData>
    <row r="1" spans="1:7" ht="14.25">
      <c r="A1" s="169"/>
      <c r="B1" s="170"/>
      <c r="C1" s="171"/>
      <c r="D1" s="172"/>
      <c r="E1" s="173"/>
      <c r="F1" s="174"/>
      <c r="G1" s="174"/>
    </row>
    <row r="2" spans="1:7" ht="14.25">
      <c r="A2" s="169"/>
      <c r="B2" s="170"/>
      <c r="C2" s="171"/>
      <c r="D2" s="172"/>
      <c r="E2" s="173"/>
      <c r="F2" s="174"/>
      <c r="G2" s="174"/>
    </row>
    <row r="3" spans="1:7" ht="14.25">
      <c r="A3" s="169"/>
      <c r="B3" s="170"/>
      <c r="C3" s="171"/>
      <c r="D3" s="172"/>
      <c r="E3" s="173"/>
      <c r="F3" s="174"/>
      <c r="G3" s="174"/>
    </row>
    <row r="4" spans="1:7" ht="14.25">
      <c r="A4" s="169"/>
      <c r="B4" s="170"/>
      <c r="C4" s="171"/>
      <c r="D4" s="172"/>
      <c r="E4" s="173"/>
      <c r="F4" s="174"/>
      <c r="G4" s="174"/>
    </row>
    <row r="5" spans="1:7" ht="14.25">
      <c r="A5" s="169"/>
      <c r="B5" s="170"/>
      <c r="C5" s="171"/>
      <c r="D5" s="172"/>
      <c r="E5" s="173"/>
      <c r="F5" s="174"/>
      <c r="G5" s="174"/>
    </row>
    <row r="6" spans="1:7" ht="14.25">
      <c r="A6" s="169"/>
      <c r="B6" s="170"/>
      <c r="C6" s="171"/>
      <c r="D6" s="172"/>
      <c r="E6" s="173"/>
      <c r="F6" s="174"/>
      <c r="G6" s="174"/>
    </row>
    <row r="7" spans="1:7" ht="15">
      <c r="A7" s="196"/>
      <c r="B7" s="196"/>
      <c r="C7" s="196"/>
      <c r="D7" s="196"/>
      <c r="E7" s="196"/>
      <c r="F7" s="196"/>
      <c r="G7" s="196"/>
    </row>
    <row r="8" spans="1:7" ht="15">
      <c r="A8" s="196"/>
      <c r="B8" s="196"/>
      <c r="C8" s="196"/>
      <c r="D8" s="196"/>
      <c r="E8" s="196"/>
      <c r="F8" s="196"/>
      <c r="G8" s="196"/>
    </row>
    <row r="9" spans="1:7" ht="15">
      <c r="A9" s="196"/>
      <c r="B9" s="196"/>
      <c r="C9" s="196"/>
      <c r="D9" s="196"/>
      <c r="E9" s="196"/>
      <c r="F9" s="196"/>
      <c r="G9" s="196"/>
    </row>
    <row r="10" spans="1:7" ht="18.75">
      <c r="A10" s="197"/>
      <c r="B10" s="197"/>
      <c r="C10" s="197"/>
      <c r="D10" s="197"/>
      <c r="E10" s="197"/>
      <c r="F10" s="197"/>
      <c r="G10" s="197"/>
    </row>
    <row r="11" spans="1:7" ht="14.25">
      <c r="A11" s="169"/>
      <c r="B11" s="170"/>
      <c r="C11" s="171"/>
      <c r="D11" s="172"/>
      <c r="E11" s="173"/>
      <c r="F11" s="174"/>
      <c r="G11" s="174"/>
    </row>
    <row r="12" spans="1:7" ht="16.5" customHeight="1">
      <c r="A12" s="175" t="s">
        <v>0</v>
      </c>
      <c r="B12" s="199" t="s">
        <v>57</v>
      </c>
      <c r="C12" s="199"/>
      <c r="D12" s="199"/>
      <c r="E12" s="176"/>
      <c r="F12" s="177"/>
      <c r="G12" s="170"/>
    </row>
    <row r="13" spans="1:7" ht="15" customHeight="1">
      <c r="A13" s="178"/>
      <c r="B13" s="199"/>
      <c r="C13" s="199"/>
      <c r="D13" s="199"/>
      <c r="E13" s="176"/>
      <c r="F13" s="179" t="s">
        <v>34</v>
      </c>
      <c r="G13" s="180"/>
    </row>
    <row r="14" spans="1:7" ht="8.25" customHeight="1">
      <c r="A14" s="178"/>
      <c r="B14" s="170"/>
      <c r="C14" s="181"/>
      <c r="D14" s="182"/>
      <c r="E14" s="170"/>
      <c r="F14" s="183"/>
      <c r="G14" s="170"/>
    </row>
    <row r="15" spans="1:7" ht="18.75" customHeight="1">
      <c r="A15" s="184" t="s">
        <v>1</v>
      </c>
      <c r="B15" s="185" t="s">
        <v>52</v>
      </c>
      <c r="C15" s="170"/>
      <c r="D15" s="170"/>
      <c r="E15" s="179" t="s">
        <v>2</v>
      </c>
      <c r="F15" s="190"/>
      <c r="G15" s="190"/>
    </row>
    <row r="16" spans="1:7" ht="21" customHeight="1">
      <c r="A16" s="187"/>
      <c r="B16" s="170"/>
      <c r="C16" s="170"/>
      <c r="D16" s="170"/>
      <c r="E16" s="179" t="s">
        <v>3</v>
      </c>
      <c r="F16" s="190"/>
      <c r="G16" s="190"/>
    </row>
    <row r="17" spans="1:7" ht="9.75" customHeight="1">
      <c r="A17" s="187"/>
      <c r="B17" s="170"/>
      <c r="C17" s="179"/>
      <c r="D17" s="171"/>
      <c r="E17" s="179"/>
      <c r="F17" s="186"/>
      <c r="G17" s="186"/>
    </row>
    <row r="18" spans="1:7" ht="22.5" customHeight="1">
      <c r="A18" s="130" t="s">
        <v>4</v>
      </c>
      <c r="B18" s="131" t="s">
        <v>5</v>
      </c>
      <c r="C18" s="131" t="s">
        <v>7</v>
      </c>
      <c r="D18" s="131" t="s">
        <v>6</v>
      </c>
      <c r="E18" s="132" t="s">
        <v>24</v>
      </c>
      <c r="F18" s="131" t="s">
        <v>23</v>
      </c>
      <c r="G18" s="131" t="s">
        <v>35</v>
      </c>
    </row>
    <row r="19" spans="1:9" ht="18.75" customHeight="1">
      <c r="A19" s="1"/>
      <c r="B19" s="18"/>
      <c r="C19" s="3"/>
      <c r="E19" s="24"/>
      <c r="F19" s="3"/>
      <c r="G19" s="3"/>
      <c r="I19" s="13"/>
    </row>
    <row r="20" spans="1:255" ht="21.75" customHeight="1">
      <c r="A20" s="153">
        <v>1</v>
      </c>
      <c r="B20" s="154" t="s">
        <v>39</v>
      </c>
      <c r="C20" s="155"/>
      <c r="D20" s="155"/>
      <c r="E20" s="155"/>
      <c r="F20" s="155"/>
      <c r="G20" s="155"/>
      <c r="I20" s="19"/>
      <c r="IT20" s="198"/>
      <c r="IU20" s="198"/>
    </row>
    <row r="21" spans="1:9" s="8" customFormat="1" ht="21.75" customHeight="1">
      <c r="A21" s="139">
        <v>1.01</v>
      </c>
      <c r="B21" s="140" t="s">
        <v>48</v>
      </c>
      <c r="C21" s="139" t="s">
        <v>40</v>
      </c>
      <c r="D21" s="139">
        <v>3</v>
      </c>
      <c r="E21" s="160"/>
      <c r="F21" s="141">
        <f>+D21*E21</f>
        <v>0</v>
      </c>
      <c r="G21" s="142"/>
      <c r="I21" s="146"/>
    </row>
    <row r="22" spans="1:9" s="8" customFormat="1" ht="21.75" customHeight="1">
      <c r="A22" s="139">
        <f aca="true" t="shared" si="0" ref="A22:A30">A21+0.01</f>
        <v>1.02</v>
      </c>
      <c r="B22" s="140" t="s">
        <v>49</v>
      </c>
      <c r="C22" s="139" t="s">
        <v>40</v>
      </c>
      <c r="D22" s="139">
        <v>2</v>
      </c>
      <c r="E22" s="160"/>
      <c r="F22" s="141">
        <f>+D22*E22</f>
        <v>0</v>
      </c>
      <c r="G22" s="142"/>
      <c r="I22" s="12"/>
    </row>
    <row r="23" spans="1:9" s="8" customFormat="1" ht="21.75" customHeight="1">
      <c r="A23" s="139">
        <f t="shared" si="0"/>
        <v>1.03</v>
      </c>
      <c r="B23" s="140" t="s">
        <v>50</v>
      </c>
      <c r="C23" s="139" t="s">
        <v>40</v>
      </c>
      <c r="D23" s="139">
        <v>1</v>
      </c>
      <c r="E23" s="160"/>
      <c r="F23" s="141">
        <f aca="true" t="shared" si="1" ref="F23:F30">+D23*E23</f>
        <v>0</v>
      </c>
      <c r="G23" s="142"/>
      <c r="I23" s="12"/>
    </row>
    <row r="24" spans="1:10" s="8" customFormat="1" ht="21.75" customHeight="1">
      <c r="A24" s="139">
        <f t="shared" si="0"/>
        <v>1.04</v>
      </c>
      <c r="B24" s="140" t="s">
        <v>58</v>
      </c>
      <c r="C24" s="139" t="s">
        <v>40</v>
      </c>
      <c r="D24" s="139">
        <v>4</v>
      </c>
      <c r="E24" s="160"/>
      <c r="F24" s="141">
        <f>+D24*E24</f>
        <v>0</v>
      </c>
      <c r="G24" s="142"/>
      <c r="I24" s="12"/>
      <c r="J24" s="145"/>
    </row>
    <row r="25" spans="1:9" s="8" customFormat="1" ht="21.75" customHeight="1">
      <c r="A25" s="139">
        <f t="shared" si="0"/>
        <v>1.05</v>
      </c>
      <c r="B25" s="140" t="s">
        <v>55</v>
      </c>
      <c r="C25" s="139" t="s">
        <v>40</v>
      </c>
      <c r="D25" s="139">
        <v>1</v>
      </c>
      <c r="E25" s="160"/>
      <c r="F25" s="141">
        <f>+D25*E25</f>
        <v>0</v>
      </c>
      <c r="G25" s="142"/>
      <c r="I25" s="12"/>
    </row>
    <row r="26" spans="1:9" s="8" customFormat="1" ht="21.75" customHeight="1">
      <c r="A26" s="139">
        <f t="shared" si="0"/>
        <v>1.06</v>
      </c>
      <c r="B26" s="140" t="s">
        <v>62</v>
      </c>
      <c r="C26" s="139" t="s">
        <v>40</v>
      </c>
      <c r="D26" s="139">
        <v>15</v>
      </c>
      <c r="E26" s="160"/>
      <c r="F26" s="141">
        <f>+D26*E26</f>
        <v>0</v>
      </c>
      <c r="G26" s="142"/>
      <c r="I26" s="12"/>
    </row>
    <row r="27" spans="1:9" s="8" customFormat="1" ht="25.5" customHeight="1">
      <c r="A27" s="147">
        <f t="shared" si="0"/>
        <v>1.07</v>
      </c>
      <c r="B27" s="148" t="s">
        <v>67</v>
      </c>
      <c r="C27" s="147" t="s">
        <v>75</v>
      </c>
      <c r="D27" s="147">
        <v>39.9</v>
      </c>
      <c r="E27" s="161"/>
      <c r="F27" s="29">
        <f>+D27*E27</f>
        <v>0</v>
      </c>
      <c r="G27" s="26"/>
      <c r="I27" s="12"/>
    </row>
    <row r="28" spans="1:9" s="8" customFormat="1" ht="47.25" customHeight="1">
      <c r="A28" s="139">
        <f t="shared" si="0"/>
        <v>1.08</v>
      </c>
      <c r="B28" s="140" t="s">
        <v>66</v>
      </c>
      <c r="C28" s="139" t="s">
        <v>40</v>
      </c>
      <c r="D28" s="139">
        <v>1</v>
      </c>
      <c r="E28" s="160"/>
      <c r="F28" s="141">
        <f t="shared" si="1"/>
        <v>0</v>
      </c>
      <c r="G28" s="142"/>
      <c r="I28" s="12"/>
    </row>
    <row r="29" spans="1:9" s="8" customFormat="1" ht="21.75" customHeight="1">
      <c r="A29" s="139">
        <f t="shared" si="0"/>
        <v>1.09</v>
      </c>
      <c r="B29" s="23" t="s">
        <v>43</v>
      </c>
      <c r="C29" s="25" t="s">
        <v>31</v>
      </c>
      <c r="D29" s="25">
        <v>1</v>
      </c>
      <c r="E29" s="162"/>
      <c r="F29" s="141">
        <f t="shared" si="1"/>
        <v>0</v>
      </c>
      <c r="G29" s="138"/>
      <c r="I29" s="12"/>
    </row>
    <row r="30" spans="1:9" s="8" customFormat="1" ht="21.75" customHeight="1">
      <c r="A30" s="139">
        <f t="shared" si="0"/>
        <v>1.1</v>
      </c>
      <c r="B30" s="23" t="s">
        <v>44</v>
      </c>
      <c r="C30" s="25" t="s">
        <v>45</v>
      </c>
      <c r="D30" s="25">
        <v>4</v>
      </c>
      <c r="E30" s="162"/>
      <c r="F30" s="141">
        <f t="shared" si="1"/>
        <v>0</v>
      </c>
      <c r="G30" s="138"/>
      <c r="I30" s="12"/>
    </row>
    <row r="31" spans="1:8" ht="21.75" customHeight="1">
      <c r="A31" s="133"/>
      <c r="B31" s="134" t="s">
        <v>8</v>
      </c>
      <c r="C31" s="135"/>
      <c r="D31" s="136"/>
      <c r="E31" s="163"/>
      <c r="F31" s="134"/>
      <c r="G31" s="137">
        <f>SUM(F21:F30)</f>
        <v>0</v>
      </c>
      <c r="H31" s="7"/>
    </row>
    <row r="32" spans="1:7" ht="21.75" customHeight="1">
      <c r="A32" s="31"/>
      <c r="B32" s="32"/>
      <c r="C32" s="33"/>
      <c r="D32" s="33"/>
      <c r="E32" s="164"/>
      <c r="F32" s="33"/>
      <c r="G32" s="33"/>
    </row>
    <row r="33" spans="1:9" s="8" customFormat="1" ht="21.75" customHeight="1">
      <c r="A33" s="156">
        <v>2</v>
      </c>
      <c r="B33" s="157" t="s">
        <v>46</v>
      </c>
      <c r="C33" s="155"/>
      <c r="D33" s="155"/>
      <c r="E33" s="165"/>
      <c r="F33" s="155"/>
      <c r="G33" s="155"/>
      <c r="I33" s="12"/>
    </row>
    <row r="34" spans="1:9" s="8" customFormat="1" ht="21.75" customHeight="1">
      <c r="A34" s="25">
        <f>A33+0.01</f>
        <v>2.01</v>
      </c>
      <c r="B34" s="140" t="s">
        <v>71</v>
      </c>
      <c r="C34" s="25" t="s">
        <v>40</v>
      </c>
      <c r="D34" s="25">
        <v>26</v>
      </c>
      <c r="E34" s="162"/>
      <c r="F34" s="29">
        <f>+D34*E34</f>
        <v>0</v>
      </c>
      <c r="G34" s="26"/>
      <c r="I34" s="12"/>
    </row>
    <row r="35" spans="1:9" s="8" customFormat="1" ht="21.75" customHeight="1">
      <c r="A35" s="147">
        <f>A34+0.01</f>
        <v>2.0199999999999996</v>
      </c>
      <c r="B35" s="150" t="s">
        <v>74</v>
      </c>
      <c r="C35" s="147" t="s">
        <v>40</v>
      </c>
      <c r="D35" s="147">
        <v>2</v>
      </c>
      <c r="E35" s="166"/>
      <c r="F35" s="29">
        <f>+D35*E35</f>
        <v>0</v>
      </c>
      <c r="G35" s="152"/>
      <c r="I35" s="12"/>
    </row>
    <row r="36" spans="1:9" s="8" customFormat="1" ht="39" customHeight="1">
      <c r="A36" s="25">
        <f>A35+0.01</f>
        <v>2.0299999999999994</v>
      </c>
      <c r="B36" s="23" t="s">
        <v>54</v>
      </c>
      <c r="C36" s="139" t="s">
        <v>40</v>
      </c>
      <c r="D36" s="139">
        <v>26</v>
      </c>
      <c r="E36" s="160"/>
      <c r="F36" s="29">
        <f>+D36*E36</f>
        <v>0</v>
      </c>
      <c r="G36" s="142"/>
      <c r="I36" s="12"/>
    </row>
    <row r="37" spans="1:9" s="8" customFormat="1" ht="54" customHeight="1">
      <c r="A37" s="25">
        <f>A36+0.01</f>
        <v>2.039999999999999</v>
      </c>
      <c r="B37" s="23" t="s">
        <v>69</v>
      </c>
      <c r="C37" s="139" t="s">
        <v>40</v>
      </c>
      <c r="D37" s="139">
        <v>20</v>
      </c>
      <c r="E37" s="160"/>
      <c r="F37" s="141">
        <f>+D37*E37</f>
        <v>0</v>
      </c>
      <c r="G37" s="142"/>
      <c r="I37" s="12"/>
    </row>
    <row r="38" spans="1:9" s="8" customFormat="1" ht="57" customHeight="1">
      <c r="A38" s="147">
        <f>A37+0.01</f>
        <v>2.049999999999999</v>
      </c>
      <c r="B38" s="150" t="s">
        <v>72</v>
      </c>
      <c r="C38" s="147" t="s">
        <v>73</v>
      </c>
      <c r="D38" s="151">
        <v>100</v>
      </c>
      <c r="E38" s="166"/>
      <c r="F38" s="152">
        <f>ROUND(D38*E38,2)</f>
        <v>0</v>
      </c>
      <c r="G38" s="152"/>
      <c r="I38" s="12"/>
    </row>
    <row r="39" spans="1:9" s="8" customFormat="1" ht="21.75" customHeight="1">
      <c r="A39" s="133"/>
      <c r="B39" s="134" t="s">
        <v>8</v>
      </c>
      <c r="C39" s="135"/>
      <c r="D39" s="136"/>
      <c r="E39" s="163"/>
      <c r="F39" s="134"/>
      <c r="G39" s="137">
        <f>SUM(F34:F38)</f>
        <v>0</v>
      </c>
      <c r="H39" s="128"/>
      <c r="I39" s="12"/>
    </row>
    <row r="40" spans="1:9" s="8" customFormat="1" ht="21.75" customHeight="1">
      <c r="A40" s="158"/>
      <c r="B40" s="124"/>
      <c r="C40" s="125"/>
      <c r="D40" s="126"/>
      <c r="E40" s="167"/>
      <c r="F40" s="124"/>
      <c r="G40" s="159"/>
      <c r="H40" s="128"/>
      <c r="I40" s="12"/>
    </row>
    <row r="41" spans="1:9" s="8" customFormat="1" ht="21.75" customHeight="1">
      <c r="A41" s="156">
        <v>3</v>
      </c>
      <c r="B41" s="157" t="s">
        <v>63</v>
      </c>
      <c r="C41" s="155"/>
      <c r="D41" s="155"/>
      <c r="E41" s="165"/>
      <c r="F41" s="155"/>
      <c r="G41" s="155"/>
      <c r="I41" s="12"/>
    </row>
    <row r="42" spans="1:9" s="8" customFormat="1" ht="33" customHeight="1">
      <c r="A42" s="147">
        <f>A41+0.01</f>
        <v>3.01</v>
      </c>
      <c r="B42" s="148" t="s">
        <v>64</v>
      </c>
      <c r="C42" s="147" t="s">
        <v>75</v>
      </c>
      <c r="D42" s="147">
        <v>35</v>
      </c>
      <c r="E42" s="161"/>
      <c r="F42" s="29">
        <f>+D42*E42</f>
        <v>0</v>
      </c>
      <c r="G42" s="26"/>
      <c r="I42" s="12"/>
    </row>
    <row r="43" spans="1:9" s="8" customFormat="1" ht="21.75" customHeight="1">
      <c r="A43" s="133"/>
      <c r="B43" s="134" t="s">
        <v>8</v>
      </c>
      <c r="C43" s="135"/>
      <c r="D43" s="136"/>
      <c r="E43" s="163"/>
      <c r="F43" s="134"/>
      <c r="G43" s="137">
        <f>SUM(F42:F42)</f>
        <v>0</v>
      </c>
      <c r="H43" s="128"/>
      <c r="I43" s="12"/>
    </row>
    <row r="44" spans="1:9" s="8" customFormat="1" ht="21.75" customHeight="1">
      <c r="A44" s="123"/>
      <c r="B44" s="124"/>
      <c r="C44" s="125"/>
      <c r="D44" s="126"/>
      <c r="E44" s="167"/>
      <c r="F44" s="124"/>
      <c r="G44" s="127"/>
      <c r="H44" s="128"/>
      <c r="I44" s="12"/>
    </row>
    <row r="45" spans="1:9" s="8" customFormat="1" ht="21.75" customHeight="1">
      <c r="A45" s="122">
        <v>4</v>
      </c>
      <c r="B45" s="21" t="s">
        <v>60</v>
      </c>
      <c r="C45" s="27"/>
      <c r="D45" s="27"/>
      <c r="E45" s="168"/>
      <c r="F45" s="27"/>
      <c r="G45" s="28"/>
      <c r="I45" s="12"/>
    </row>
    <row r="46" spans="1:9" s="8" customFormat="1" ht="48" customHeight="1">
      <c r="A46" s="147">
        <f>A45+0.01</f>
        <v>4.01</v>
      </c>
      <c r="B46" s="148" t="s">
        <v>70</v>
      </c>
      <c r="C46" s="147" t="s">
        <v>75</v>
      </c>
      <c r="D46" s="147">
        <v>110</v>
      </c>
      <c r="E46" s="161"/>
      <c r="F46" s="29">
        <f>+D46*E46</f>
        <v>0</v>
      </c>
      <c r="G46" s="26"/>
      <c r="I46" s="12"/>
    </row>
    <row r="47" spans="1:9" s="8" customFormat="1" ht="18.75" customHeight="1">
      <c r="A47" s="133"/>
      <c r="B47" s="134" t="s">
        <v>8</v>
      </c>
      <c r="C47" s="135"/>
      <c r="D47" s="136"/>
      <c r="E47" s="163"/>
      <c r="F47" s="134"/>
      <c r="G47" s="137">
        <f>SUM(F46:F46)</f>
        <v>0</v>
      </c>
      <c r="H47" s="128"/>
      <c r="I47" s="12"/>
    </row>
    <row r="48" spans="1:9" s="8" customFormat="1" ht="21.75" customHeight="1">
      <c r="A48" s="158"/>
      <c r="B48" s="124"/>
      <c r="C48" s="125"/>
      <c r="D48" s="126"/>
      <c r="E48" s="167"/>
      <c r="F48" s="124"/>
      <c r="G48" s="159"/>
      <c r="H48" s="128"/>
      <c r="I48" s="12"/>
    </row>
    <row r="49" spans="1:9" s="8" customFormat="1" ht="21.75" customHeight="1">
      <c r="A49" s="156">
        <v>5</v>
      </c>
      <c r="B49" s="157" t="s">
        <v>37</v>
      </c>
      <c r="C49" s="155"/>
      <c r="D49" s="155"/>
      <c r="E49" s="165"/>
      <c r="F49" s="155"/>
      <c r="G49" s="155"/>
      <c r="I49" s="12"/>
    </row>
    <row r="50" spans="1:9" s="8" customFormat="1" ht="33" customHeight="1">
      <c r="A50" s="139">
        <f>A49+0.01</f>
        <v>5.01</v>
      </c>
      <c r="B50" s="140" t="s">
        <v>47</v>
      </c>
      <c r="C50" s="147" t="s">
        <v>75</v>
      </c>
      <c r="D50" s="139">
        <v>230</v>
      </c>
      <c r="E50" s="160"/>
      <c r="F50" s="141">
        <f>+D50*E50</f>
        <v>0</v>
      </c>
      <c r="G50" s="142"/>
      <c r="I50" s="12"/>
    </row>
    <row r="51" spans="1:9" s="8" customFormat="1" ht="26.25" customHeight="1">
      <c r="A51" s="139">
        <f>A50+0.01</f>
        <v>5.02</v>
      </c>
      <c r="B51" s="140" t="s">
        <v>51</v>
      </c>
      <c r="C51" s="147" t="s">
        <v>75</v>
      </c>
      <c r="D51" s="139">
        <v>50</v>
      </c>
      <c r="E51" s="160"/>
      <c r="F51" s="141">
        <f>+D51*E51</f>
        <v>0</v>
      </c>
      <c r="G51" s="142"/>
      <c r="I51" s="12"/>
    </row>
    <row r="52" spans="1:9" s="8" customFormat="1" ht="17.25" customHeight="1">
      <c r="A52" s="133"/>
      <c r="B52" s="134" t="s">
        <v>8</v>
      </c>
      <c r="C52" s="135"/>
      <c r="D52" s="136"/>
      <c r="E52" s="163"/>
      <c r="F52" s="134"/>
      <c r="G52" s="137">
        <f>SUM(F50:F51)</f>
        <v>0</v>
      </c>
      <c r="H52" s="128"/>
      <c r="I52" s="12"/>
    </row>
    <row r="53" spans="1:9" s="8" customFormat="1" ht="21.75" customHeight="1">
      <c r="A53" s="158"/>
      <c r="B53" s="124"/>
      <c r="C53" s="125"/>
      <c r="D53" s="126"/>
      <c r="E53" s="167"/>
      <c r="F53" s="124"/>
      <c r="G53" s="159"/>
      <c r="H53" s="128"/>
      <c r="I53" s="12"/>
    </row>
    <row r="54" spans="1:9" s="8" customFormat="1" ht="21.75" customHeight="1">
      <c r="A54" s="156">
        <v>6</v>
      </c>
      <c r="B54" s="157" t="s">
        <v>42</v>
      </c>
      <c r="C54" s="155"/>
      <c r="D54" s="155"/>
      <c r="E54" s="165"/>
      <c r="F54" s="155"/>
      <c r="G54" s="155"/>
      <c r="I54" s="12"/>
    </row>
    <row r="55" spans="1:9" s="8" customFormat="1" ht="24" customHeight="1">
      <c r="A55" s="139">
        <f>A54+0.01</f>
        <v>6.01</v>
      </c>
      <c r="B55" s="140" t="s">
        <v>59</v>
      </c>
      <c r="C55" s="139" t="s">
        <v>41</v>
      </c>
      <c r="D55" s="139">
        <v>6.83</v>
      </c>
      <c r="E55" s="160"/>
      <c r="F55" s="141">
        <f aca="true" t="shared" si="2" ref="F55:F61">+D55*E55</f>
        <v>0</v>
      </c>
      <c r="G55" s="143"/>
      <c r="I55" s="12"/>
    </row>
    <row r="56" spans="1:9" s="8" customFormat="1" ht="24.75" customHeight="1">
      <c r="A56" s="147">
        <f aca="true" t="shared" si="3" ref="A56:A61">A55+0.01</f>
        <v>6.02</v>
      </c>
      <c r="B56" s="148" t="s">
        <v>68</v>
      </c>
      <c r="C56" s="147" t="s">
        <v>31</v>
      </c>
      <c r="D56" s="147">
        <v>1</v>
      </c>
      <c r="E56" s="161"/>
      <c r="F56" s="29">
        <f t="shared" si="2"/>
        <v>0</v>
      </c>
      <c r="G56" s="149"/>
      <c r="I56" s="12"/>
    </row>
    <row r="57" spans="1:9" s="8" customFormat="1" ht="33" customHeight="1">
      <c r="A57" s="139">
        <f t="shared" si="3"/>
        <v>6.029999999999999</v>
      </c>
      <c r="B57" s="140" t="s">
        <v>56</v>
      </c>
      <c r="C57" s="139" t="s">
        <v>40</v>
      </c>
      <c r="D57" s="139">
        <v>2</v>
      </c>
      <c r="E57" s="160"/>
      <c r="F57" s="141">
        <f t="shared" si="2"/>
        <v>0</v>
      </c>
      <c r="G57" s="142"/>
      <c r="I57" s="12"/>
    </row>
    <row r="58" spans="1:9" s="8" customFormat="1" ht="35.25" customHeight="1">
      <c r="A58" s="139">
        <f t="shared" si="3"/>
        <v>6.039999999999999</v>
      </c>
      <c r="B58" s="140" t="s">
        <v>53</v>
      </c>
      <c r="C58" s="139" t="s">
        <v>40</v>
      </c>
      <c r="D58" s="139">
        <v>1</v>
      </c>
      <c r="E58" s="160"/>
      <c r="F58" s="141">
        <f t="shared" si="2"/>
        <v>0</v>
      </c>
      <c r="G58" s="142"/>
      <c r="I58" s="12"/>
    </row>
    <row r="59" spans="1:9" s="8" customFormat="1" ht="35.25" customHeight="1">
      <c r="A59" s="139">
        <f t="shared" si="3"/>
        <v>6.049999999999999</v>
      </c>
      <c r="B59" s="140" t="s">
        <v>65</v>
      </c>
      <c r="C59" s="147" t="s">
        <v>75</v>
      </c>
      <c r="D59" s="139">
        <v>5</v>
      </c>
      <c r="E59" s="160"/>
      <c r="F59" s="141">
        <f t="shared" si="2"/>
        <v>0</v>
      </c>
      <c r="G59" s="142"/>
      <c r="I59" s="12"/>
    </row>
    <row r="60" spans="1:9" s="8" customFormat="1" ht="25.5" customHeight="1">
      <c r="A60" s="139">
        <f t="shared" si="3"/>
        <v>6.059999999999999</v>
      </c>
      <c r="B60" s="140" t="s">
        <v>61</v>
      </c>
      <c r="C60" s="139" t="s">
        <v>31</v>
      </c>
      <c r="D60" s="139">
        <v>1</v>
      </c>
      <c r="E60" s="160"/>
      <c r="F60" s="141">
        <f t="shared" si="2"/>
        <v>0</v>
      </c>
      <c r="G60" s="142"/>
      <c r="I60" s="12"/>
    </row>
    <row r="61" spans="1:9" s="8" customFormat="1" ht="21.75" customHeight="1">
      <c r="A61" s="139">
        <f t="shared" si="3"/>
        <v>6.0699999999999985</v>
      </c>
      <c r="B61" s="140" t="s">
        <v>38</v>
      </c>
      <c r="C61" s="139" t="s">
        <v>31</v>
      </c>
      <c r="D61" s="139">
        <v>1</v>
      </c>
      <c r="E61" s="160"/>
      <c r="F61" s="141">
        <f t="shared" si="2"/>
        <v>0</v>
      </c>
      <c r="G61" s="142"/>
      <c r="I61" s="12"/>
    </row>
    <row r="62" spans="1:8" ht="21.75" customHeight="1">
      <c r="A62" s="133"/>
      <c r="B62" s="134" t="s">
        <v>8</v>
      </c>
      <c r="C62" s="135"/>
      <c r="D62" s="136"/>
      <c r="E62" s="134"/>
      <c r="F62" s="134"/>
      <c r="G62" s="137">
        <f>SUM(F55:F61)</f>
        <v>0</v>
      </c>
      <c r="H62" s="7"/>
    </row>
    <row r="63" spans="1:9" s="8" customFormat="1" ht="21.75" customHeight="1">
      <c r="A63" s="35"/>
      <c r="B63" s="36"/>
      <c r="C63" s="37"/>
      <c r="D63" s="38"/>
      <c r="E63" s="39"/>
      <c r="F63" s="40"/>
      <c r="G63" s="41"/>
      <c r="I63" s="12"/>
    </row>
    <row r="64" spans="1:10" s="8" customFormat="1" ht="21.75" customHeight="1">
      <c r="A64" s="133"/>
      <c r="B64" s="134" t="s">
        <v>15</v>
      </c>
      <c r="C64" s="135"/>
      <c r="D64" s="136"/>
      <c r="E64" s="134"/>
      <c r="F64" s="134"/>
      <c r="G64" s="137">
        <f>SUM(G21:G62)</f>
        <v>0</v>
      </c>
      <c r="H64" s="128"/>
      <c r="J64" s="128"/>
    </row>
    <row r="65" spans="1:7" ht="21.75" customHeight="1">
      <c r="A65" s="27"/>
      <c r="B65" s="45"/>
      <c r="C65" s="46"/>
      <c r="D65" s="47"/>
      <c r="E65" s="48"/>
      <c r="F65" s="49"/>
      <c r="G65" s="50"/>
    </row>
    <row r="66" spans="1:7" ht="21.75" customHeight="1">
      <c r="A66" s="51">
        <v>7</v>
      </c>
      <c r="B66" s="52" t="s">
        <v>14</v>
      </c>
      <c r="C66" s="53"/>
      <c r="D66" s="54"/>
      <c r="E66" s="55"/>
      <c r="F66" s="56"/>
      <c r="G66" s="57"/>
    </row>
    <row r="67" spans="1:7" ht="21.75" customHeight="1">
      <c r="A67" s="25">
        <f>A66+0.01</f>
        <v>7.01</v>
      </c>
      <c r="B67" s="191" t="s">
        <v>20</v>
      </c>
      <c r="C67" s="192"/>
      <c r="D67" s="193"/>
      <c r="E67" s="58">
        <v>0.1</v>
      </c>
      <c r="F67" s="29"/>
      <c r="G67" s="59">
        <f>E67*$G$64</f>
        <v>0</v>
      </c>
    </row>
    <row r="68" spans="1:7" ht="21.75" customHeight="1">
      <c r="A68" s="25">
        <f>A67+0.01</f>
        <v>7.02</v>
      </c>
      <c r="B68" s="191" t="s">
        <v>11</v>
      </c>
      <c r="C68" s="192"/>
      <c r="D68" s="193"/>
      <c r="E68" s="58">
        <v>0.03</v>
      </c>
      <c r="F68" s="29"/>
      <c r="G68" s="59">
        <f>E68*$G$64</f>
        <v>0</v>
      </c>
    </row>
    <row r="69" spans="1:7" ht="21.75" customHeight="1">
      <c r="A69" s="25">
        <f>A68+0.01</f>
        <v>7.029999999999999</v>
      </c>
      <c r="B69" s="191" t="s">
        <v>12</v>
      </c>
      <c r="C69" s="192"/>
      <c r="D69" s="193"/>
      <c r="E69" s="58">
        <v>0.025</v>
      </c>
      <c r="F69" s="29"/>
      <c r="G69" s="59">
        <f>E69*$G$64</f>
        <v>0</v>
      </c>
    </row>
    <row r="70" spans="1:7" s="8" customFormat="1" ht="21.75" customHeight="1">
      <c r="A70" s="34"/>
      <c r="B70" s="30" t="s">
        <v>25</v>
      </c>
      <c r="C70" s="42"/>
      <c r="D70" s="43"/>
      <c r="E70" s="44"/>
      <c r="F70" s="44"/>
      <c r="G70" s="129">
        <f>SUM(G67:G69)</f>
        <v>0</v>
      </c>
    </row>
    <row r="71" spans="1:7" ht="21.75" customHeight="1">
      <c r="A71" s="35"/>
      <c r="B71" s="36"/>
      <c r="C71" s="37"/>
      <c r="D71" s="38"/>
      <c r="E71" s="39"/>
      <c r="F71" s="40"/>
      <c r="G71" s="41"/>
    </row>
    <row r="72" spans="1:255" ht="21.75" customHeight="1">
      <c r="A72" s="34"/>
      <c r="B72" s="30" t="s">
        <v>26</v>
      </c>
      <c r="C72" s="42"/>
      <c r="D72" s="43"/>
      <c r="E72" s="44"/>
      <c r="F72" s="44"/>
      <c r="G72" s="129">
        <f>G70+G64</f>
        <v>0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</row>
    <row r="73" spans="1:7" ht="21.75" customHeight="1">
      <c r="A73" s="35"/>
      <c r="B73" s="36"/>
      <c r="C73" s="37"/>
      <c r="D73" s="38"/>
      <c r="E73" s="39"/>
      <c r="F73" s="40"/>
      <c r="G73" s="41"/>
    </row>
    <row r="74" spans="1:255" ht="21.75" customHeight="1">
      <c r="A74" s="34"/>
      <c r="B74" s="30" t="s">
        <v>27</v>
      </c>
      <c r="C74" s="42"/>
      <c r="D74" s="60"/>
      <c r="E74" s="61">
        <v>0.1</v>
      </c>
      <c r="F74" s="44"/>
      <c r="G74" s="129">
        <f>ROUND(G72*E74,2)</f>
        <v>0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</row>
    <row r="75" spans="1:255" s="14" customFormat="1" ht="21.75" customHeight="1">
      <c r="A75" s="25">
        <f>A69+0.01</f>
        <v>7.039999999999999</v>
      </c>
      <c r="B75" s="191" t="s">
        <v>28</v>
      </c>
      <c r="C75" s="192"/>
      <c r="D75" s="193"/>
      <c r="E75" s="58">
        <v>0.18</v>
      </c>
      <c r="F75" s="29"/>
      <c r="G75" s="59">
        <f>ROUND(E75*(SUM(G74)),2)</f>
        <v>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</row>
    <row r="76" spans="1:255" s="8" customFormat="1" ht="21.75" customHeight="1">
      <c r="A76" s="25">
        <f>A75+0.01</f>
        <v>7.049999999999999</v>
      </c>
      <c r="B76" s="191" t="s">
        <v>10</v>
      </c>
      <c r="C76" s="192"/>
      <c r="D76" s="193"/>
      <c r="E76" s="58">
        <v>0.045</v>
      </c>
      <c r="F76" s="29"/>
      <c r="G76" s="59">
        <f>E76*G64</f>
        <v>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7" ht="21.75" customHeight="1">
      <c r="A77" s="25">
        <f>A76+0.01</f>
        <v>7.059999999999999</v>
      </c>
      <c r="B77" s="191" t="s">
        <v>21</v>
      </c>
      <c r="C77" s="192"/>
      <c r="D77" s="193"/>
      <c r="E77" s="58">
        <v>0.01</v>
      </c>
      <c r="F77" s="29"/>
      <c r="G77" s="59">
        <f>E77*G64</f>
        <v>0</v>
      </c>
    </row>
    <row r="78" spans="1:7" ht="21.75" customHeight="1">
      <c r="A78" s="25">
        <f>A77+0.01</f>
        <v>7.0699999999999985</v>
      </c>
      <c r="B78" s="191" t="s">
        <v>13</v>
      </c>
      <c r="C78" s="192"/>
      <c r="D78" s="193"/>
      <c r="E78" s="58">
        <v>0.001</v>
      </c>
      <c r="F78" s="29"/>
      <c r="G78" s="59">
        <f>E78*G64</f>
        <v>0</v>
      </c>
    </row>
    <row r="79" spans="1:7" ht="21.75" customHeight="1">
      <c r="A79" s="25">
        <f>A78+0.01</f>
        <v>7.079999999999998</v>
      </c>
      <c r="B79" s="191" t="s">
        <v>32</v>
      </c>
      <c r="C79" s="192"/>
      <c r="D79" s="193"/>
      <c r="E79" s="58">
        <v>0.01</v>
      </c>
      <c r="F79" s="29"/>
      <c r="G79" s="59">
        <f>E79*G64</f>
        <v>0</v>
      </c>
    </row>
    <row r="80" spans="1:7" ht="21.75" customHeight="1">
      <c r="A80" s="25">
        <f>A79+0.01</f>
        <v>7.089999999999998</v>
      </c>
      <c r="B80" s="191" t="s">
        <v>33</v>
      </c>
      <c r="C80" s="192"/>
      <c r="D80" s="193"/>
      <c r="E80" s="58">
        <v>0.02</v>
      </c>
      <c r="F80" s="29"/>
      <c r="G80" s="59">
        <f>E80*G64</f>
        <v>0</v>
      </c>
    </row>
    <row r="81" spans="1:255" s="13" customFormat="1" ht="21.75" customHeight="1">
      <c r="A81" s="62"/>
      <c r="B81" s="63" t="s">
        <v>29</v>
      </c>
      <c r="C81" s="64"/>
      <c r="D81" s="65"/>
      <c r="E81" s="66"/>
      <c r="F81" s="66"/>
      <c r="G81" s="129">
        <f>SUM(G75:G80)</f>
        <v>0</v>
      </c>
      <c r="H81" s="144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</row>
    <row r="82" spans="1:255" s="8" customFormat="1" ht="21.75" customHeight="1">
      <c r="A82" s="67"/>
      <c r="B82" s="68"/>
      <c r="C82" s="69"/>
      <c r="D82" s="67"/>
      <c r="E82" s="70"/>
      <c r="F82" s="71"/>
      <c r="G82" s="72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</row>
    <row r="83" spans="1:255" ht="21.75" customHeight="1">
      <c r="A83" s="34"/>
      <c r="B83" s="30" t="s">
        <v>30</v>
      </c>
      <c r="C83" s="42"/>
      <c r="D83" s="60"/>
      <c r="E83" s="44"/>
      <c r="F83" s="44"/>
      <c r="G83" s="129">
        <f>G81+G70</f>
        <v>0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</row>
    <row r="84" spans="1:7" ht="21.75" customHeight="1">
      <c r="A84" s="73"/>
      <c r="B84" s="74"/>
      <c r="C84" s="75"/>
      <c r="D84" s="76"/>
      <c r="E84" s="77"/>
      <c r="F84" s="78"/>
      <c r="G84" s="78"/>
    </row>
    <row r="85" spans="1:7" ht="21.75" customHeight="1">
      <c r="A85" s="25">
        <f>A80+0.01</f>
        <v>7.099999999999998</v>
      </c>
      <c r="B85" s="191" t="s">
        <v>22</v>
      </c>
      <c r="C85" s="192"/>
      <c r="D85" s="193"/>
      <c r="E85" s="58">
        <v>0.05</v>
      </c>
      <c r="F85" s="29"/>
      <c r="G85" s="59">
        <f>ROUND(G64*E85,2)</f>
        <v>0</v>
      </c>
    </row>
    <row r="86" spans="1:255" ht="21.75" customHeight="1">
      <c r="A86" s="79"/>
      <c r="B86" s="80"/>
      <c r="C86" s="81"/>
      <c r="D86" s="82"/>
      <c r="E86" s="83"/>
      <c r="F86" s="84"/>
      <c r="G86" s="85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</row>
    <row r="87" spans="1:255" ht="21.75" customHeight="1">
      <c r="A87" s="62"/>
      <c r="B87" s="63" t="s">
        <v>9</v>
      </c>
      <c r="C87" s="64"/>
      <c r="D87" s="65"/>
      <c r="E87" s="66"/>
      <c r="F87" s="66"/>
      <c r="G87" s="129">
        <f>G64+G83+G85</f>
        <v>0</v>
      </c>
      <c r="H87" s="2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</row>
    <row r="88" spans="1:8" s="16" customFormat="1" ht="32.25" customHeight="1">
      <c r="A88" s="194"/>
      <c r="B88" s="194"/>
      <c r="C88" s="194"/>
      <c r="D88" s="194"/>
      <c r="E88" s="194"/>
      <c r="F88" s="194"/>
      <c r="G88" s="194"/>
      <c r="H88" s="86"/>
    </row>
    <row r="89" spans="1:8" s="16" customFormat="1" ht="20.25" customHeight="1">
      <c r="A89" s="195"/>
      <c r="B89" s="195"/>
      <c r="C89" s="195"/>
      <c r="D89" s="195"/>
      <c r="E89" s="195"/>
      <c r="F89" s="195"/>
      <c r="G89" s="195"/>
      <c r="H89" s="86"/>
    </row>
    <row r="90" spans="1:8" s="16" customFormat="1" ht="20.25" customHeight="1">
      <c r="A90" s="195"/>
      <c r="B90" s="195"/>
      <c r="C90" s="195"/>
      <c r="D90" s="195"/>
      <c r="E90" s="195"/>
      <c r="F90" s="195"/>
      <c r="G90" s="195"/>
      <c r="H90" s="87"/>
    </row>
    <row r="91" spans="1:8" s="16" customFormat="1" ht="21" customHeight="1">
      <c r="A91" s="88"/>
      <c r="B91" s="89"/>
      <c r="C91" s="90"/>
      <c r="D91" s="91"/>
      <c r="E91" s="92"/>
      <c r="F91" s="93"/>
      <c r="G91" s="93"/>
      <c r="H91" s="94"/>
    </row>
    <row r="92" spans="1:8" ht="19.5" customHeight="1">
      <c r="A92" s="88"/>
      <c r="B92" s="90"/>
      <c r="C92" s="95"/>
      <c r="D92" s="96"/>
      <c r="E92" s="189"/>
      <c r="F92" s="189"/>
      <c r="G92" s="189"/>
      <c r="H92" s="94"/>
    </row>
    <row r="93" spans="1:8" s="16" customFormat="1" ht="20.25" customHeight="1">
      <c r="A93" s="188" t="s">
        <v>19</v>
      </c>
      <c r="B93" s="188"/>
      <c r="C93" s="97"/>
      <c r="D93" s="115"/>
      <c r="E93" s="98"/>
      <c r="F93" s="99"/>
      <c r="G93" s="99"/>
      <c r="H93" s="94"/>
    </row>
    <row r="94" spans="1:8" s="16" customFormat="1" ht="20.25" customHeight="1">
      <c r="A94" s="97"/>
      <c r="B94" s="100"/>
      <c r="C94" s="101" t="s">
        <v>16</v>
      </c>
      <c r="D94" s="102" t="s">
        <v>17</v>
      </c>
      <c r="E94" s="103" t="s">
        <v>18</v>
      </c>
      <c r="F94" s="103" t="s">
        <v>36</v>
      </c>
      <c r="G94" s="104" t="s">
        <v>18</v>
      </c>
      <c r="H94" s="94"/>
    </row>
    <row r="95" spans="1:8" s="16" customFormat="1" ht="20.25" customHeight="1">
      <c r="A95" s="97"/>
      <c r="B95" s="105"/>
      <c r="C95" s="105"/>
      <c r="D95" s="106"/>
      <c r="E95" s="107"/>
      <c r="F95" s="107"/>
      <c r="G95" s="108"/>
      <c r="H95" s="94"/>
    </row>
    <row r="96" spans="1:8" s="16" customFormat="1" ht="20.25" customHeight="1">
      <c r="A96" s="97"/>
      <c r="B96" s="105"/>
      <c r="C96" s="188"/>
      <c r="D96" s="188"/>
      <c r="E96" s="188"/>
      <c r="F96" s="109"/>
      <c r="G96" s="108"/>
      <c r="H96" s="110"/>
    </row>
    <row r="97" spans="1:8" s="16" customFormat="1" ht="16.5" customHeight="1">
      <c r="A97" s="97"/>
      <c r="B97" s="105"/>
      <c r="C97" s="111"/>
      <c r="D97" s="106"/>
      <c r="E97" s="97"/>
      <c r="F97" s="112"/>
      <c r="G97" s="108"/>
      <c r="H97" s="94"/>
    </row>
    <row r="98" spans="1:8" s="16" customFormat="1" ht="20.25" customHeight="1">
      <c r="A98" s="97"/>
      <c r="B98" s="105"/>
      <c r="C98" s="97"/>
      <c r="D98" s="106"/>
      <c r="E98" s="105"/>
      <c r="F98" s="112"/>
      <c r="G98" s="108"/>
      <c r="H98" s="113"/>
    </row>
    <row r="99" spans="1:8" s="16" customFormat="1" ht="15.75" customHeight="1">
      <c r="A99" s="97"/>
      <c r="B99" s="105"/>
      <c r="C99" s="97"/>
      <c r="D99" s="106"/>
      <c r="E99" s="105"/>
      <c r="F99" s="97"/>
      <c r="G99" s="106"/>
      <c r="H99" s="94"/>
    </row>
    <row r="100" spans="1:8" s="16" customFormat="1" ht="15.75" customHeight="1">
      <c r="A100" s="97"/>
      <c r="B100" s="105"/>
      <c r="C100" s="97"/>
      <c r="D100" s="106"/>
      <c r="E100" s="105"/>
      <c r="F100" s="97"/>
      <c r="G100" s="106"/>
      <c r="H100" s="94"/>
    </row>
    <row r="101" spans="1:8" s="16" customFormat="1" ht="15.75" customHeight="1">
      <c r="A101" s="97" t="s">
        <v>17</v>
      </c>
      <c r="B101" s="97"/>
      <c r="C101" s="99"/>
      <c r="D101" s="106"/>
      <c r="E101" s="97"/>
      <c r="F101" s="114"/>
      <c r="G101" s="108"/>
      <c r="H101" s="94"/>
    </row>
    <row r="102" spans="1:9" s="16" customFormat="1" ht="15.75" customHeight="1">
      <c r="A102" s="97"/>
      <c r="B102" s="105"/>
      <c r="C102" s="99"/>
      <c r="D102" s="106"/>
      <c r="E102" s="99"/>
      <c r="F102" s="97"/>
      <c r="G102" s="111"/>
      <c r="H102" s="94"/>
      <c r="I102" s="15"/>
    </row>
    <row r="103" spans="1:9" s="16" customFormat="1" ht="15.75" customHeight="1">
      <c r="A103" s="97"/>
      <c r="B103" s="97"/>
      <c r="C103" s="112"/>
      <c r="D103" s="115"/>
      <c r="E103" s="116"/>
      <c r="F103" s="97"/>
      <c r="G103" s="108"/>
      <c r="H103" s="94"/>
      <c r="I103" s="15"/>
    </row>
    <row r="104" spans="1:9" s="16" customFormat="1" ht="15.75" customHeight="1">
      <c r="A104" s="97"/>
      <c r="B104" s="97"/>
      <c r="C104" s="112"/>
      <c r="D104" s="106"/>
      <c r="E104" s="116"/>
      <c r="F104" s="97"/>
      <c r="G104" s="108"/>
      <c r="H104" s="94"/>
      <c r="I104" s="15"/>
    </row>
    <row r="105" spans="1:8" ht="16.5">
      <c r="A105" s="117"/>
      <c r="B105" s="118"/>
      <c r="C105" s="90"/>
      <c r="D105" s="91"/>
      <c r="E105" s="92"/>
      <c r="F105" s="93"/>
      <c r="G105" s="93"/>
      <c r="H105" s="94"/>
    </row>
    <row r="106" spans="1:8" ht="15.75">
      <c r="A106" s="110"/>
      <c r="B106" s="110"/>
      <c r="C106" s="110"/>
      <c r="D106" s="119"/>
      <c r="E106" s="120"/>
      <c r="F106" s="121"/>
      <c r="G106" s="121"/>
      <c r="H106" s="94"/>
    </row>
    <row r="107" spans="1:7" ht="14.25">
      <c r="A107" s="10"/>
      <c r="B107" s="11"/>
      <c r="C107" s="9"/>
      <c r="D107" s="17"/>
      <c r="E107" s="4"/>
      <c r="F107" s="5"/>
      <c r="G107" s="5"/>
    </row>
    <row r="108" spans="1:7" ht="14.25">
      <c r="A108" s="10"/>
      <c r="B108" s="11"/>
      <c r="C108" s="9"/>
      <c r="D108" s="17"/>
      <c r="E108" s="4"/>
      <c r="F108" s="5"/>
      <c r="G108" s="5"/>
    </row>
    <row r="109" spans="1:7" ht="14.25">
      <c r="A109" s="10"/>
      <c r="B109" s="11"/>
      <c r="C109" s="9"/>
      <c r="D109" s="17"/>
      <c r="E109" s="4"/>
      <c r="F109" s="5"/>
      <c r="G109" s="5"/>
    </row>
    <row r="110" spans="1:7" ht="14.25">
      <c r="A110" s="10"/>
      <c r="B110" s="11"/>
      <c r="C110" s="9"/>
      <c r="D110" s="17"/>
      <c r="E110" s="4"/>
      <c r="F110" s="5"/>
      <c r="G110" s="5"/>
    </row>
  </sheetData>
  <sheetProtection password="8A36" sheet="1"/>
  <mergeCells count="23">
    <mergeCell ref="A7:G7"/>
    <mergeCell ref="A8:G8"/>
    <mergeCell ref="A9:G9"/>
    <mergeCell ref="A10:G10"/>
    <mergeCell ref="IT20:IU20"/>
    <mergeCell ref="B12:D13"/>
    <mergeCell ref="B75:D75"/>
    <mergeCell ref="B69:D69"/>
    <mergeCell ref="A93:B93"/>
    <mergeCell ref="B67:D67"/>
    <mergeCell ref="B68:D68"/>
    <mergeCell ref="A88:G88"/>
    <mergeCell ref="A89:G90"/>
    <mergeCell ref="C96:E96"/>
    <mergeCell ref="E92:G92"/>
    <mergeCell ref="F16:G16"/>
    <mergeCell ref="F15:G15"/>
    <mergeCell ref="B76:D76"/>
    <mergeCell ref="B77:D77"/>
    <mergeCell ref="B78:D78"/>
    <mergeCell ref="B79:D79"/>
    <mergeCell ref="B80:D80"/>
    <mergeCell ref="B85:D85"/>
  </mergeCells>
  <printOptions horizontalCentered="1"/>
  <pageMargins left="0.7086614173228347" right="0.7086614173228347" top="0.7480314960629921" bottom="0.7480314960629921" header="0.31496062992125984" footer="0.31496062992125984"/>
  <pageSetup orientation="portrait" scale="59" r:id="rId1"/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Mehernandez</dc:creator>
  <cp:keywords/>
  <dc:description/>
  <cp:lastModifiedBy>Oscar E. Ozuna B.</cp:lastModifiedBy>
  <cp:lastPrinted>2022-05-09T15:18:43Z</cp:lastPrinted>
  <dcterms:created xsi:type="dcterms:W3CDTF">2017-10-31T11:14:28Z</dcterms:created>
  <dcterms:modified xsi:type="dcterms:W3CDTF">2022-05-17T15:15:59Z</dcterms:modified>
  <cp:category/>
  <cp:version/>
  <cp:contentType/>
  <cp:contentStatus/>
</cp:coreProperties>
</file>