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ocumenttasks/documenttask1.xml" ContentType="application/vnd.ms-excel.documenttasks+xml"/>
  <Override PartName="/xl/threadedComments/threadedComment1.xml" ContentType="application/vnd.ms-excel.threadedcomments+xml"/>
  <Override PartName="/xl/persons/person.xml" ContentType="application/vnd.ms-excel.person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zuna\Desktop\New folder\Presupuesto y Listado de cantidades\"/>
    </mc:Choice>
  </mc:AlternateContent>
  <bookViews>
    <workbookView xWindow="0" yWindow="0" windowWidth="38400" windowHeight="17205"/>
  </bookViews>
  <sheets>
    <sheet name="Listado de Cantidades" sheetId="5" r:id="rId1"/>
  </sheets>
  <definedNames>
    <definedName name="_xlnm.Print_Area" localSheetId="0">'Listado de Cantidades'!$A$1:$G$234</definedName>
    <definedName name="_xlnm.Print_Titles" localSheetId="0">'Listado de Cantidades'!$1:$12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8" i="5" l="1"/>
  <c r="F109" i="5"/>
  <c r="F110" i="5"/>
  <c r="F196" i="5" l="1"/>
  <c r="F197" i="5"/>
  <c r="F198" i="5"/>
  <c r="F199" i="5"/>
  <c r="F195" i="5"/>
  <c r="G200" i="5" s="1"/>
  <c r="F141" i="5" l="1"/>
  <c r="F140" i="5"/>
  <c r="F139" i="5"/>
  <c r="F36" i="5"/>
  <c r="F35" i="5"/>
  <c r="F34" i="5"/>
  <c r="F80" i="5"/>
  <c r="F79" i="5"/>
  <c r="F94" i="5"/>
  <c r="A195" i="5"/>
  <c r="A196" i="5" s="1"/>
  <c r="A197" i="5" s="1"/>
  <c r="A198" i="5" s="1"/>
  <c r="A199" i="5" s="1"/>
  <c r="F190" i="5"/>
  <c r="F191" i="5"/>
  <c r="F189" i="5"/>
  <c r="F188" i="5"/>
  <c r="F187" i="5"/>
  <c r="F186" i="5"/>
  <c r="F185" i="5"/>
  <c r="F184" i="5"/>
  <c r="F183" i="5"/>
  <c r="A183" i="5"/>
  <c r="A184" i="5" s="1"/>
  <c r="A185" i="5" s="1"/>
  <c r="A186" i="5" s="1"/>
  <c r="A187" i="5" s="1"/>
  <c r="A188" i="5" s="1"/>
  <c r="A189" i="5" s="1"/>
  <c r="A190" i="5" s="1"/>
  <c r="A191" i="5" s="1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A167" i="5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F163" i="5"/>
  <c r="G164" i="5" s="1"/>
  <c r="A163" i="5"/>
  <c r="F159" i="5"/>
  <c r="F158" i="5"/>
  <c r="F157" i="5"/>
  <c r="A157" i="5"/>
  <c r="A158" i="5" s="1"/>
  <c r="A159" i="5" s="1"/>
  <c r="F153" i="5"/>
  <c r="G154" i="5" s="1"/>
  <c r="A153" i="5"/>
  <c r="F148" i="5"/>
  <c r="F149" i="5"/>
  <c r="F147" i="5"/>
  <c r="F146" i="5"/>
  <c r="F145" i="5"/>
  <c r="A145" i="5"/>
  <c r="A146" i="5" s="1"/>
  <c r="A147" i="5" s="1"/>
  <c r="A148" i="5" s="1"/>
  <c r="A149" i="5" s="1"/>
  <c r="F138" i="5"/>
  <c r="F137" i="5"/>
  <c r="F136" i="5"/>
  <c r="F135" i="5"/>
  <c r="A135" i="5"/>
  <c r="A136" i="5" s="1"/>
  <c r="A137" i="5" s="1"/>
  <c r="A138" i="5" s="1"/>
  <c r="A139" i="5" s="1"/>
  <c r="A140" i="5" s="1"/>
  <c r="A141" i="5" s="1"/>
  <c r="F131" i="5"/>
  <c r="G132" i="5" s="1"/>
  <c r="F126" i="5"/>
  <c r="F127" i="5"/>
  <c r="F125" i="5"/>
  <c r="F124" i="5"/>
  <c r="F123" i="5"/>
  <c r="A123" i="5"/>
  <c r="A124" i="5" s="1"/>
  <c r="A125" i="5" s="1"/>
  <c r="A126" i="5" s="1"/>
  <c r="A127" i="5" s="1"/>
  <c r="F119" i="5"/>
  <c r="F118" i="5"/>
  <c r="F117" i="5"/>
  <c r="A117" i="5"/>
  <c r="A118" i="5" s="1"/>
  <c r="A119" i="5" s="1"/>
  <c r="F96" i="5"/>
  <c r="F97" i="5"/>
  <c r="F111" i="5"/>
  <c r="F112" i="5"/>
  <c r="F107" i="5"/>
  <c r="F106" i="5"/>
  <c r="F105" i="5"/>
  <c r="F104" i="5"/>
  <c r="F103" i="5"/>
  <c r="F102" i="5"/>
  <c r="F101" i="5"/>
  <c r="A101" i="5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F95" i="5"/>
  <c r="F93" i="5"/>
  <c r="F92" i="5"/>
  <c r="F91" i="5"/>
  <c r="F90" i="5"/>
  <c r="F89" i="5"/>
  <c r="F88" i="5"/>
  <c r="F87" i="5"/>
  <c r="F86" i="5"/>
  <c r="F85" i="5"/>
  <c r="F84" i="5"/>
  <c r="A84" i="5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F75" i="5"/>
  <c r="F74" i="5"/>
  <c r="F73" i="5"/>
  <c r="F72" i="5"/>
  <c r="F71" i="5"/>
  <c r="F78" i="5"/>
  <c r="F77" i="5"/>
  <c r="F76" i="5"/>
  <c r="F70" i="5"/>
  <c r="F69" i="5"/>
  <c r="F68" i="5"/>
  <c r="F67" i="5"/>
  <c r="F66" i="5"/>
  <c r="F65" i="5"/>
  <c r="F64" i="5"/>
  <c r="A64" i="5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F60" i="5"/>
  <c r="G61" i="5" s="1"/>
  <c r="A60" i="5"/>
  <c r="F56" i="5"/>
  <c r="F55" i="5"/>
  <c r="F54" i="5"/>
  <c r="A54" i="5"/>
  <c r="A55" i="5" s="1"/>
  <c r="A56" i="5" s="1"/>
  <c r="F50" i="5"/>
  <c r="G51" i="5" s="1"/>
  <c r="A50" i="5"/>
  <c r="F32" i="5"/>
  <c r="F33" i="5"/>
  <c r="F31" i="5"/>
  <c r="F30" i="5"/>
  <c r="A30" i="5"/>
  <c r="A31" i="5" s="1"/>
  <c r="A32" i="5" s="1"/>
  <c r="A33" i="5" s="1"/>
  <c r="A34" i="5" s="1"/>
  <c r="A35" i="5" s="1"/>
  <c r="A36" i="5" s="1"/>
  <c r="F21" i="5"/>
  <c r="G22" i="5" s="1"/>
  <c r="A21" i="5"/>
  <c r="F46" i="5"/>
  <c r="F45" i="5"/>
  <c r="F44" i="5"/>
  <c r="F41" i="5"/>
  <c r="F43" i="5"/>
  <c r="F17" i="5"/>
  <c r="F40" i="5"/>
  <c r="A15" i="5"/>
  <c r="A16" i="5" s="1"/>
  <c r="A17" i="5" s="1"/>
  <c r="F16" i="5"/>
  <c r="F15" i="5"/>
  <c r="A25" i="5"/>
  <c r="A26" i="5" s="1"/>
  <c r="F25" i="5"/>
  <c r="F26" i="5"/>
  <c r="A40" i="5"/>
  <c r="A41" i="5" s="1"/>
  <c r="A42" i="5" s="1"/>
  <c r="A43" i="5" s="1"/>
  <c r="A44" i="5" s="1"/>
  <c r="A45" i="5" s="1"/>
  <c r="A46" i="5" s="1"/>
  <c r="F42" i="5"/>
  <c r="A205" i="5"/>
  <c r="A206" i="5" s="1"/>
  <c r="A207" i="5" s="1"/>
  <c r="A213" i="5" s="1"/>
  <c r="A214" i="5" s="1"/>
  <c r="A215" i="5" s="1"/>
  <c r="A216" i="5" s="1"/>
  <c r="A217" i="5" s="1"/>
  <c r="A218" i="5" s="1"/>
  <c r="A223" i="5" s="1"/>
  <c r="G18" i="5" l="1"/>
  <c r="G113" i="5"/>
  <c r="G150" i="5"/>
  <c r="G57" i="5"/>
  <c r="G128" i="5"/>
  <c r="G160" i="5"/>
  <c r="G47" i="5"/>
  <c r="G192" i="5"/>
  <c r="G120" i="5"/>
  <c r="G81" i="5"/>
  <c r="G27" i="5"/>
  <c r="G180" i="5"/>
  <c r="G98" i="5"/>
  <c r="G142" i="5"/>
  <c r="G37" i="5"/>
  <c r="G202" i="5" l="1"/>
  <c r="G216" i="5" l="1"/>
  <c r="G215" i="5"/>
  <c r="G217" i="5"/>
  <c r="G207" i="5"/>
  <c r="G214" i="5"/>
  <c r="G205" i="5"/>
  <c r="G206" i="5"/>
  <c r="G223" i="5"/>
  <c r="G218" i="5"/>
  <c r="G208" i="5" l="1"/>
  <c r="G210" i="5" s="1"/>
  <c r="G212" i="5" s="1"/>
  <c r="G213" i="5" s="1"/>
  <c r="G219" i="5" s="1"/>
  <c r="G221" i="5" s="1"/>
  <c r="G225" i="5" s="1"/>
</calcChain>
</file>

<file path=xl/sharedStrings.xml><?xml version="1.0" encoding="utf-8"?>
<sst xmlns="http://schemas.openxmlformats.org/spreadsheetml/2006/main" count="329" uniqueCount="148">
  <si>
    <t>1er. Nivel</t>
  </si>
  <si>
    <t>Terminación de superficie</t>
  </si>
  <si>
    <t>Correcciones de grietas en muros</t>
  </si>
  <si>
    <t>pa</t>
  </si>
  <si>
    <t>Terminaciones generales de pañete interior y exterior</t>
  </si>
  <si>
    <t>pu</t>
  </si>
  <si>
    <t>Correcciones en cantos</t>
  </si>
  <si>
    <t>m</t>
  </si>
  <si>
    <t>Sub-total</t>
  </si>
  <si>
    <t>Terminaciones de techos</t>
  </si>
  <si>
    <t>Suministro e instalación de plafón vinil yeso 2x2´</t>
  </si>
  <si>
    <t>m2</t>
  </si>
  <si>
    <t>Terminaciones de muros</t>
  </si>
  <si>
    <t>Cierre de hueco en escalera principal en Sheetrock</t>
  </si>
  <si>
    <t>Confeccion de dintel en Densglass en hueco de puerta en escalera secundaria</t>
  </si>
  <si>
    <t xml:space="preserve">Terminaciones de pisos </t>
  </si>
  <si>
    <t>Colocación de pisos de Granito fondo gris 0.30 x 0.30mts</t>
  </si>
  <si>
    <t>Colocación de zócalos de Granito fondo gris 0.07 x 0.30mts</t>
  </si>
  <si>
    <t xml:space="preserve">Suministro y colocación de pisos de procelanato antideslizante 0.30 x 0.60mts en baños, color gris. </t>
  </si>
  <si>
    <t>Pulido y brillado de pisos de Granito</t>
  </si>
  <si>
    <t>Confeccion de plataforma en hormigon 1:3:5 a mano (h:0.13 cm)</t>
  </si>
  <si>
    <t>Suministro y colocación de pisos de Granito fondo gris 0.30 x 0.30mts</t>
  </si>
  <si>
    <t>colocación de zócalos de Granito fondo gris 0.17 x 0.30mts</t>
  </si>
  <si>
    <t xml:space="preserve">Terminaciones de madera </t>
  </si>
  <si>
    <t>Suministro e instalación de puerta de Caoba con jamba 1.80 x 2.10mts</t>
  </si>
  <si>
    <t>ud</t>
  </si>
  <si>
    <t>Suministro e instalación de puerta de Caoba 1.00 x 2.10mts</t>
  </si>
  <si>
    <t>Suministro e instalación de puerta de Caoba 1.05 x 2.10mts</t>
  </si>
  <si>
    <t>Suministro e instalación de puerta de Caoba 0.95 x 2.10mts</t>
  </si>
  <si>
    <t>Suministro e instalación de puerta de Caoba 0.90 x 2.10mts</t>
  </si>
  <si>
    <t>Suministro e instalación de puerta de Polimetal</t>
  </si>
  <si>
    <t>Suministro e instalación de puerta metálica (Hierro) de 0.95 x 1.50mts</t>
  </si>
  <si>
    <t>p2</t>
  </si>
  <si>
    <t>Terminaciones de vidrio</t>
  </si>
  <si>
    <t>Mantenimiento de ventanas corredizas existentes(operadores, rodamientos masilla, etc.)</t>
  </si>
  <si>
    <t>Terminaciones de pintura</t>
  </si>
  <si>
    <t>Suministro y aplicación de pintura interior satinada color blanco colonial y lino 55</t>
  </si>
  <si>
    <t>Suministro y aplicación de pintura exterior acrílica color lino 55 y almendra 53</t>
  </si>
  <si>
    <t>Suministro y aplicación de techos vigas acrílica(una mano), blanco 50</t>
  </si>
  <si>
    <t>Revestimientos</t>
  </si>
  <si>
    <t>Completivo de Cerámica en baños 0.20 x 0.20mts</t>
  </si>
  <si>
    <t>Instalaciones eléctricas</t>
  </si>
  <si>
    <t>Suministro e instalación de salidas cenitales(solo alambrado y accesorio)</t>
  </si>
  <si>
    <t>Suministro e instalación de lámparas 2" x 2" parabólicas con tubos LED</t>
  </si>
  <si>
    <t>Suministro e instalación de lámparas LED de 8"(solo accesorio y cableado)</t>
  </si>
  <si>
    <t>Suministro e instalación de lámparas de pared(solo accesorio y cableado)</t>
  </si>
  <si>
    <t>Suministro e instalación  de interruptor sencillo(solo accesorio y alambrado)</t>
  </si>
  <si>
    <t>Suministro e instalación de interruptor Tree-way(solo accesorio y alambrado)</t>
  </si>
  <si>
    <t>Suministro e instalación de tomacorrientes dobles 110V(solo accesorio y alambrado)</t>
  </si>
  <si>
    <t>Suministro e instalación de salidas de Data y/o teléfono(solo tapa ciega)</t>
  </si>
  <si>
    <t>Suministro e instalación de registros 8" x 8" x 4" metálicos, para electricidad y Data</t>
  </si>
  <si>
    <t>Suministro e instalación de Switch de seguridad</t>
  </si>
  <si>
    <t>Suministro e instalación de panel de distribución de 12 a 24 circuitos(incluye breakers)</t>
  </si>
  <si>
    <t>Suministro e instalación de alimentación eléctrica para bomba de agua</t>
  </si>
  <si>
    <t>Suministro e instalación de Sistema de Tierra(incluye varilla de 5/8" de Cobre, cables, etc.)</t>
  </si>
  <si>
    <t>pl</t>
  </si>
  <si>
    <t>Acometida eléctrica general</t>
  </si>
  <si>
    <t>Acometida de Data</t>
  </si>
  <si>
    <t>Construcción de platea en Hormigón Armado para planta eléctrica (Incluye excavación, zapata de muros, muros de bloques de 8", relleno de reposición compactado, losa de piso y terminaciones de pañete laterales). Dimensiones 5.00 x 3.00 x 0.80 mts.</t>
  </si>
  <si>
    <t>Construcción de base en Hormigón Armado para Transformador eléctrico (Incluye excavación, zapata de muros, muros de bloques de 8", relleno de reposición compactado, losa de piso y terminaciones de pañete laterales). Dimensiones 1.25 x 1.00 x 0.60 mts.</t>
  </si>
  <si>
    <t>Instalaciones sanitarias</t>
  </si>
  <si>
    <t>Suministro e instalación de inodoro blanco, elongado</t>
  </si>
  <si>
    <t>Suministro e instalación de lavamanos de pedestal blanco, ovalado</t>
  </si>
  <si>
    <t xml:space="preserve">Suministro e instalación de llave monomando para lavamanos </t>
  </si>
  <si>
    <t>Suministro e instalación de desagües de piso de 2"</t>
  </si>
  <si>
    <t>Suministro e instalación de tuberías y piezas</t>
  </si>
  <si>
    <t>Construcción de vertedero(incluye terminacion y pintura industrial)</t>
  </si>
  <si>
    <t>Construcción de vertedero(incluye revestimiento de Cerámica y llave)</t>
  </si>
  <si>
    <t>Construcción de trampa de grasa en bloques(incluye tapa de hormigón y terminación) 1.00  x 0.80 x 0.70mts</t>
  </si>
  <si>
    <t>Construcción de cámara séptica de 2.75 x 1.75 x 1.75mts</t>
  </si>
  <si>
    <t>Construcción de filtrante de 8" en tubos SDR-26 de 6"</t>
  </si>
  <si>
    <t xml:space="preserve">Construcción de cisterna de 4,800 galones </t>
  </si>
  <si>
    <t>Suministro e instalación de espejos 0.70 x 1.00mts</t>
  </si>
  <si>
    <t>Suministro e instalación de barras para personas con discapacitad</t>
  </si>
  <si>
    <t>Mano de obra de plomería</t>
  </si>
  <si>
    <t>Misceláneos</t>
  </si>
  <si>
    <t>Suministro e instalación de escalón frontal</t>
  </si>
  <si>
    <t>Suministro y colocación de pisos de Granito 0.30 x 0.30mts frontal</t>
  </si>
  <si>
    <t>Construcción de base de hormigón 0.80 x 0.80 x 0.40mts para columnas</t>
  </si>
  <si>
    <t>Construcción de capitel de hormigón para columnas redondas</t>
  </si>
  <si>
    <t>Construcción de acera perimetral en Hormigon 1:2:4, h:0.10. Terminacion frotada.</t>
  </si>
  <si>
    <t>Construcción de rampa para discapacitados incluye baranda en Acero inoxidable, L=2.00mts, H=0.18mts</t>
  </si>
  <si>
    <t>Suministro e instalación de escalera metálica para subir al techo</t>
  </si>
  <si>
    <r>
      <t xml:space="preserve">Suministro e instalación de bomba </t>
    </r>
    <r>
      <rPr>
        <sz val="12"/>
        <color indexed="8"/>
        <rFont val="Arial"/>
        <family val="2"/>
      </rPr>
      <t>centrifuga</t>
    </r>
    <r>
      <rPr>
        <sz val="12"/>
        <rFont val="Arial"/>
        <family val="2"/>
      </rPr>
      <t xml:space="preserve"> de 1.5HP con tanque hidroneumático de 60 galones</t>
    </r>
  </si>
  <si>
    <t xml:space="preserve">Traslado y bote de escombros </t>
  </si>
  <si>
    <t>viajes</t>
  </si>
  <si>
    <t>Limpieza(continua y final)</t>
  </si>
  <si>
    <t>2do. Nivel</t>
  </si>
  <si>
    <t>Correcciones de grietas</t>
  </si>
  <si>
    <t>Correcciones cantos</t>
  </si>
  <si>
    <t>Terminaciones de escaleras</t>
  </si>
  <si>
    <t>Suministro e instalación de escalones de Granito(huellas y contrahuellas)</t>
  </si>
  <si>
    <t>Suministro e instalación de zócalos de Granito en escalera</t>
  </si>
  <si>
    <t xml:space="preserve">Suministro e instalación de zócalos de Granito en descanso escalera </t>
  </si>
  <si>
    <t>Suministro e instalación de baranda de Hierro negro</t>
  </si>
  <si>
    <t>Pulido y brillado de escalones de Granito(huellas y contrahuellas)</t>
  </si>
  <si>
    <t>Dintel en Sheetrock en hueco de puerta Secretaría General</t>
  </si>
  <si>
    <t>Confeccion de plataforma en hormigon (h:0.13 cm)</t>
  </si>
  <si>
    <t>Suministro y colocación de zócalos de Granito fondo gris 0.07 x 0.30mts</t>
  </si>
  <si>
    <t>Suministro e instalación de puerta de Caoba 0.80 x 2.10mts</t>
  </si>
  <si>
    <t>Suministro e instalación de gabinetes de pisos en Pino Tratado</t>
  </si>
  <si>
    <t>Suministro y aplicación de pintura interior satinada</t>
  </si>
  <si>
    <t>Suministro y aplicación de pintura exterior acrílica</t>
  </si>
  <si>
    <t>Suministro y aplicación de techos vigas acrílica(una mano)</t>
  </si>
  <si>
    <t>Suministro e instalación de lámparas 2x2´ parabólicas con tubos LED</t>
  </si>
  <si>
    <t>Suministro e instalación de Swich de seguridad</t>
  </si>
  <si>
    <t>Suministro e instalación de inodoro blanco, eleongado</t>
  </si>
  <si>
    <t>Suministro e instalación de fregadero de una boca en acero inoxidable(incluye llave)</t>
  </si>
  <si>
    <t xml:space="preserve">Suministro e instalación de tope de Granito negro 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</si>
  <si>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</si>
  <si>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</si>
  <si>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</si>
  <si>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</si>
  <si>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</si>
  <si>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</si>
  <si>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</si>
  <si>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</si>
  <si>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</si>
  <si>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</si>
  <si>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</si>
  <si>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</si>
  <si>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</si>
  <si>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</si>
  <si>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</si>
  <si>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</si>
  <si>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</si>
  <si>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</si>
  <si>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</si>
  <si>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</si>
  <si>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</si>
  <si>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</si>
  <si>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 xml:space="preserve">____________________________                                                                                               </t>
  </si>
  <si>
    <t>INFORMACIONES DEL PROYECTO</t>
  </si>
  <si>
    <t> </t>
  </si>
  <si>
    <t>PRESUPUESTO</t>
  </si>
  <si>
    <t>ITEM</t>
  </si>
  <si>
    <t xml:space="preserve">DESCRIPCIÓN </t>
  </si>
  <si>
    <t xml:space="preserve">UNIDAD </t>
  </si>
  <si>
    <t>PRECIO UNITARIO</t>
  </si>
  <si>
    <t xml:space="preserve">VALOR </t>
  </si>
  <si>
    <t>SUB-TOTAL</t>
  </si>
  <si>
    <t>CANT</t>
  </si>
  <si>
    <r>
      <t xml:space="preserve">NOMBRE DEL PROYECTO       </t>
    </r>
    <r>
      <rPr>
        <sz val="12"/>
        <color rgb="FF000000"/>
        <rFont val="Arial Narrow"/>
      </rPr>
      <t>Presupuesto para la conclusion de obra civil en Palacio de Justicia de San Pedro de Macoris</t>
    </r>
  </si>
  <si>
    <r>
      <t xml:space="preserve">DIRECCIÓN DEL PROYECTO    </t>
    </r>
    <r>
      <rPr>
        <sz val="12"/>
        <color rgb="FF000000"/>
        <rFont val="Arial Narrow"/>
        <family val="2"/>
      </rPr>
      <t>Avenida Laureano Canto, San Pedro de Macoris</t>
    </r>
  </si>
  <si>
    <t>Demolicion de muro de bloque</t>
  </si>
  <si>
    <t>Apertura de hueco en muro de block para puerta, incluye terminacion</t>
  </si>
  <si>
    <t>Cierre de hueco en muro de bloques para puerta, incluye terminacion</t>
  </si>
  <si>
    <t>Apertura de hueco en muro de bloques para puerta, incluye terminacion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</si>
</sst>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RD$&quot;#,##0.00"/>
    <numFmt numFmtId="166" formatCode="_-* #,##0.00\ _P_t_s_-;\-* #,##0.00\ _P_t_s_-;_-* &quot;-&quot;??\ _P_t_s_-;_-@_-"/>
    <numFmt numFmtId="167" formatCode="[$$-2C0A]\ #,##0.00"/>
    <numFmt numFmtId="168" formatCode="0.0"/>
    <numFmt numFmtId="169" formatCode="_-* #,##0.00\ &quot;Pts&quot;_-;\-* #,##0.00\ &quot;Pts&quot;_-;_-* &quot;-&quot;??\ &quot;Pts&quot;_-;_-@_-"/>
    <numFmt numFmtId="170" formatCode="&quot;$&quot;\ #,##0.00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sz val="11"/>
      <color rgb="FFFF0000"/>
      <name val="Arial"/>
      <family val="2"/>
    </font>
    <font>
      <sz val="12"/>
      <color rgb="FF000000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12"/>
      <color rgb="FF000000"/>
      <name val="Arial Narrow"/>
    </font>
    <font>
      <sz val="12"/>
      <color rgb="FF000000"/>
      <name val="Arial Narrow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9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3" fontId="4" fillId="0" borderId="0" xfId="1" applyFont="1" applyAlignment="1">
      <alignment horizontal="right"/>
    </xf>
    <xf numFmtId="166" fontId="4" fillId="0" borderId="0" xfId="1" applyNumberFormat="1" applyFont="1" applyAlignment="1">
      <alignment horizontal="right"/>
    </xf>
    <xf numFmtId="2" fontId="2" fillId="0" borderId="0" xfId="0" applyNumberFormat="1" applyFont="1"/>
    <xf numFmtId="43" fontId="2" fillId="0" borderId="0" xfId="0" applyNumberFormat="1" applyFont="1"/>
    <xf numFmtId="0" fontId="4" fillId="0" borderId="0" xfId="0" applyFont="1" applyAlignment="1">
      <alignment horizontal="center"/>
    </xf>
    <xf numFmtId="2" fontId="4" fillId="0" borderId="0" xfId="0" applyNumberFormat="1" applyFont="1"/>
    <xf numFmtId="167" fontId="4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8" fillId="2" borderId="0" xfId="0" applyFont="1" applyFill="1"/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4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2" fontId="13" fillId="0" borderId="1" xfId="0" applyNumberFormat="1" applyFont="1" applyBorder="1" applyAlignment="1">
      <alignment horizontal="center" vertical="center"/>
    </xf>
    <xf numFmtId="43" fontId="13" fillId="0" borderId="1" xfId="1" applyFont="1" applyFill="1" applyBorder="1" applyAlignment="1">
      <alignment horizontal="right"/>
    </xf>
    <xf numFmtId="2" fontId="5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43" fontId="13" fillId="0" borderId="1" xfId="1" applyFont="1" applyFill="1" applyBorder="1" applyAlignment="1">
      <alignment horizontal="right" vertical="center"/>
    </xf>
    <xf numFmtId="2" fontId="5" fillId="3" borderId="4" xfId="0" applyNumberFormat="1" applyFont="1" applyFill="1" applyBorder="1" applyAlignment="1">
      <alignment vertical="center"/>
    </xf>
    <xf numFmtId="168" fontId="8" fillId="3" borderId="5" xfId="0" applyNumberFormat="1" applyFont="1" applyFill="1" applyBorder="1" applyAlignment="1">
      <alignment vertical="center"/>
    </xf>
    <xf numFmtId="2" fontId="13" fillId="4" borderId="0" xfId="0" applyNumberFormat="1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10" fontId="13" fillId="4" borderId="0" xfId="27" applyNumberFormat="1" applyFont="1" applyFill="1" applyBorder="1" applyAlignment="1" applyProtection="1">
      <alignment horizontal="center" vertical="center"/>
    </xf>
    <xf numFmtId="2" fontId="13" fillId="4" borderId="0" xfId="0" applyNumberFormat="1" applyFont="1" applyFill="1" applyAlignment="1">
      <alignment horizontal="right" vertical="center"/>
    </xf>
    <xf numFmtId="10" fontId="13" fillId="4" borderId="0" xfId="27" applyNumberFormat="1" applyFont="1" applyFill="1" applyBorder="1" applyAlignment="1">
      <alignment horizontal="center" vertical="center"/>
    </xf>
    <xf numFmtId="43" fontId="13" fillId="4" borderId="0" xfId="1" applyFont="1" applyFill="1" applyBorder="1" applyAlignment="1">
      <alignment horizontal="right" vertical="center"/>
    </xf>
    <xf numFmtId="164" fontId="13" fillId="4" borderId="0" xfId="11" applyFont="1" applyFill="1" applyBorder="1" applyAlignment="1">
      <alignment horizontal="right" vertical="center"/>
    </xf>
    <xf numFmtId="2" fontId="5" fillId="3" borderId="4" xfId="1" applyNumberFormat="1" applyFont="1" applyFill="1" applyBorder="1" applyAlignment="1">
      <alignment horizontal="right" vertical="center"/>
    </xf>
    <xf numFmtId="43" fontId="5" fillId="3" borderId="4" xfId="1" applyFont="1" applyFill="1" applyBorder="1" applyAlignment="1">
      <alignment horizontal="center" vertical="center"/>
    </xf>
    <xf numFmtId="40" fontId="10" fillId="3" borderId="4" xfId="1" applyNumberFormat="1" applyFont="1" applyFill="1" applyBorder="1" applyAlignment="1">
      <alignment horizontal="right" vertical="center"/>
    </xf>
    <xf numFmtId="0" fontId="14" fillId="0" borderId="0" xfId="0" applyFont="1"/>
    <xf numFmtId="10" fontId="13" fillId="0" borderId="0" xfId="27" applyNumberFormat="1" applyFont="1" applyAlignment="1" applyProtection="1">
      <alignment horizontal="center"/>
    </xf>
    <xf numFmtId="2" fontId="13" fillId="0" borderId="0" xfId="0" applyNumberFormat="1" applyFont="1" applyAlignment="1">
      <alignment horizontal="center"/>
    </xf>
    <xf numFmtId="10" fontId="13" fillId="0" borderId="0" xfId="27" applyNumberFormat="1" applyFont="1"/>
    <xf numFmtId="165" fontId="5" fillId="0" borderId="0" xfId="27" applyNumberFormat="1" applyFont="1" applyAlignment="1"/>
    <xf numFmtId="165" fontId="5" fillId="0" borderId="0" xfId="27" applyNumberFormat="1" applyFont="1"/>
    <xf numFmtId="2" fontId="5" fillId="4" borderId="0" xfId="0" applyNumberFormat="1" applyFont="1" applyFill="1" applyAlignment="1">
      <alignment horizontal="center"/>
    </xf>
    <xf numFmtId="0" fontId="15" fillId="4" borderId="0" xfId="0" applyFont="1" applyFill="1"/>
    <xf numFmtId="10" fontId="13" fillId="4" borderId="0" xfId="27" applyNumberFormat="1" applyFont="1" applyFill="1" applyBorder="1" applyAlignment="1" applyProtection="1">
      <alignment horizontal="center"/>
    </xf>
    <xf numFmtId="2" fontId="13" fillId="4" borderId="0" xfId="0" applyNumberFormat="1" applyFont="1" applyFill="1" applyAlignment="1">
      <alignment horizontal="center"/>
    </xf>
    <xf numFmtId="10" fontId="13" fillId="4" borderId="0" xfId="27" applyNumberFormat="1" applyFont="1" applyFill="1" applyBorder="1"/>
    <xf numFmtId="165" fontId="5" fillId="4" borderId="0" xfId="27" applyNumberFormat="1" applyFont="1" applyFill="1" applyBorder="1" applyAlignment="1"/>
    <xf numFmtId="165" fontId="5" fillId="4" borderId="0" xfId="27" applyNumberFormat="1" applyFont="1" applyFill="1" applyBorder="1"/>
    <xf numFmtId="10" fontId="13" fillId="0" borderId="1" xfId="27" applyNumberFormat="1" applyFont="1" applyBorder="1" applyAlignment="1">
      <alignment horizontal="center" vertical="center"/>
    </xf>
    <xf numFmtId="164" fontId="13" fillId="0" borderId="1" xfId="11" applyFont="1" applyFill="1" applyBorder="1" applyAlignment="1">
      <alignment horizontal="right" vertical="center"/>
    </xf>
    <xf numFmtId="43" fontId="5" fillId="3" borderId="4" xfId="1" applyFont="1" applyFill="1" applyBorder="1" applyAlignment="1">
      <alignment horizontal="right" vertical="center"/>
    </xf>
    <xf numFmtId="10" fontId="5" fillId="3" borderId="4" xfId="27" applyNumberFormat="1" applyFont="1" applyFill="1" applyBorder="1" applyAlignment="1">
      <alignment horizontal="center" vertical="center"/>
    </xf>
    <xf numFmtId="168" fontId="8" fillId="3" borderId="6" xfId="0" applyNumberFormat="1" applyFont="1" applyFill="1" applyBorder="1" applyAlignment="1">
      <alignment vertical="center"/>
    </xf>
    <xf numFmtId="2" fontId="5" fillId="3" borderId="7" xfId="0" applyNumberFormat="1" applyFont="1" applyFill="1" applyBorder="1" applyAlignment="1">
      <alignment vertical="center"/>
    </xf>
    <xf numFmtId="2" fontId="5" fillId="3" borderId="7" xfId="1" applyNumberFormat="1" applyFont="1" applyFill="1" applyBorder="1" applyAlignment="1">
      <alignment horizontal="right" vertical="center"/>
    </xf>
    <xf numFmtId="43" fontId="5" fillId="3" borderId="7" xfId="1" applyFont="1" applyFill="1" applyBorder="1" applyAlignment="1">
      <alignment horizontal="right" vertical="center"/>
    </xf>
    <xf numFmtId="40" fontId="10" fillId="3" borderId="7" xfId="1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0" fontId="13" fillId="0" borderId="0" xfId="27" applyNumberFormat="1" applyFont="1" applyBorder="1" applyAlignment="1" applyProtection="1">
      <alignment horizontal="center" vertical="center" wrapText="1"/>
    </xf>
    <xf numFmtId="10" fontId="13" fillId="0" borderId="0" xfId="27" applyNumberFormat="1" applyFont="1" applyBorder="1" applyAlignment="1">
      <alignment horizontal="center" vertical="center" wrapText="1"/>
    </xf>
    <xf numFmtId="43" fontId="13" fillId="0" borderId="0" xfId="1" applyFont="1" applyFill="1" applyBorder="1" applyAlignment="1">
      <alignment horizontal="center" vertical="center" wrapText="1"/>
    </xf>
    <xf numFmtId="164" fontId="13" fillId="0" borderId="0" xfId="1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0" fontId="13" fillId="0" borderId="0" xfId="27" applyNumberFormat="1" applyFont="1" applyAlignment="1" applyProtection="1">
      <alignment horizontal="center" vertical="center"/>
    </xf>
    <xf numFmtId="2" fontId="13" fillId="0" borderId="0" xfId="0" applyNumberFormat="1" applyFont="1" applyAlignment="1">
      <alignment horizontal="right" vertical="center"/>
    </xf>
    <xf numFmtId="10" fontId="13" fillId="0" borderId="0" xfId="27" applyNumberFormat="1" applyFont="1" applyAlignment="1">
      <alignment vertical="center"/>
    </xf>
    <xf numFmtId="165" fontId="5" fillId="0" borderId="0" xfId="27" applyNumberFormat="1" applyFont="1" applyAlignment="1">
      <alignment vertical="center"/>
    </xf>
    <xf numFmtId="2" fontId="13" fillId="0" borderId="0" xfId="0" applyNumberFormat="1" applyFont="1" applyAlignment="1">
      <alignment horizontal="center" vertical="center"/>
    </xf>
    <xf numFmtId="10" fontId="13" fillId="0" borderId="0" xfId="27" applyNumberFormat="1" applyFont="1" applyBorder="1" applyAlignment="1" applyProtection="1">
      <alignment horizontal="center" vertical="center"/>
    </xf>
    <xf numFmtId="9" fontId="13" fillId="0" borderId="0" xfId="27" applyFont="1" applyBorder="1" applyAlignment="1">
      <alignment horizontal="center" vertical="center"/>
    </xf>
    <xf numFmtId="43" fontId="13" fillId="0" borderId="0" xfId="1" applyFont="1" applyFill="1" applyBorder="1" applyAlignment="1">
      <alignment horizontal="right" vertical="center"/>
    </xf>
    <xf numFmtId="43" fontId="5" fillId="0" borderId="0" xfId="1" applyFont="1" applyFill="1" applyBorder="1" applyAlignment="1">
      <alignment horizontal="right" vertical="center"/>
    </xf>
    <xf numFmtId="4" fontId="10" fillId="4" borderId="0" xfId="0" applyNumberFormat="1" applyFont="1" applyFill="1" applyAlignment="1" applyProtection="1">
      <alignment horizontal="left" vertical="top" wrapText="1"/>
      <protection locked="0"/>
    </xf>
    <xf numFmtId="2" fontId="16" fillId="4" borderId="0" xfId="0" applyNumberFormat="1" applyFont="1" applyFill="1" applyAlignment="1">
      <alignment horizontal="center"/>
    </xf>
    <xf numFmtId="0" fontId="17" fillId="0" borderId="0" xfId="0" applyFont="1"/>
    <xf numFmtId="0" fontId="16" fillId="4" borderId="0" xfId="0" applyFont="1" applyFill="1" applyAlignment="1">
      <alignment horizontal="center"/>
    </xf>
    <xf numFmtId="4" fontId="16" fillId="4" borderId="0" xfId="0" applyNumberFormat="1" applyFont="1" applyFill="1" applyAlignment="1">
      <alignment horizontal="right"/>
    </xf>
    <xf numFmtId="43" fontId="16" fillId="4" borderId="0" xfId="1" applyFont="1" applyFill="1" applyBorder="1" applyAlignment="1">
      <alignment horizontal="right"/>
    </xf>
    <xf numFmtId="166" fontId="16" fillId="4" borderId="0" xfId="1" applyNumberFormat="1" applyFont="1" applyFill="1" applyBorder="1" applyAlignment="1">
      <alignment horizontal="right"/>
    </xf>
    <xf numFmtId="167" fontId="9" fillId="4" borderId="0" xfId="1" applyNumberFormat="1" applyFont="1" applyFill="1" applyBorder="1" applyAlignment="1">
      <alignment horizontal="center"/>
    </xf>
    <xf numFmtId="0" fontId="17" fillId="4" borderId="0" xfId="0" applyFont="1" applyFill="1"/>
    <xf numFmtId="43" fontId="16" fillId="4" borderId="0" xfId="1" applyFont="1" applyFill="1" applyAlignment="1">
      <alignment horizontal="right"/>
    </xf>
    <xf numFmtId="166" fontId="16" fillId="4" borderId="0" xfId="1" applyNumberFormat="1" applyFont="1" applyFill="1" applyAlignment="1">
      <alignment horizontal="right"/>
    </xf>
    <xf numFmtId="0" fontId="10" fillId="4" borderId="0" xfId="0" applyFont="1" applyFill="1"/>
    <xf numFmtId="0" fontId="18" fillId="4" borderId="0" xfId="0" applyFont="1" applyFill="1"/>
    <xf numFmtId="0" fontId="16" fillId="4" borderId="0" xfId="0" applyFont="1" applyFill="1"/>
    <xf numFmtId="0" fontId="19" fillId="4" borderId="0" xfId="0" applyFont="1" applyFill="1"/>
    <xf numFmtId="4" fontId="19" fillId="4" borderId="0" xfId="0" applyNumberFormat="1" applyFont="1" applyFill="1" applyAlignment="1">
      <alignment horizontal="center"/>
    </xf>
    <xf numFmtId="4" fontId="19" fillId="4" borderId="0" xfId="0" applyNumberFormat="1" applyFont="1" applyFill="1"/>
    <xf numFmtId="4" fontId="20" fillId="4" borderId="0" xfId="0" applyNumberFormat="1" applyFont="1" applyFill="1" applyAlignment="1" applyProtection="1">
      <alignment horizontal="left"/>
      <protection locked="0"/>
    </xf>
    <xf numFmtId="4" fontId="19" fillId="4" borderId="0" xfId="1" applyNumberFormat="1" applyFont="1" applyFill="1" applyBorder="1" applyAlignment="1" applyProtection="1">
      <alignment horizontal="right"/>
    </xf>
    <xf numFmtId="0" fontId="22" fillId="4" borderId="0" xfId="0" applyFont="1" applyFill="1" applyAlignment="1">
      <alignment horizontal="center" readingOrder="1"/>
    </xf>
    <xf numFmtId="167" fontId="20" fillId="4" borderId="0" xfId="1" applyNumberFormat="1" applyFont="1" applyFill="1" applyBorder="1" applyAlignment="1">
      <alignment horizontal="right"/>
    </xf>
    <xf numFmtId="0" fontId="19" fillId="4" borderId="0" xfId="0" applyFont="1" applyFill="1" applyAlignment="1">
      <alignment horizontal="right"/>
    </xf>
    <xf numFmtId="0" fontId="23" fillId="4" borderId="0" xfId="0" applyFont="1" applyFill="1" applyAlignment="1">
      <alignment horizontal="center" readingOrder="1"/>
    </xf>
    <xf numFmtId="0" fontId="20" fillId="4" borderId="0" xfId="0" applyFont="1" applyFill="1" applyAlignment="1">
      <alignment horizontal="right"/>
    </xf>
    <xf numFmtId="0" fontId="22" fillId="4" borderId="0" xfId="0" applyFont="1" applyFill="1" applyAlignment="1">
      <alignment horizontal="left" vertical="center" readingOrder="1"/>
    </xf>
    <xf numFmtId="0" fontId="8" fillId="4" borderId="0" xfId="0" applyFont="1" applyFill="1"/>
    <xf numFmtId="0" fontId="17" fillId="4" borderId="0" xfId="0" applyFont="1" applyFill="1" applyAlignment="1">
      <alignment horizontal="right"/>
    </xf>
    <xf numFmtId="0" fontId="6" fillId="4" borderId="0" xfId="0" applyFont="1" applyFill="1"/>
    <xf numFmtId="0" fontId="17" fillId="4" borderId="0" xfId="0" applyFont="1" applyFill="1" applyAlignment="1">
      <alignment horizontal="center"/>
    </xf>
    <xf numFmtId="0" fontId="19" fillId="4" borderId="0" xfId="0" applyFont="1" applyFill="1" applyAlignment="1">
      <alignment horizontal="left"/>
    </xf>
    <xf numFmtId="0" fontId="19" fillId="4" borderId="0" xfId="0" applyFont="1" applyFill="1" applyAlignment="1">
      <alignment horizontal="center"/>
    </xf>
    <xf numFmtId="2" fontId="16" fillId="4" borderId="0" xfId="0" applyNumberFormat="1" applyFont="1" applyFill="1"/>
    <xf numFmtId="167" fontId="16" fillId="4" borderId="0" xfId="0" applyNumberFormat="1" applyFont="1" applyFill="1"/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8" fontId="8" fillId="0" borderId="2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5" fillId="0" borderId="0" xfId="7" applyNumberFormat="1" applyFont="1" applyFill="1" applyBorder="1" applyAlignment="1">
      <alignment horizontal="center" vertical="center"/>
    </xf>
    <xf numFmtId="43" fontId="5" fillId="0" borderId="0" xfId="7" applyFont="1" applyFill="1" applyBorder="1" applyAlignment="1">
      <alignment horizontal="center" vertical="center"/>
    </xf>
    <xf numFmtId="164" fontId="5" fillId="0" borderId="3" xfId="11" applyFont="1" applyFill="1" applyBorder="1" applyAlignment="1">
      <alignment horizontal="right" vertical="center"/>
    </xf>
    <xf numFmtId="164" fontId="2" fillId="0" borderId="0" xfId="0" applyNumberFormat="1" applyFont="1"/>
    <xf numFmtId="164" fontId="5" fillId="3" borderId="1" xfId="11" applyFont="1" applyFill="1" applyBorder="1" applyAlignment="1">
      <alignment horizontal="right" vertical="center"/>
    </xf>
    <xf numFmtId="168" fontId="8" fillId="5" borderId="5" xfId="0" applyNumberFormat="1" applyFont="1" applyFill="1" applyBorder="1" applyAlignment="1">
      <alignment horizontal="center" vertical="center"/>
    </xf>
    <xf numFmtId="2" fontId="5" fillId="5" borderId="4" xfId="0" applyNumberFormat="1" applyFont="1" applyFill="1" applyBorder="1" applyAlignment="1">
      <alignment vertical="center"/>
    </xf>
    <xf numFmtId="2" fontId="5" fillId="5" borderId="4" xfId="7" applyNumberFormat="1" applyFont="1" applyFill="1" applyBorder="1" applyAlignment="1">
      <alignment horizontal="center" vertical="center"/>
    </xf>
    <xf numFmtId="43" fontId="5" fillId="5" borderId="4" xfId="7" applyFont="1" applyFill="1" applyBorder="1" applyAlignment="1">
      <alignment horizontal="center" vertical="center"/>
    </xf>
    <xf numFmtId="164" fontId="5" fillId="5" borderId="1" xfId="11" applyFont="1" applyFill="1" applyBorder="1" applyAlignment="1">
      <alignment horizontal="right" vertical="center"/>
    </xf>
    <xf numFmtId="2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43" fontId="13" fillId="4" borderId="1" xfId="1" applyFont="1" applyFill="1" applyBorder="1" applyAlignment="1">
      <alignment horizontal="right" vertical="center"/>
    </xf>
    <xf numFmtId="43" fontId="13" fillId="4" borderId="1" xfId="1" applyFont="1" applyFill="1" applyBorder="1" applyAlignment="1">
      <alignment horizontal="right"/>
    </xf>
    <xf numFmtId="0" fontId="2" fillId="4" borderId="1" xfId="0" applyFont="1" applyFill="1" applyBorder="1"/>
    <xf numFmtId="0" fontId="24" fillId="0" borderId="0" xfId="0" applyFont="1"/>
    <xf numFmtId="0" fontId="25" fillId="4" borderId="1" xfId="0" applyFont="1" applyFill="1" applyBorder="1" applyAlignment="1">
      <alignment horizontal="left" vertical="center" wrapText="1"/>
    </xf>
    <xf numFmtId="0" fontId="26" fillId="7" borderId="0" xfId="0" applyFont="1" applyFill="1" applyAlignment="1">
      <alignment wrapText="1"/>
    </xf>
    <xf numFmtId="0" fontId="26" fillId="6" borderId="9" xfId="0" applyFont="1" applyFill="1" applyBorder="1" applyAlignment="1">
      <alignment wrapText="1"/>
    </xf>
    <xf numFmtId="0" fontId="26" fillId="6" borderId="0" xfId="0" applyFont="1" applyFill="1" applyAlignment="1">
      <alignment wrapText="1"/>
    </xf>
    <xf numFmtId="0" fontId="2" fillId="7" borderId="0" xfId="0" applyFont="1" applyFill="1"/>
    <xf numFmtId="0" fontId="27" fillId="7" borderId="0" xfId="0" applyFont="1" applyFill="1"/>
    <xf numFmtId="0" fontId="29" fillId="7" borderId="0" xfId="0" applyFont="1" applyFill="1" applyAlignment="1">
      <alignment wrapText="1"/>
    </xf>
    <xf numFmtId="0" fontId="29" fillId="6" borderId="2" xfId="0" applyFont="1" applyFill="1" applyBorder="1"/>
    <xf numFmtId="0" fontId="29" fillId="6" borderId="0" xfId="0" applyFont="1" applyFill="1"/>
    <xf numFmtId="0" fontId="29" fillId="7" borderId="0" xfId="0" applyFont="1" applyFill="1"/>
    <xf numFmtId="0" fontId="28" fillId="7" borderId="0" xfId="0" applyFont="1" applyFill="1"/>
    <xf numFmtId="0" fontId="32" fillId="7" borderId="0" xfId="0" applyFont="1" applyFill="1"/>
    <xf numFmtId="0" fontId="26" fillId="7" borderId="0" xfId="0" applyFont="1" applyFill="1"/>
    <xf numFmtId="0" fontId="30" fillId="6" borderId="2" xfId="0" applyFont="1" applyFill="1" applyBorder="1" applyAlignment="1">
      <alignment wrapText="1"/>
    </xf>
    <xf numFmtId="0" fontId="30" fillId="6" borderId="0" xfId="0" applyFont="1" applyFill="1" applyAlignment="1">
      <alignment wrapText="1"/>
    </xf>
    <xf numFmtId="0" fontId="30" fillId="7" borderId="0" xfId="0" applyFont="1" applyFill="1" applyAlignment="1">
      <alignment wrapText="1"/>
    </xf>
    <xf numFmtId="0" fontId="35" fillId="7" borderId="0" xfId="0" applyFont="1" applyFill="1"/>
    <xf numFmtId="0" fontId="26" fillId="9" borderId="1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2" fontId="2" fillId="0" borderId="0" xfId="0" applyNumberFormat="1" applyFont="1" applyBorder="1" applyProtection="1">
      <protection locked="0"/>
    </xf>
    <xf numFmtId="0" fontId="27" fillId="6" borderId="0" xfId="0" applyFont="1" applyFill="1" applyBorder="1" applyProtection="1">
      <protection locked="0"/>
    </xf>
    <xf numFmtId="0" fontId="28" fillId="6" borderId="2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8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6" fillId="6" borderId="0" xfId="0" applyFont="1" applyFill="1" applyAlignment="1" applyProtection="1">
      <alignment wrapText="1"/>
      <protection locked="0"/>
    </xf>
    <xf numFmtId="4" fontId="13" fillId="4" borderId="1" xfId="0" applyNumberFormat="1" applyFont="1" applyFill="1" applyBorder="1" applyAlignment="1" applyProtection="1">
      <alignment horizontal="right" vertical="center"/>
      <protection locked="0"/>
    </xf>
    <xf numFmtId="2" fontId="5" fillId="5" borderId="4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4" fontId="13" fillId="0" borderId="1" xfId="0" applyNumberFormat="1" applyFont="1" applyBorder="1" applyAlignment="1" applyProtection="1">
      <alignment horizontal="right" vertical="center"/>
      <protection locked="0"/>
    </xf>
    <xf numFmtId="2" fontId="5" fillId="0" borderId="0" xfId="0" applyNumberFormat="1" applyFont="1" applyAlignment="1" applyProtection="1">
      <alignment vertical="center"/>
      <protection locked="0"/>
    </xf>
    <xf numFmtId="4" fontId="25" fillId="4" borderId="1" xfId="0" applyNumberFormat="1" applyFont="1" applyFill="1" applyBorder="1" applyAlignment="1" applyProtection="1">
      <alignment horizontal="right" vertical="center"/>
      <protection locked="0"/>
    </xf>
    <xf numFmtId="4" fontId="13" fillId="0" borderId="1" xfId="0" applyNumberFormat="1" applyFont="1" applyFill="1" applyBorder="1" applyAlignment="1" applyProtection="1">
      <alignment horizontal="right" vertical="center"/>
      <protection locked="0"/>
    </xf>
    <xf numFmtId="10" fontId="13" fillId="4" borderId="0" xfId="27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/>
    <xf numFmtId="0" fontId="26" fillId="6" borderId="0" xfId="0" applyFont="1" applyFill="1" applyBorder="1" applyAlignment="1" applyProtection="1">
      <alignment horizontal="center" wrapText="1"/>
      <protection locked="0"/>
    </xf>
    <xf numFmtId="0" fontId="26" fillId="6" borderId="0" xfId="0" applyFont="1" applyFill="1" applyAlignment="1" applyProtection="1">
      <alignment horizontal="center" wrapText="1"/>
      <protection locked="0"/>
    </xf>
    <xf numFmtId="0" fontId="26" fillId="6" borderId="0" xfId="0" applyFont="1" applyFill="1" applyAlignment="1" applyProtection="1">
      <alignment horizontal="center" vertical="top" wrapText="1"/>
      <protection locked="0"/>
    </xf>
    <xf numFmtId="0" fontId="26" fillId="6" borderId="0" xfId="0" applyFont="1" applyFill="1" applyBorder="1" applyAlignment="1" applyProtection="1">
      <alignment horizontal="center" vertical="top" wrapText="1"/>
      <protection locked="0"/>
    </xf>
    <xf numFmtId="0" fontId="29" fillId="8" borderId="2" xfId="0" applyFont="1" applyFill="1" applyBorder="1" applyAlignment="1">
      <alignment horizontal="center" wrapText="1"/>
    </xf>
    <xf numFmtId="0" fontId="29" fillId="8" borderId="0" xfId="0" applyFont="1" applyFill="1" applyAlignment="1">
      <alignment horizontal="center" wrapText="1"/>
    </xf>
    <xf numFmtId="0" fontId="33" fillId="6" borderId="10" xfId="0" applyFont="1" applyFill="1" applyBorder="1" applyAlignment="1">
      <alignment horizontal="left" vertical="center" wrapText="1"/>
    </xf>
    <xf numFmtId="0" fontId="30" fillId="6" borderId="11" xfId="0" applyFont="1" applyFill="1" applyBorder="1" applyAlignment="1">
      <alignment horizontal="left" vertical="center" wrapText="1"/>
    </xf>
    <xf numFmtId="0" fontId="30" fillId="6" borderId="12" xfId="0" applyFont="1" applyFill="1" applyBorder="1" applyAlignment="1">
      <alignment horizontal="left" vertical="center" wrapText="1"/>
    </xf>
    <xf numFmtId="0" fontId="30" fillId="6" borderId="10" xfId="0" applyFont="1" applyFill="1" applyBorder="1" applyAlignment="1">
      <alignment horizontal="left" vertical="center" wrapText="1"/>
    </xf>
    <xf numFmtId="0" fontId="29" fillId="8" borderId="1" xfId="0" applyFont="1" applyFill="1" applyBorder="1" applyAlignment="1">
      <alignment horizontal="center" wrapText="1"/>
    </xf>
    <xf numFmtId="0" fontId="17" fillId="4" borderId="0" xfId="0" applyFont="1" applyFill="1" applyAlignment="1">
      <alignment horizontal="left"/>
    </xf>
    <xf numFmtId="0" fontId="16" fillId="4" borderId="0" xfId="0" applyFont="1" applyFill="1" applyAlignment="1">
      <alignment horizont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4" fontId="10" fillId="4" borderId="9" xfId="0" applyNumberFormat="1" applyFont="1" applyFill="1" applyBorder="1" applyAlignment="1" applyProtection="1">
      <alignment horizontal="left" wrapText="1"/>
      <protection locked="0"/>
    </xf>
    <xf numFmtId="4" fontId="10" fillId="4" borderId="0" xfId="0" applyNumberFormat="1" applyFont="1" applyFill="1" applyAlignment="1" applyProtection="1">
      <alignment horizontal="left" vertical="top" wrapText="1"/>
      <protection locked="0"/>
    </xf>
  </cellXfs>
  <cellStyles count="29">
    <cellStyle name="Millares" xfId="1" builtinId="3"/>
    <cellStyle name="Millares 17" xfId="2"/>
    <cellStyle name="Millares 2" xfId="3"/>
    <cellStyle name="Millares 2 2" xfId="4"/>
    <cellStyle name="Millares 3" xfId="5"/>
    <cellStyle name="Millares 3 2" xfId="6"/>
    <cellStyle name="Millares 5" xfId="7"/>
    <cellStyle name="Millares 5 2" xfId="8"/>
    <cellStyle name="Millares 6" xfId="9"/>
    <cellStyle name="Millares 7" xfId="10"/>
    <cellStyle name="Moneda" xfId="11" builtinId="4"/>
    <cellStyle name="Moneda 2" xfId="12"/>
    <cellStyle name="Moneda 2 2" xfId="13"/>
    <cellStyle name="Moneda 2 3" xfId="14"/>
    <cellStyle name="Moneda 2 4" xfId="15"/>
    <cellStyle name="Moneda 2 5" xfId="16"/>
    <cellStyle name="Moneda 3" xfId="17"/>
    <cellStyle name="Normal" xfId="0" builtinId="0"/>
    <cellStyle name="Normal 10 2" xfId="18"/>
    <cellStyle name="Normal 2" xfId="19"/>
    <cellStyle name="Normal 2 2" xfId="20"/>
    <cellStyle name="Normal 2 3" xfId="21"/>
    <cellStyle name="Normal 2 3 2" xfId="22"/>
    <cellStyle name="Normal 3" xfId="23"/>
    <cellStyle name="Normal 3 2" xfId="24"/>
    <cellStyle name="Normal 3 3" xfId="25"/>
    <cellStyle name="Normal 4" xfId="26"/>
    <cellStyle name="Porcentaje" xfId="27" builtinId="5"/>
    <cellStyle name="Porcentaje 2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ocumenttasks/documenttask1.xml><?xml version="1.0" encoding="utf-8"?>
<Tasks xmlns="http://schemas.microsoft.com/office/tasks/2019/documenttasks">
  <Task id="{A8AB6A33-F14B-428E-B64B-A64781DA1ABE}">
    <Anchor>
      <Comment id="{AFDBA16D-D120-4AC5-9550-9FB19C8FF870}"/>
    </Anchor>
    <History>
      <Event time="2023-04-22T18:52:33.62" id="{7BA5C10A-0CA8-41DA-AD01-143A5FAE87FE}">
        <Attribution userId="S::raltagracia@poderjudicial.gob.do::545abf55-5306-4aea-8ab2-eb2583ba466e" userName="Rocio A. Altagracia A." userProvider="AD"/>
        <Anchor>
          <Comment id="{AFDBA16D-D120-4AC5-9550-9FB19C8FF870}"/>
        </Anchor>
        <Create/>
      </Event>
      <Event time="2023-04-22T18:52:33.62" id="{29092A6F-35B3-4ECF-B316-B2B986A1DE1E}">
        <Attribution userId="S::raltagracia@poderjudicial.gob.do::545abf55-5306-4aea-8ab2-eb2583ba466e" userName="Rocio A. Altagracia A." userProvider="AD"/>
        <Anchor>
          <Comment id="{AFDBA16D-D120-4AC5-9550-9FB19C8FF870}"/>
        </Anchor>
        <Assign userId="S::cardelacruz@poderjudicial.gob.do::2740d3d6-7535-45c1-a40c-6a5ea85c6b36" userName="Carlos M. De la Cruz M." userProvider="AD"/>
      </Event>
      <Event time="2023-04-22T18:52:33.62" id="{70391BD9-A9CC-4A9B-A80C-1AE4F5CF1AF6}">
        <Attribution userId="S::raltagracia@poderjudicial.gob.do::545abf55-5306-4aea-8ab2-eb2583ba466e" userName="Rocio A. Altagracia A." userProvider="AD"/>
        <Anchor>
          <Comment id="{AFDBA16D-D120-4AC5-9550-9FB19C8FF870}"/>
        </Anchor>
        <SetTitle title="@Carlos M. De la Cruz M. indicar si estas partidas de ebanisteria se pueden llevar por el taller."/>
      </Event>
    </History>
  </Task>
  <Task id="{12A14682-9303-431C-973E-EE5BD08B2D4F}">
    <Anchor>
      <Comment id="{50B17FA8-BC47-4376-8F9C-10807FD56B5A}"/>
    </Anchor>
    <History>
      <Event time="2023-04-22T18:45:28.06" id="{14A91C1C-31FE-454A-86C6-6D54E792D896}">
        <Attribution userId="S::raltagracia@poderjudicial.gob.do::545abf55-5306-4aea-8ab2-eb2583ba466e" userName="Rocio A. Altagracia A." userProvider="AD"/>
        <Anchor>
          <Comment id="{50B17FA8-BC47-4376-8F9C-10807FD56B5A}"/>
        </Anchor>
        <Create/>
      </Event>
      <Event time="2023-04-22T18:45:28.06" id="{67A55FF5-8D48-4F1E-9B3C-369DCE25EDFB}">
        <Attribution userId="S::raltagracia@poderjudicial.gob.do::545abf55-5306-4aea-8ab2-eb2583ba466e" userName="Rocio A. Altagracia A." userProvider="AD"/>
        <Anchor>
          <Comment id="{50B17FA8-BC47-4376-8F9C-10807FD56B5A}"/>
        </Anchor>
        <Assign userId="S::juliriano@poderjudicial.gob.do::cddbf6e5-3b8d-4f1f-a34c-d7c78e871610" userName="Julio Liriano" userProvider="AD"/>
      </Event>
      <Event time="2023-04-22T18:45:28.06" id="{62E2FEDC-D929-444B-A5F8-ACF72C9BFFA8}">
        <Attribution userId="S::raltagracia@poderjudicial.gob.do::545abf55-5306-4aea-8ab2-eb2583ba466e" userName="Rocio A. Altagracia A." userProvider="AD"/>
        <Anchor>
          <Comment id="{50B17FA8-BC47-4376-8F9C-10807FD56B5A}"/>
        </Anchor>
        <SetTitle title="@Julio Liriano dejame saber si esta partida es necesaria."/>
      </Event>
    </History>
  </Task>
  <Task id="{9642AFA9-CFB6-40CF-A3B2-3B093781367C}">
    <Anchor>
      <Comment id="{8C234A5D-6EEC-4398-A34B-61486B0C23DA}"/>
    </Anchor>
    <History>
      <Event time="2023-04-22T18:50:44.82" id="{3A47CD22-18B2-4595-BD54-D2A19EC78644}">
        <Attribution userId="S::raltagracia@poderjudicial.gob.do::545abf55-5306-4aea-8ab2-eb2583ba466e" userName="Rocio A. Altagracia A." userProvider="AD"/>
        <Anchor>
          <Comment id="{8C234A5D-6EEC-4398-A34B-61486B0C23DA}"/>
        </Anchor>
        <Create/>
      </Event>
      <Event time="2023-04-22T18:50:44.82" id="{8E3BAB7A-3F49-4B3D-9D80-68D719990EE0}">
        <Attribution userId="S::raltagracia@poderjudicial.gob.do::545abf55-5306-4aea-8ab2-eb2583ba466e" userName="Rocio A. Altagracia A." userProvider="AD"/>
        <Anchor>
          <Comment id="{8C234A5D-6EEC-4398-A34B-61486B0C23DA}"/>
        </Anchor>
        <Assign userId="S::juliriano@poderjudicial.gob.do::cddbf6e5-3b8d-4f1f-a34c-d7c78e871610" userName="Julio Liriano" userProvider="AD"/>
      </Event>
      <Event time="2023-04-22T18:50:44.82" id="{FFCE6A4C-C17D-4594-BFA2-4AB73DB5892B}">
        <Attribution userId="S::raltagracia@poderjudicial.gob.do::545abf55-5306-4aea-8ab2-eb2583ba466e" userName="Rocio A. Altagracia A." userProvider="AD"/>
        <Anchor>
          <Comment id="{8C234A5D-6EEC-4398-A34B-61486B0C23DA}"/>
        </Anchor>
        <SetTitle title="@Julio Liriano indicar si es necesaria y tomar en cuenta para proximos pedidos de mantenimiento."/>
      </Event>
    </History>
  </Task>
  <Task id="{E6AD5CEB-D2D5-4977-ACB0-E33F3E800079}">
    <Anchor>
      <Comment id="{6EB2C72A-412C-48C8-939B-C1F517F7D6A3}"/>
    </Anchor>
    <History>
      <Event time="2023-04-22T18:48:16.61" id="{E13CF845-7165-4854-9CFE-DFE3C86F3E81}">
        <Attribution userId="S::raltagracia@poderjudicial.gob.do::545abf55-5306-4aea-8ab2-eb2583ba466e" userName="Rocio A. Altagracia A." userProvider="AD"/>
        <Anchor>
          <Comment id="{6EB2C72A-412C-48C8-939B-C1F517F7D6A3}"/>
        </Anchor>
        <Create/>
      </Event>
      <Event time="2023-04-22T18:48:16.61" id="{FF9F70A3-1129-4932-9B3E-3BD5AFE05253}">
        <Attribution userId="S::raltagracia@poderjudicial.gob.do::545abf55-5306-4aea-8ab2-eb2583ba466e" userName="Rocio A. Altagracia A." userProvider="AD"/>
        <Anchor>
          <Comment id="{6EB2C72A-412C-48C8-939B-C1F517F7D6A3}"/>
        </Anchor>
        <Assign userId="S::juliriano@poderjudicial.gob.do::cddbf6e5-3b8d-4f1f-a34c-d7c78e871610" userName="Julio Liriano" userProvider="AD"/>
      </Event>
      <Event time="2023-04-22T18:48:16.61" id="{3BCB0744-5F73-4E72-A327-1B1FAA74BD0F}">
        <Attribution userId="S::raltagracia@poderjudicial.gob.do::545abf55-5306-4aea-8ab2-eb2583ba466e" userName="Rocio A. Altagracia A." userProvider="AD"/>
        <Anchor>
          <Comment id="{6EB2C72A-412C-48C8-939B-C1F517F7D6A3}"/>
        </Anchor>
        <SetTitle title="Difiero de estar cisterna @Julio Liriano confirmar si es necesaria."/>
      </Event>
    </History>
  </Task>
</Tasks>
</file>

<file path=xl/persons/person.xml><?xml version="1.0" encoding="utf-8"?>
<personList xmlns="http://schemas.microsoft.com/office/spreadsheetml/2018/threadedcomments" xmlns:x="http://schemas.openxmlformats.org/spreadsheetml/2006/main">
  <person displayName="Julio Liriano" id="{8168D1C0-209F-481F-BF8A-F57AD3760928}" userId="juliriano@poderjudicial.gob.do" providerId="PeoplePicker"/>
  <person displayName="Carlos M. De la Cruz M." id="{D882481F-0A4E-4470-9122-E6D81FD2D2F0}" userId="cardelacruz@poderjudicial.gob.do" providerId="PeoplePicker"/>
  <person displayName="Rocio A. Altagracia A." id="{B12ECCF7-3CD9-41AA-88EE-43D4BB89A6F8}" userId="S::raltagracia@poderjudicial.gob.do::545abf55-5306-4aea-8ab2-eb2583ba466e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1" dT="2023-04-22T18:38:07.61" personId="{B12ECCF7-3CD9-41AA-88EE-43D4BB89A6F8}" id="{0E197EE2-FB84-4902-BE7A-4CA09A7ACBB8}">
    <text xml:space="preserve">Evitemos el sheetrock si es posible. </text>
  </threadedComment>
  <threadedComment ref="E36" dT="2023-04-22T18:38:37.41" personId="{B12ECCF7-3CD9-41AA-88EE-43D4BB89A6F8}" id="{71CE707C-7A65-4A8D-88E4-F2F81D385884}">
    <text xml:space="preserve">Considero que para no incluir el suministro el precio es alto. </text>
  </threadedComment>
  <threadedComment ref="E38" dT="2023-04-22T18:40:59.71" personId="{B12ECCF7-3CD9-41AA-88EE-43D4BB89A6F8}" id="{15FB94E4-C22A-4C2C-A16C-367E0678A2FC}">
    <text xml:space="preserve">Considero que debe ser porcelanato. y el formato 30 x 30 es poco comun Debe indicar color y alguna especificación del tipo de porcelanato. </text>
  </threadedComment>
  <threadedComment ref="B40" dT="2023-04-22T18:42:13.29" personId="{B12ECCF7-3CD9-41AA-88EE-43D4BB89A6F8}" id="{71BA48BB-015E-488C-BAEE-89B57412694D}">
    <text>Lleva malla electrosolda o acero?</text>
  </threadedComment>
  <threadedComment ref="B46" dT="2023-04-22T18:42:54.62" personId="{B12ECCF7-3CD9-41AA-88EE-43D4BB89A6F8}" id="{CCFF2204-C3FA-4E4F-89C2-BC8263B42C0C}">
    <text xml:space="preserve">Conversar si podemos suprimir estas partidas. </text>
  </threadedComment>
  <threadedComment ref="B59" dT="2023-04-22T18:43:44.16" personId="{B12ECCF7-3CD9-41AA-88EE-43D4BB89A6F8}" id="{9D119FA2-FFBC-423E-A1C2-273CC425E70B}">
    <text xml:space="preserve">No incluye base primer? </text>
  </threadedComment>
  <threadedComment ref="B60" dT="2023-04-22T18:43:52.81" personId="{B12ECCF7-3CD9-41AA-88EE-43D4BB89A6F8}" id="{F52387D8-B228-43BB-8B42-D57A0A720018}">
    <text>indicar color</text>
  </threadedComment>
  <threadedComment ref="B69" dT="2023-04-22T18:44:32.57" personId="{B12ECCF7-3CD9-41AA-88EE-43D4BB89A6F8}" id="{2689041F-D062-482D-A2CE-33C8D520B25A}">
    <text xml:space="preserve">Conversar para trabajar con ebanisteria </text>
  </threadedComment>
  <threadedComment ref="B91" dT="2023-04-22T18:45:27.37" personId="{B12ECCF7-3CD9-41AA-88EE-43D4BB89A6F8}" id="{50B17FA8-BC47-4376-8F9C-10807FD56B5A}">
    <text xml:space="preserve">@Julio Liriano dejame saber si esta partida es necesaria. </text>
    <mentions>
      <mention mentionpersonId="{8168D1C0-209F-481F-BF8A-F57AD3760928}" mentionId="{89DCC4AF-6781-4996-ADA2-22E65C49FD59}" startIndex="0" length="14"/>
    </mentions>
  </threadedComment>
  <threadedComment ref="B100" dT="2023-04-22T18:47:33.75" personId="{B12ECCF7-3CD9-41AA-88EE-43D4BB89A6F8}" id="{AB38193B-7851-47B4-9605-3F56CF062EBC}">
    <text>Los vertederos con ceramica se ponen feos y guaardan mucho sucio, lo idea es epoxico para pisos.</text>
  </threadedComment>
  <threadedComment ref="B105" dT="2023-04-22T18:48:15.84" personId="{B12ECCF7-3CD9-41AA-88EE-43D4BB89A6F8}" id="{6EB2C72A-412C-48C8-939B-C1F517F7D6A3}">
    <text xml:space="preserve">Difiero de estar cisterna @Julio Liriano confirmar si es necesaria. </text>
    <mentions>
      <mention mentionpersonId="{8168D1C0-209F-481F-BF8A-F57AD3760928}" mentionId="{88E391E0-478C-443C-9899-274AB9FC79B6}" startIndex="26" length="14"/>
    </mentions>
  </threadedComment>
  <threadedComment ref="B115" dT="2023-04-22T18:49:44.85" personId="{B12ECCF7-3CD9-41AA-88EE-43D4BB89A6F8}" id="{C3BA3CEE-C887-4A82-BC02-C33103565F28}">
    <text>suprimir</text>
  </threadedComment>
  <threadedComment ref="B116" dT="2023-04-22T18:49:58.80" personId="{B12ECCF7-3CD9-41AA-88EE-43D4BB89A6F8}" id="{60B85ABB-BD35-4243-A063-2345D116DFAA}">
    <text>indicar especificaciones de la acera</text>
  </threadedComment>
  <threadedComment ref="B119" dT="2023-04-22T18:50:44.02" personId="{B12ECCF7-3CD9-41AA-88EE-43D4BB89A6F8}" id="{8C234A5D-6EEC-4398-A34B-61486B0C23DA}">
    <text xml:space="preserve">@Julio Liriano indicar si es necesaria y tomar en cuenta para proximos pedidos de mantenimiento. </text>
    <mentions>
      <mention mentionpersonId="{8168D1C0-209F-481F-BF8A-F57AD3760928}" mentionId="{011B7D27-3F94-49A0-A872-398BFAEE228E}" startIndex="0" length="14"/>
    </mentions>
  </threadedComment>
  <threadedComment ref="B153" dT="2023-04-22T18:52:32.84" personId="{B12ECCF7-3CD9-41AA-88EE-43D4BB89A6F8}" id="{AFDBA16D-D120-4AC5-9550-9FB19C8FF870}">
    <text>@Carlos M. De la Cruz M. indicar si estas partidas de ebanisteria se pueden llevar por el taller.</text>
    <mentions>
      <mention mentionpersonId="{D882481F-0A4E-4470-9122-E6D81FD2D2F0}" mentionId="{3DB9FC45-AD85-4C82-9918-CFB909F95D46}" startIndex="0" length="24"/>
    </mentions>
  </threadedComment>
  <threadedComment ref="B176" dT="2023-04-22T18:53:05.57" personId="{B12ECCF7-3CD9-41AA-88EE-43D4BB89A6F8}" id="{29354C73-4535-44B2-B460-14BCABEF28FE}">
    <text>@Carlos M. De la Cruz M. Indicar si es posible por el taller.</text>
    <mentions>
      <mention mentionpersonId="{D882481F-0A4E-4470-9122-E6D81FD2D2F0}" mentionId="{2E332CEC-A8A3-4086-90C6-43677F613F55}" startIndex="0" length="24"/>
    </mentions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5" Type="http://schemas.microsoft.com/office/2019/04/relationships/documenttask" Target="../documenttasks/documenttask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48"/>
  <sheetViews>
    <sheetView showGridLines="0" tabSelected="1" view="pageBreakPreview" zoomScale="90" zoomScaleNormal="90" zoomScaleSheetLayoutView="90" workbookViewId="0">
      <selection activeCell="I13" sqref="I13"/>
    </sheetView>
  </sheetViews>
  <sheetFormatPr baseColWidth="10" defaultColWidth="41" defaultRowHeight="14.25" x14ac:dyDescent="0.2"/>
  <cols>
    <col min="1" max="1" width="8.42578125" style="6" customWidth="1"/>
    <col min="2" max="2" width="65.5703125" style="2" customWidth="1"/>
    <col min="3" max="3" width="7.85546875" style="2" customWidth="1"/>
    <col min="4" max="4" width="10" style="3" customWidth="1"/>
    <col min="5" max="5" width="14.85546875" style="7" customWidth="1"/>
    <col min="6" max="6" width="15.7109375" style="2" bestFit="1" customWidth="1"/>
    <col min="7" max="7" width="25.42578125" style="2" customWidth="1"/>
    <col min="8" max="8" width="17" style="2" customWidth="1"/>
    <col min="9" max="9" width="11" style="2" customWidth="1"/>
    <col min="10" max="10" width="17.5703125" style="2" customWidth="1"/>
    <col min="11" max="253" width="11" style="2" customWidth="1"/>
    <col min="254" max="254" width="6.140625" style="2" customWidth="1"/>
    <col min="255" max="16384" width="41" style="2"/>
  </cols>
  <sheetData>
    <row r="1" spans="1:255" ht="15.75" x14ac:dyDescent="0.25">
      <c r="A1" s="154"/>
      <c r="B1" s="171"/>
      <c r="C1" s="171"/>
      <c r="D1" s="171"/>
      <c r="E1" s="171"/>
      <c r="F1" s="171"/>
      <c r="G1" s="155"/>
      <c r="H1" s="132"/>
      <c r="I1" s="132"/>
      <c r="J1" s="133"/>
      <c r="K1" s="133"/>
      <c r="L1" s="133"/>
      <c r="M1" s="133"/>
      <c r="N1" s="133"/>
      <c r="O1" s="133"/>
      <c r="P1" s="133"/>
      <c r="Q1" s="133"/>
    </row>
    <row r="2" spans="1:255" ht="16.5" x14ac:dyDescent="0.3">
      <c r="A2" s="156"/>
      <c r="B2" s="172"/>
      <c r="C2" s="172"/>
      <c r="D2" s="172"/>
      <c r="E2" s="172"/>
      <c r="F2" s="171"/>
      <c r="G2" s="157"/>
      <c r="H2" s="132"/>
      <c r="I2" s="132"/>
      <c r="J2" s="134"/>
      <c r="K2" s="134"/>
      <c r="L2" s="134"/>
      <c r="M2" s="134"/>
      <c r="N2" s="134"/>
      <c r="O2" s="134"/>
      <c r="P2" s="134"/>
      <c r="Q2" s="134"/>
    </row>
    <row r="3" spans="1:255" ht="16.5" x14ac:dyDescent="0.3">
      <c r="A3" s="158"/>
      <c r="B3" s="173"/>
      <c r="C3" s="173"/>
      <c r="D3" s="173"/>
      <c r="E3" s="173"/>
      <c r="F3" s="174"/>
      <c r="G3" s="155"/>
      <c r="H3" s="132"/>
      <c r="I3" s="132"/>
      <c r="J3" s="134"/>
      <c r="K3" s="134"/>
      <c r="L3" s="134"/>
      <c r="M3" s="134"/>
      <c r="N3" s="134"/>
      <c r="O3" s="134"/>
      <c r="P3" s="134"/>
      <c r="Q3" s="134"/>
    </row>
    <row r="4" spans="1:255" ht="15.75" x14ac:dyDescent="0.25">
      <c r="A4" s="159"/>
      <c r="B4" s="159"/>
      <c r="C4" s="159"/>
      <c r="D4" s="160"/>
      <c r="E4" s="160"/>
      <c r="F4" s="160"/>
      <c r="G4" s="155"/>
      <c r="H4" s="132"/>
      <c r="I4" s="132"/>
      <c r="J4" s="134"/>
      <c r="K4" s="134"/>
      <c r="L4" s="134"/>
      <c r="M4" s="134"/>
      <c r="N4" s="134"/>
      <c r="O4" s="134"/>
      <c r="P4" s="134"/>
      <c r="Q4" s="134"/>
    </row>
    <row r="5" spans="1:255" ht="15.75" x14ac:dyDescent="0.25">
      <c r="A5" s="159"/>
      <c r="B5" s="159"/>
      <c r="C5" s="159"/>
      <c r="D5" s="160"/>
      <c r="E5" s="160"/>
      <c r="F5" s="161"/>
      <c r="G5" s="161"/>
      <c r="H5" s="132"/>
      <c r="I5" s="132"/>
      <c r="J5" s="132"/>
      <c r="K5" s="132"/>
      <c r="L5" s="132"/>
      <c r="M5" s="135"/>
      <c r="N5" s="136"/>
      <c r="O5" s="136"/>
      <c r="P5" s="136"/>
    </row>
    <row r="6" spans="1:255" ht="15.75" x14ac:dyDescent="0.25">
      <c r="A6" s="175" t="s">
        <v>132</v>
      </c>
      <c r="B6" s="176"/>
      <c r="C6" s="176"/>
      <c r="D6" s="176"/>
      <c r="E6" s="176"/>
      <c r="F6" s="176"/>
      <c r="G6" s="176"/>
      <c r="H6" s="132"/>
      <c r="I6" s="132"/>
      <c r="J6" s="137"/>
      <c r="K6" s="137"/>
      <c r="L6" s="137"/>
      <c r="M6" s="137"/>
      <c r="N6" s="137"/>
      <c r="O6" s="137"/>
      <c r="P6" s="137"/>
    </row>
    <row r="7" spans="1:255" ht="15.75" x14ac:dyDescent="0.25">
      <c r="A7" s="138" t="s">
        <v>133</v>
      </c>
      <c r="B7" s="139"/>
      <c r="C7" s="139"/>
      <c r="D7" s="139"/>
      <c r="E7" s="139"/>
      <c r="F7" s="139"/>
      <c r="G7" s="139"/>
      <c r="H7" s="140"/>
      <c r="I7" s="140"/>
      <c r="J7" s="140"/>
      <c r="K7" s="140"/>
      <c r="L7" s="140"/>
      <c r="M7" s="140"/>
      <c r="N7" s="140"/>
      <c r="O7" s="140"/>
      <c r="P7" s="140"/>
    </row>
    <row r="8" spans="1:255" ht="16.5" x14ac:dyDescent="0.3">
      <c r="A8" s="177" t="s">
        <v>142</v>
      </c>
      <c r="B8" s="178"/>
      <c r="C8" s="178"/>
      <c r="D8" s="178"/>
      <c r="E8" s="178"/>
      <c r="F8" s="178"/>
      <c r="G8" s="179"/>
      <c r="H8" s="142"/>
      <c r="I8" s="142"/>
      <c r="J8" s="135"/>
      <c r="K8" s="135"/>
      <c r="L8" s="135"/>
      <c r="M8" s="135"/>
      <c r="N8" s="135"/>
      <c r="O8" s="135"/>
      <c r="P8" s="141" t="s">
        <v>133</v>
      </c>
    </row>
    <row r="9" spans="1:255" ht="16.5" x14ac:dyDescent="0.3">
      <c r="A9" s="180" t="s">
        <v>143</v>
      </c>
      <c r="B9" s="178"/>
      <c r="C9" s="178"/>
      <c r="D9" s="178"/>
      <c r="E9" s="178"/>
      <c r="F9" s="178"/>
      <c r="G9" s="179"/>
      <c r="H9" s="142"/>
      <c r="I9" s="142"/>
      <c r="J9" s="135"/>
      <c r="K9" s="143"/>
      <c r="L9" s="135"/>
      <c r="M9" s="135"/>
      <c r="N9" s="135"/>
      <c r="O9" s="135"/>
      <c r="P9" s="141" t="s">
        <v>133</v>
      </c>
    </row>
    <row r="10" spans="1:255" ht="16.5" x14ac:dyDescent="0.3">
      <c r="A10" s="144" t="s">
        <v>133</v>
      </c>
      <c r="B10" s="145"/>
      <c r="C10" s="145"/>
      <c r="D10" s="145"/>
      <c r="E10" s="145"/>
      <c r="F10" s="145"/>
      <c r="G10" s="145"/>
      <c r="H10" s="146"/>
      <c r="I10" s="141" t="s">
        <v>133</v>
      </c>
      <c r="J10" s="135"/>
      <c r="K10" s="135"/>
      <c r="L10" s="147"/>
      <c r="M10" s="147"/>
      <c r="N10" s="147"/>
      <c r="O10" s="147"/>
      <c r="P10" s="147"/>
    </row>
    <row r="11" spans="1:255" ht="15.75" x14ac:dyDescent="0.25">
      <c r="A11" s="181" t="s">
        <v>134</v>
      </c>
      <c r="B11" s="181"/>
      <c r="C11" s="181"/>
      <c r="D11" s="181"/>
      <c r="E11" s="181"/>
      <c r="F11" s="181"/>
      <c r="G11" s="181"/>
      <c r="H11" s="137"/>
      <c r="I11" s="137"/>
      <c r="J11" s="137"/>
      <c r="K11" s="137"/>
      <c r="L11" s="137"/>
      <c r="M11" s="137"/>
      <c r="N11" s="137"/>
      <c r="O11" s="137"/>
      <c r="P11" s="137"/>
      <c r="Q11" s="135"/>
    </row>
    <row r="12" spans="1:255" ht="31.5" x14ac:dyDescent="0.2">
      <c r="A12" s="148" t="s">
        <v>135</v>
      </c>
      <c r="B12" s="148" t="s">
        <v>136</v>
      </c>
      <c r="C12" s="149" t="s">
        <v>141</v>
      </c>
      <c r="D12" s="148" t="s">
        <v>137</v>
      </c>
      <c r="E12" s="149" t="s">
        <v>138</v>
      </c>
      <c r="F12" s="149" t="s">
        <v>139</v>
      </c>
      <c r="G12" s="148" t="s">
        <v>140</v>
      </c>
    </row>
    <row r="13" spans="1:255" ht="13.5" customHeight="1" x14ac:dyDescent="0.2">
      <c r="A13" s="1"/>
      <c r="B13" s="19" t="s">
        <v>0</v>
      </c>
      <c r="C13" s="3"/>
      <c r="E13" s="18"/>
      <c r="F13" s="3"/>
      <c r="G13" s="3"/>
    </row>
    <row r="14" spans="1:255" customFormat="1" ht="21.95" customHeight="1" x14ac:dyDescent="0.25">
      <c r="A14" s="22">
        <v>1</v>
      </c>
      <c r="B14" s="19" t="s">
        <v>1</v>
      </c>
      <c r="C14" s="23"/>
      <c r="D14" s="23"/>
      <c r="E14" s="23"/>
      <c r="F14" s="23"/>
      <c r="G14" s="24"/>
      <c r="H14" s="2"/>
      <c r="I14" s="1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170"/>
      <c r="IU14" s="170"/>
    </row>
    <row r="15" spans="1:255" ht="15" x14ac:dyDescent="0.2">
      <c r="A15" s="125">
        <f>A14+0.01</f>
        <v>1.01</v>
      </c>
      <c r="B15" s="126" t="s">
        <v>2</v>
      </c>
      <c r="C15" s="125" t="s">
        <v>3</v>
      </c>
      <c r="D15" s="125">
        <v>1</v>
      </c>
      <c r="E15" s="162"/>
      <c r="F15" s="127">
        <f>+D15*E15</f>
        <v>0</v>
      </c>
      <c r="G15" s="128"/>
    </row>
    <row r="16" spans="1:255" ht="15" x14ac:dyDescent="0.2">
      <c r="A16" s="125">
        <f>A15+0.01</f>
        <v>1.02</v>
      </c>
      <c r="B16" s="126" t="s">
        <v>4</v>
      </c>
      <c r="C16" s="125" t="s">
        <v>5</v>
      </c>
      <c r="D16" s="125">
        <v>1</v>
      </c>
      <c r="E16" s="162"/>
      <c r="F16" s="127">
        <f>+D16*E16</f>
        <v>0</v>
      </c>
      <c r="G16" s="128"/>
    </row>
    <row r="17" spans="1:255" ht="15" x14ac:dyDescent="0.2">
      <c r="A17" s="125">
        <f>A16+0.01</f>
        <v>1.03</v>
      </c>
      <c r="B17" s="126" t="s">
        <v>6</v>
      </c>
      <c r="C17" s="125" t="s">
        <v>7</v>
      </c>
      <c r="D17" s="125">
        <v>23</v>
      </c>
      <c r="E17" s="162"/>
      <c r="F17" s="127">
        <f>+D17*E17</f>
        <v>0</v>
      </c>
      <c r="G17" s="128"/>
    </row>
    <row r="18" spans="1:255" ht="15.75" x14ac:dyDescent="0.2">
      <c r="A18" s="120"/>
      <c r="B18" s="121" t="s">
        <v>8</v>
      </c>
      <c r="C18" s="122"/>
      <c r="D18" s="123"/>
      <c r="E18" s="163"/>
      <c r="F18" s="121"/>
      <c r="G18" s="124">
        <f>SUM(F15:F17)</f>
        <v>0</v>
      </c>
      <c r="H18" s="7"/>
    </row>
    <row r="19" spans="1:255" ht="15.75" x14ac:dyDescent="0.25">
      <c r="A19" s="112"/>
      <c r="B19" s="16"/>
      <c r="C19" s="23"/>
      <c r="D19" s="23"/>
      <c r="E19" s="164"/>
      <c r="F19" s="23"/>
      <c r="G19" s="24"/>
    </row>
    <row r="20" spans="1:255" customFormat="1" ht="15.75" x14ac:dyDescent="0.25">
      <c r="A20" s="22">
        <v>2</v>
      </c>
      <c r="B20" s="19" t="s">
        <v>9</v>
      </c>
      <c r="C20" s="23"/>
      <c r="D20" s="23"/>
      <c r="E20" s="164"/>
      <c r="F20" s="23"/>
      <c r="G20" s="24"/>
      <c r="H20" s="2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170"/>
      <c r="IU20" s="170"/>
    </row>
    <row r="21" spans="1:255" ht="15" x14ac:dyDescent="0.2">
      <c r="A21" s="125">
        <f>A20+0.01</f>
        <v>2.0099999999999998</v>
      </c>
      <c r="B21" s="126" t="s">
        <v>10</v>
      </c>
      <c r="C21" s="125" t="s">
        <v>11</v>
      </c>
      <c r="D21" s="125">
        <v>15.5</v>
      </c>
      <c r="E21" s="162"/>
      <c r="F21" s="127">
        <f>+D21*E21</f>
        <v>0</v>
      </c>
      <c r="G21" s="128"/>
    </row>
    <row r="22" spans="1:255" ht="15.75" x14ac:dyDescent="0.2">
      <c r="A22" s="120"/>
      <c r="B22" s="121" t="s">
        <v>8</v>
      </c>
      <c r="C22" s="122"/>
      <c r="D22" s="123"/>
      <c r="E22" s="163"/>
      <c r="F22" s="121"/>
      <c r="G22" s="124">
        <f>SUM(F21:F21)</f>
        <v>0</v>
      </c>
      <c r="H22" s="7"/>
    </row>
    <row r="23" spans="1:255" ht="15.75" x14ac:dyDescent="0.25">
      <c r="A23" s="112"/>
      <c r="B23" s="16"/>
      <c r="C23" s="23"/>
      <c r="D23" s="23"/>
      <c r="E23" s="164"/>
      <c r="F23" s="23"/>
      <c r="G23" s="24"/>
    </row>
    <row r="24" spans="1:255" ht="15.75" x14ac:dyDescent="0.25">
      <c r="A24" s="112">
        <v>3</v>
      </c>
      <c r="B24" s="16" t="s">
        <v>12</v>
      </c>
      <c r="C24" s="23"/>
      <c r="D24" s="23"/>
      <c r="E24" s="164"/>
      <c r="F24" s="23"/>
      <c r="G24" s="24"/>
    </row>
    <row r="25" spans="1:255" ht="15" x14ac:dyDescent="0.2">
      <c r="A25" s="20">
        <f>A24+0.01</f>
        <v>3.01</v>
      </c>
      <c r="B25" s="126" t="s">
        <v>13</v>
      </c>
      <c r="C25" s="20" t="s">
        <v>11</v>
      </c>
      <c r="D25" s="20">
        <v>13.5</v>
      </c>
      <c r="E25" s="165"/>
      <c r="F25" s="25">
        <f>+D25*E25</f>
        <v>0</v>
      </c>
      <c r="G25" s="21"/>
    </row>
    <row r="26" spans="1:255" ht="30" x14ac:dyDescent="0.2">
      <c r="A26" s="125">
        <f>A25+0.01</f>
        <v>3.0199999999999996</v>
      </c>
      <c r="B26" s="17" t="s">
        <v>14</v>
      </c>
      <c r="C26" s="125" t="s">
        <v>11</v>
      </c>
      <c r="D26" s="125">
        <v>1.05</v>
      </c>
      <c r="E26" s="162"/>
      <c r="F26" s="127">
        <f>+D26*E26</f>
        <v>0</v>
      </c>
      <c r="G26" s="128"/>
    </row>
    <row r="27" spans="1:255" ht="15.75" x14ac:dyDescent="0.2">
      <c r="A27" s="120"/>
      <c r="B27" s="121" t="s">
        <v>8</v>
      </c>
      <c r="C27" s="122"/>
      <c r="D27" s="123"/>
      <c r="E27" s="163"/>
      <c r="F27" s="121"/>
      <c r="G27" s="124">
        <f>SUM(F25:F26)</f>
        <v>0</v>
      </c>
      <c r="H27" s="118"/>
    </row>
    <row r="28" spans="1:255" ht="15.75" x14ac:dyDescent="0.2">
      <c r="A28" s="113"/>
      <c r="B28" s="114"/>
      <c r="C28" s="115"/>
      <c r="D28" s="116"/>
      <c r="E28" s="166"/>
      <c r="F28" s="114"/>
      <c r="G28" s="117"/>
      <c r="H28" s="118"/>
    </row>
    <row r="29" spans="1:255" customFormat="1" ht="15.75" x14ac:dyDescent="0.25">
      <c r="A29" s="22">
        <v>4</v>
      </c>
      <c r="B29" s="19" t="s">
        <v>15</v>
      </c>
      <c r="C29" s="23"/>
      <c r="D29" s="23"/>
      <c r="E29" s="164"/>
      <c r="F29" s="23"/>
      <c r="G29" s="24"/>
      <c r="H29" s="2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170"/>
      <c r="IU29" s="170"/>
    </row>
    <row r="30" spans="1:255" ht="15" x14ac:dyDescent="0.2">
      <c r="A30" s="125">
        <f t="shared" ref="A30:A36" si="0">A29+0.01</f>
        <v>4.01</v>
      </c>
      <c r="B30" s="126" t="s">
        <v>16</v>
      </c>
      <c r="C30" s="125" t="s">
        <v>11</v>
      </c>
      <c r="D30" s="125">
        <v>159</v>
      </c>
      <c r="E30" s="167"/>
      <c r="F30" s="127">
        <f t="shared" ref="F30:F36" si="1">+D30*E30</f>
        <v>0</v>
      </c>
      <c r="G30" s="128"/>
    </row>
    <row r="31" spans="1:255" ht="15" x14ac:dyDescent="0.2">
      <c r="A31" s="125">
        <f t="shared" si="0"/>
        <v>4.0199999999999996</v>
      </c>
      <c r="B31" s="126" t="s">
        <v>17</v>
      </c>
      <c r="C31" s="125" t="s">
        <v>7</v>
      </c>
      <c r="D31" s="125">
        <v>151</v>
      </c>
      <c r="E31" s="162"/>
      <c r="F31" s="127">
        <f t="shared" si="1"/>
        <v>0</v>
      </c>
      <c r="G31" s="128"/>
    </row>
    <row r="32" spans="1:255" ht="30" x14ac:dyDescent="0.2">
      <c r="A32" s="125">
        <f t="shared" si="0"/>
        <v>4.0299999999999994</v>
      </c>
      <c r="B32" s="131" t="s">
        <v>18</v>
      </c>
      <c r="C32" s="125" t="s">
        <v>11</v>
      </c>
      <c r="D32" s="125">
        <v>8.5</v>
      </c>
      <c r="E32" s="162"/>
      <c r="F32" s="127">
        <f t="shared" si="1"/>
        <v>0</v>
      </c>
      <c r="G32" s="128"/>
    </row>
    <row r="33" spans="1:8" ht="15" x14ac:dyDescent="0.2">
      <c r="A33" s="125">
        <f t="shared" si="0"/>
        <v>4.0399999999999991</v>
      </c>
      <c r="B33" s="126" t="s">
        <v>19</v>
      </c>
      <c r="C33" s="125" t="s">
        <v>11</v>
      </c>
      <c r="D33" s="125">
        <v>159</v>
      </c>
      <c r="E33" s="162"/>
      <c r="F33" s="127">
        <f t="shared" si="1"/>
        <v>0</v>
      </c>
      <c r="G33" s="128"/>
    </row>
    <row r="34" spans="1:8" ht="30" x14ac:dyDescent="0.2">
      <c r="A34" s="125">
        <f t="shared" si="0"/>
        <v>4.0499999999999989</v>
      </c>
      <c r="B34" s="126" t="s">
        <v>20</v>
      </c>
      <c r="C34" s="125" t="s">
        <v>11</v>
      </c>
      <c r="D34" s="125">
        <v>10</v>
      </c>
      <c r="E34" s="162"/>
      <c r="F34" s="127">
        <f t="shared" si="1"/>
        <v>0</v>
      </c>
      <c r="G34" s="128"/>
    </row>
    <row r="35" spans="1:8" ht="30" x14ac:dyDescent="0.2">
      <c r="A35" s="125">
        <f t="shared" si="0"/>
        <v>4.0599999999999987</v>
      </c>
      <c r="B35" s="126" t="s">
        <v>21</v>
      </c>
      <c r="C35" s="125" t="s">
        <v>11</v>
      </c>
      <c r="D35" s="125">
        <v>10</v>
      </c>
      <c r="E35" s="162"/>
      <c r="F35" s="127">
        <f t="shared" si="1"/>
        <v>0</v>
      </c>
      <c r="G35" s="128"/>
    </row>
    <row r="36" spans="1:8" ht="15" x14ac:dyDescent="0.2">
      <c r="A36" s="125">
        <f t="shared" si="0"/>
        <v>4.0699999999999985</v>
      </c>
      <c r="B36" s="126" t="s">
        <v>22</v>
      </c>
      <c r="C36" s="125" t="s">
        <v>7</v>
      </c>
      <c r="D36" s="20">
        <v>12</v>
      </c>
      <c r="E36" s="162"/>
      <c r="F36" s="127">
        <f t="shared" si="1"/>
        <v>0</v>
      </c>
      <c r="G36" s="128"/>
    </row>
    <row r="37" spans="1:8" ht="15.75" x14ac:dyDescent="0.2">
      <c r="A37" s="120"/>
      <c r="B37" s="121" t="s">
        <v>8</v>
      </c>
      <c r="C37" s="122"/>
      <c r="D37" s="123"/>
      <c r="E37" s="163"/>
      <c r="F37" s="121"/>
      <c r="G37" s="124">
        <f>SUM(F30:F36)</f>
        <v>0</v>
      </c>
      <c r="H37" s="7"/>
    </row>
    <row r="38" spans="1:8" ht="15.75" x14ac:dyDescent="0.2">
      <c r="A38" s="113"/>
      <c r="B38" s="114"/>
      <c r="C38" s="115"/>
      <c r="D38" s="116"/>
      <c r="E38" s="166"/>
      <c r="F38" s="114"/>
      <c r="G38" s="117"/>
      <c r="H38" s="118"/>
    </row>
    <row r="39" spans="1:8" ht="15.75" x14ac:dyDescent="0.25">
      <c r="A39" s="112">
        <v>5</v>
      </c>
      <c r="B39" s="19" t="s">
        <v>23</v>
      </c>
      <c r="C39" s="23"/>
      <c r="D39" s="23"/>
      <c r="E39" s="164"/>
      <c r="F39" s="23"/>
      <c r="G39" s="24"/>
    </row>
    <row r="40" spans="1:8" ht="30" x14ac:dyDescent="0.2">
      <c r="A40" s="125">
        <f t="shared" ref="A40:A46" si="2">A39+0.01</f>
        <v>5.01</v>
      </c>
      <c r="B40" s="150" t="s">
        <v>24</v>
      </c>
      <c r="C40" s="151" t="s">
        <v>25</v>
      </c>
      <c r="D40" s="151">
        <v>1</v>
      </c>
      <c r="E40" s="168"/>
      <c r="F40" s="25">
        <f>D40*E40</f>
        <v>0</v>
      </c>
      <c r="G40" s="129"/>
    </row>
    <row r="41" spans="1:8" ht="15" x14ac:dyDescent="0.2">
      <c r="A41" s="125">
        <f t="shared" si="2"/>
        <v>5.0199999999999996</v>
      </c>
      <c r="B41" s="150" t="s">
        <v>26</v>
      </c>
      <c r="C41" s="151" t="s">
        <v>25</v>
      </c>
      <c r="D41" s="151">
        <v>4</v>
      </c>
      <c r="E41" s="168"/>
      <c r="F41" s="25">
        <f t="shared" ref="F41:F46" si="3">+D41*E41</f>
        <v>0</v>
      </c>
      <c r="G41" s="128"/>
    </row>
    <row r="42" spans="1:8" ht="15" x14ac:dyDescent="0.2">
      <c r="A42" s="125">
        <f t="shared" si="2"/>
        <v>5.0299999999999994</v>
      </c>
      <c r="B42" s="150" t="s">
        <v>27</v>
      </c>
      <c r="C42" s="151" t="s">
        <v>25</v>
      </c>
      <c r="D42" s="151">
        <v>1</v>
      </c>
      <c r="E42" s="168"/>
      <c r="F42" s="25">
        <f t="shared" si="3"/>
        <v>0</v>
      </c>
      <c r="G42" s="128"/>
    </row>
    <row r="43" spans="1:8" ht="15" x14ac:dyDescent="0.2">
      <c r="A43" s="125">
        <f t="shared" si="2"/>
        <v>5.0399999999999991</v>
      </c>
      <c r="B43" s="150" t="s">
        <v>28</v>
      </c>
      <c r="C43" s="151" t="s">
        <v>25</v>
      </c>
      <c r="D43" s="151">
        <v>4</v>
      </c>
      <c r="E43" s="168"/>
      <c r="F43" s="25">
        <f t="shared" si="3"/>
        <v>0</v>
      </c>
      <c r="G43" s="128"/>
    </row>
    <row r="44" spans="1:8" ht="15" x14ac:dyDescent="0.2">
      <c r="A44" s="125">
        <f t="shared" si="2"/>
        <v>5.0499999999999989</v>
      </c>
      <c r="B44" s="150" t="s">
        <v>29</v>
      </c>
      <c r="C44" s="151" t="s">
        <v>25</v>
      </c>
      <c r="D44" s="151">
        <v>2</v>
      </c>
      <c r="E44" s="168"/>
      <c r="F44" s="25">
        <f t="shared" si="3"/>
        <v>0</v>
      </c>
      <c r="G44" s="128"/>
    </row>
    <row r="45" spans="1:8" ht="15" x14ac:dyDescent="0.2">
      <c r="A45" s="125">
        <f t="shared" si="2"/>
        <v>5.0599999999999987</v>
      </c>
      <c r="B45" s="126" t="s">
        <v>30</v>
      </c>
      <c r="C45" s="125" t="s">
        <v>25</v>
      </c>
      <c r="D45" s="125">
        <v>6</v>
      </c>
      <c r="E45" s="162"/>
      <c r="F45" s="127">
        <f t="shared" si="3"/>
        <v>0</v>
      </c>
      <c r="G45" s="128"/>
    </row>
    <row r="46" spans="1:8" ht="30" x14ac:dyDescent="0.2">
      <c r="A46" s="125">
        <f t="shared" si="2"/>
        <v>5.0699999999999985</v>
      </c>
      <c r="B46" s="126" t="s">
        <v>31</v>
      </c>
      <c r="C46" s="20" t="s">
        <v>32</v>
      </c>
      <c r="D46" s="20">
        <v>15.5</v>
      </c>
      <c r="E46" s="165"/>
      <c r="F46" s="127">
        <f t="shared" si="3"/>
        <v>0</v>
      </c>
      <c r="G46" s="21"/>
    </row>
    <row r="47" spans="1:8" ht="15.75" x14ac:dyDescent="0.2">
      <c r="A47" s="120"/>
      <c r="B47" s="121" t="s">
        <v>8</v>
      </c>
      <c r="C47" s="122"/>
      <c r="D47" s="123"/>
      <c r="E47" s="163"/>
      <c r="F47" s="121"/>
      <c r="G47" s="124">
        <f>SUM(F40:F46)</f>
        <v>0</v>
      </c>
      <c r="H47" s="7"/>
    </row>
    <row r="48" spans="1:8" ht="15.75" x14ac:dyDescent="0.25">
      <c r="A48" s="112"/>
      <c r="B48" s="16"/>
      <c r="C48" s="23"/>
      <c r="D48" s="23"/>
      <c r="E48" s="164"/>
      <c r="F48" s="23"/>
      <c r="G48" s="24"/>
    </row>
    <row r="49" spans="1:255" customFormat="1" ht="15.75" x14ac:dyDescent="0.25">
      <c r="A49" s="22">
        <v>6</v>
      </c>
      <c r="B49" s="19" t="s">
        <v>33</v>
      </c>
      <c r="C49" s="23"/>
      <c r="D49" s="23"/>
      <c r="E49" s="164"/>
      <c r="F49" s="23"/>
      <c r="G49" s="24"/>
      <c r="H49" s="2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170"/>
      <c r="IU49" s="170"/>
    </row>
    <row r="50" spans="1:255" ht="30" x14ac:dyDescent="0.2">
      <c r="A50" s="125">
        <f>A49+0.01</f>
        <v>6.01</v>
      </c>
      <c r="B50" s="126" t="s">
        <v>34</v>
      </c>
      <c r="C50" s="125" t="s">
        <v>32</v>
      </c>
      <c r="D50" s="125">
        <v>225</v>
      </c>
      <c r="E50" s="162"/>
      <c r="F50" s="127">
        <f>+D50*E50</f>
        <v>0</v>
      </c>
      <c r="G50" s="128"/>
    </row>
    <row r="51" spans="1:255" ht="15.75" x14ac:dyDescent="0.2">
      <c r="A51" s="120"/>
      <c r="B51" s="121" t="s">
        <v>8</v>
      </c>
      <c r="C51" s="122"/>
      <c r="D51" s="123"/>
      <c r="E51" s="163"/>
      <c r="F51" s="121"/>
      <c r="G51" s="124">
        <f>SUM(F50:F50)</f>
        <v>0</v>
      </c>
      <c r="H51" s="7"/>
    </row>
    <row r="52" spans="1:255" ht="15.75" x14ac:dyDescent="0.25">
      <c r="A52" s="112"/>
      <c r="B52" s="16"/>
      <c r="C52" s="23"/>
      <c r="D52" s="23"/>
      <c r="E52" s="164"/>
      <c r="F52" s="23"/>
      <c r="G52" s="24"/>
    </row>
    <row r="53" spans="1:255" customFormat="1" ht="15.75" x14ac:dyDescent="0.25">
      <c r="A53" s="22">
        <v>7</v>
      </c>
      <c r="B53" s="19" t="s">
        <v>35</v>
      </c>
      <c r="C53" s="23"/>
      <c r="D53" s="23"/>
      <c r="E53" s="164"/>
      <c r="F53" s="23"/>
      <c r="G53" s="24"/>
      <c r="H53" s="2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170"/>
      <c r="IU53" s="170"/>
    </row>
    <row r="54" spans="1:255" ht="30" x14ac:dyDescent="0.2">
      <c r="A54" s="125">
        <f>A53+0.01</f>
        <v>7.01</v>
      </c>
      <c r="B54" s="126" t="s">
        <v>36</v>
      </c>
      <c r="C54" s="125" t="s">
        <v>11</v>
      </c>
      <c r="D54" s="125">
        <v>527</v>
      </c>
      <c r="E54" s="162"/>
      <c r="F54" s="127">
        <f>+D54*E54</f>
        <v>0</v>
      </c>
      <c r="G54" s="128"/>
    </row>
    <row r="55" spans="1:255" ht="30" x14ac:dyDescent="0.2">
      <c r="A55" s="125">
        <f>A54+0.01</f>
        <v>7.02</v>
      </c>
      <c r="B55" s="126" t="s">
        <v>37</v>
      </c>
      <c r="C55" s="125" t="s">
        <v>11</v>
      </c>
      <c r="D55" s="125">
        <v>182</v>
      </c>
      <c r="E55" s="162"/>
      <c r="F55" s="127">
        <f>+D55*E55</f>
        <v>0</v>
      </c>
      <c r="G55" s="128"/>
    </row>
    <row r="56" spans="1:255" ht="30" x14ac:dyDescent="0.2">
      <c r="A56" s="125">
        <f>A55+0.01</f>
        <v>7.0299999999999994</v>
      </c>
      <c r="B56" s="126" t="s">
        <v>38</v>
      </c>
      <c r="C56" s="125" t="s">
        <v>11</v>
      </c>
      <c r="D56" s="125">
        <v>162</v>
      </c>
      <c r="E56" s="162"/>
      <c r="F56" s="127">
        <f>+D56*E56</f>
        <v>0</v>
      </c>
      <c r="G56" s="128"/>
    </row>
    <row r="57" spans="1:255" ht="15.75" x14ac:dyDescent="0.2">
      <c r="A57" s="120"/>
      <c r="B57" s="121" t="s">
        <v>8</v>
      </c>
      <c r="C57" s="122"/>
      <c r="D57" s="123"/>
      <c r="E57" s="163"/>
      <c r="F57" s="121"/>
      <c r="G57" s="124">
        <f>SUM(F54:F56)</f>
        <v>0</v>
      </c>
      <c r="H57" s="7"/>
    </row>
    <row r="58" spans="1:255" ht="15.75" x14ac:dyDescent="0.25">
      <c r="A58" s="112"/>
      <c r="B58" s="16"/>
      <c r="C58" s="23"/>
      <c r="D58" s="23"/>
      <c r="E58" s="164"/>
      <c r="F58" s="23"/>
      <c r="G58" s="24"/>
    </row>
    <row r="59" spans="1:255" customFormat="1" ht="15.75" x14ac:dyDescent="0.25">
      <c r="A59" s="22">
        <v>8</v>
      </c>
      <c r="B59" s="19" t="s">
        <v>39</v>
      </c>
      <c r="C59" s="23"/>
      <c r="D59" s="23"/>
      <c r="E59" s="164"/>
      <c r="F59" s="23"/>
      <c r="G59" s="24"/>
      <c r="H59" s="2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170"/>
      <c r="IU59" s="170"/>
    </row>
    <row r="60" spans="1:255" ht="15" x14ac:dyDescent="0.2">
      <c r="A60" s="125">
        <f>A59+0.01</f>
        <v>8.01</v>
      </c>
      <c r="B60" s="126" t="s">
        <v>40</v>
      </c>
      <c r="C60" s="125" t="s">
        <v>11</v>
      </c>
      <c r="D60" s="125">
        <v>4.5</v>
      </c>
      <c r="E60" s="162"/>
      <c r="F60" s="127">
        <f>+D60*E60</f>
        <v>0</v>
      </c>
      <c r="G60" s="128"/>
    </row>
    <row r="61" spans="1:255" ht="15.75" x14ac:dyDescent="0.2">
      <c r="A61" s="120"/>
      <c r="B61" s="121" t="s">
        <v>8</v>
      </c>
      <c r="C61" s="122"/>
      <c r="D61" s="123"/>
      <c r="E61" s="163"/>
      <c r="F61" s="121"/>
      <c r="G61" s="124">
        <f>SUM(F60:F60)</f>
        <v>0</v>
      </c>
      <c r="H61" s="7"/>
    </row>
    <row r="62" spans="1:255" ht="15.75" x14ac:dyDescent="0.25">
      <c r="A62" s="112"/>
      <c r="B62" s="16"/>
      <c r="C62" s="23"/>
      <c r="D62" s="23"/>
      <c r="E62" s="164"/>
      <c r="F62" s="23"/>
      <c r="G62" s="24"/>
    </row>
    <row r="63" spans="1:255" ht="15.75" x14ac:dyDescent="0.25">
      <c r="A63" s="112">
        <v>9</v>
      </c>
      <c r="B63" s="19" t="s">
        <v>41</v>
      </c>
      <c r="C63" s="23"/>
      <c r="D63" s="23"/>
      <c r="E63" s="164"/>
      <c r="F63" s="23"/>
      <c r="G63" s="24"/>
    </row>
    <row r="64" spans="1:255" ht="30" x14ac:dyDescent="0.2">
      <c r="A64" s="125">
        <f>A63+0.01</f>
        <v>9.01</v>
      </c>
      <c r="B64" s="126" t="s">
        <v>42</v>
      </c>
      <c r="C64" s="125" t="s">
        <v>25</v>
      </c>
      <c r="D64" s="125">
        <v>27</v>
      </c>
      <c r="E64" s="162"/>
      <c r="F64" s="127">
        <f>D64*E64</f>
        <v>0</v>
      </c>
      <c r="G64" s="129"/>
    </row>
    <row r="65" spans="1:7" ht="30" x14ac:dyDescent="0.2">
      <c r="A65" s="125">
        <f>A64+0.01</f>
        <v>9.02</v>
      </c>
      <c r="B65" s="126" t="s">
        <v>43</v>
      </c>
      <c r="C65" s="125" t="s">
        <v>25</v>
      </c>
      <c r="D65" s="125">
        <v>15</v>
      </c>
      <c r="E65" s="162"/>
      <c r="F65" s="127">
        <f t="shared" ref="F65:F78" si="4">+D65*E65</f>
        <v>0</v>
      </c>
      <c r="G65" s="128"/>
    </row>
    <row r="66" spans="1:7" ht="30" x14ac:dyDescent="0.2">
      <c r="A66" s="125">
        <f t="shared" ref="A66:A80" si="5">A65+0.01</f>
        <v>9.0299999999999994</v>
      </c>
      <c r="B66" s="126" t="s">
        <v>44</v>
      </c>
      <c r="C66" s="125" t="s">
        <v>25</v>
      </c>
      <c r="D66" s="125">
        <v>10</v>
      </c>
      <c r="E66" s="162"/>
      <c r="F66" s="127">
        <f t="shared" si="4"/>
        <v>0</v>
      </c>
      <c r="G66" s="128"/>
    </row>
    <row r="67" spans="1:7" ht="30" x14ac:dyDescent="0.2">
      <c r="A67" s="125">
        <f t="shared" si="5"/>
        <v>9.0399999999999991</v>
      </c>
      <c r="B67" s="126" t="s">
        <v>45</v>
      </c>
      <c r="C67" s="125" t="s">
        <v>25</v>
      </c>
      <c r="D67" s="125">
        <v>6</v>
      </c>
      <c r="E67" s="162"/>
      <c r="F67" s="127">
        <f t="shared" si="4"/>
        <v>0</v>
      </c>
      <c r="G67" s="128"/>
    </row>
    <row r="68" spans="1:7" ht="30" x14ac:dyDescent="0.2">
      <c r="A68" s="125">
        <f t="shared" si="5"/>
        <v>9.0499999999999989</v>
      </c>
      <c r="B68" s="126" t="s">
        <v>46</v>
      </c>
      <c r="C68" s="125" t="s">
        <v>25</v>
      </c>
      <c r="D68" s="125">
        <v>13</v>
      </c>
      <c r="E68" s="162"/>
      <c r="F68" s="127">
        <f t="shared" si="4"/>
        <v>0</v>
      </c>
      <c r="G68" s="128"/>
    </row>
    <row r="69" spans="1:7" ht="30" x14ac:dyDescent="0.2">
      <c r="A69" s="125">
        <f t="shared" si="5"/>
        <v>9.0599999999999987</v>
      </c>
      <c r="B69" s="126" t="s">
        <v>47</v>
      </c>
      <c r="C69" s="125" t="s">
        <v>25</v>
      </c>
      <c r="D69" s="125">
        <v>5</v>
      </c>
      <c r="E69" s="162"/>
      <c r="F69" s="127">
        <f t="shared" si="4"/>
        <v>0</v>
      </c>
      <c r="G69" s="128"/>
    </row>
    <row r="70" spans="1:7" ht="30" x14ac:dyDescent="0.2">
      <c r="A70" s="125">
        <f t="shared" si="5"/>
        <v>9.0699999999999985</v>
      </c>
      <c r="B70" s="126" t="s">
        <v>48</v>
      </c>
      <c r="C70" s="125" t="s">
        <v>25</v>
      </c>
      <c r="D70" s="125">
        <v>17</v>
      </c>
      <c r="E70" s="162"/>
      <c r="F70" s="127">
        <f t="shared" si="4"/>
        <v>0</v>
      </c>
      <c r="G70" s="128"/>
    </row>
    <row r="71" spans="1:7" ht="30" x14ac:dyDescent="0.2">
      <c r="A71" s="125">
        <f t="shared" si="5"/>
        <v>9.0799999999999983</v>
      </c>
      <c r="B71" s="126" t="s">
        <v>49</v>
      </c>
      <c r="C71" s="125" t="s">
        <v>25</v>
      </c>
      <c r="D71" s="125">
        <v>13</v>
      </c>
      <c r="E71" s="162"/>
      <c r="F71" s="127">
        <f>+D71*E71</f>
        <v>0</v>
      </c>
      <c r="G71" s="128"/>
    </row>
    <row r="72" spans="1:7" ht="30" x14ac:dyDescent="0.2">
      <c r="A72" s="125">
        <f t="shared" si="5"/>
        <v>9.0899999999999981</v>
      </c>
      <c r="B72" s="126" t="s">
        <v>50</v>
      </c>
      <c r="C72" s="125" t="s">
        <v>25</v>
      </c>
      <c r="D72" s="125">
        <v>4</v>
      </c>
      <c r="E72" s="162"/>
      <c r="F72" s="127">
        <f>+D72*E72</f>
        <v>0</v>
      </c>
      <c r="G72" s="128"/>
    </row>
    <row r="73" spans="1:7" ht="15" x14ac:dyDescent="0.2">
      <c r="A73" s="125">
        <f t="shared" si="5"/>
        <v>9.0999999999999979</v>
      </c>
      <c r="B73" s="126" t="s">
        <v>51</v>
      </c>
      <c r="C73" s="125" t="s">
        <v>25</v>
      </c>
      <c r="D73" s="125">
        <v>1</v>
      </c>
      <c r="E73" s="162"/>
      <c r="F73" s="127">
        <f>+D73*E73</f>
        <v>0</v>
      </c>
      <c r="G73" s="128"/>
    </row>
    <row r="74" spans="1:7" ht="30" x14ac:dyDescent="0.2">
      <c r="A74" s="125">
        <f t="shared" si="5"/>
        <v>9.1099999999999977</v>
      </c>
      <c r="B74" s="126" t="s">
        <v>52</v>
      </c>
      <c r="C74" s="125" t="s">
        <v>25</v>
      </c>
      <c r="D74" s="125">
        <v>2</v>
      </c>
      <c r="E74" s="162"/>
      <c r="F74" s="127">
        <f>+D74*E74</f>
        <v>0</v>
      </c>
      <c r="G74" s="128"/>
    </row>
    <row r="75" spans="1:7" ht="30" x14ac:dyDescent="0.2">
      <c r="A75" s="125">
        <f t="shared" si="5"/>
        <v>9.1199999999999974</v>
      </c>
      <c r="B75" s="126" t="s">
        <v>53</v>
      </c>
      <c r="C75" s="125" t="s">
        <v>25</v>
      </c>
      <c r="D75" s="125">
        <v>1</v>
      </c>
      <c r="E75" s="162"/>
      <c r="F75" s="127">
        <f>+D75*E75</f>
        <v>0</v>
      </c>
      <c r="G75" s="128"/>
    </row>
    <row r="76" spans="1:7" ht="30" x14ac:dyDescent="0.2">
      <c r="A76" s="125">
        <f t="shared" si="5"/>
        <v>9.1299999999999972</v>
      </c>
      <c r="B76" s="126" t="s">
        <v>54</v>
      </c>
      <c r="C76" s="125" t="s">
        <v>55</v>
      </c>
      <c r="D76" s="125">
        <v>35</v>
      </c>
      <c r="E76" s="162"/>
      <c r="F76" s="127">
        <f t="shared" si="4"/>
        <v>0</v>
      </c>
      <c r="G76" s="128"/>
    </row>
    <row r="77" spans="1:7" ht="15" x14ac:dyDescent="0.2">
      <c r="A77" s="125">
        <f t="shared" si="5"/>
        <v>9.139999999999997</v>
      </c>
      <c r="B77" s="126" t="s">
        <v>56</v>
      </c>
      <c r="C77" s="20" t="s">
        <v>5</v>
      </c>
      <c r="D77" s="20">
        <v>1</v>
      </c>
      <c r="E77" s="165"/>
      <c r="F77" s="127">
        <f t="shared" si="4"/>
        <v>0</v>
      </c>
      <c r="G77" s="21"/>
    </row>
    <row r="78" spans="1:7" ht="15" x14ac:dyDescent="0.2">
      <c r="A78" s="125">
        <f t="shared" si="5"/>
        <v>9.1499999999999968</v>
      </c>
      <c r="B78" s="126" t="s">
        <v>57</v>
      </c>
      <c r="C78" s="20" t="s">
        <v>55</v>
      </c>
      <c r="D78" s="20">
        <v>60</v>
      </c>
      <c r="E78" s="165"/>
      <c r="F78" s="127">
        <f t="shared" si="4"/>
        <v>0</v>
      </c>
      <c r="G78" s="21"/>
    </row>
    <row r="79" spans="1:7" ht="75" x14ac:dyDescent="0.2">
      <c r="A79" s="125">
        <f t="shared" si="5"/>
        <v>9.1599999999999966</v>
      </c>
      <c r="B79" s="126" t="s">
        <v>58</v>
      </c>
      <c r="C79" s="20" t="s">
        <v>11</v>
      </c>
      <c r="D79" s="20">
        <v>15</v>
      </c>
      <c r="E79" s="165"/>
      <c r="F79" s="127">
        <f>+D79*E79</f>
        <v>0</v>
      </c>
      <c r="G79" s="21"/>
    </row>
    <row r="80" spans="1:7" ht="75" x14ac:dyDescent="0.2">
      <c r="A80" s="125">
        <f t="shared" si="5"/>
        <v>9.1699999999999964</v>
      </c>
      <c r="B80" s="126" t="s">
        <v>59</v>
      </c>
      <c r="C80" s="20" t="s">
        <v>11</v>
      </c>
      <c r="D80" s="20">
        <v>1.25</v>
      </c>
      <c r="E80" s="165"/>
      <c r="F80" s="127">
        <f>+D80*E80</f>
        <v>0</v>
      </c>
      <c r="G80" s="21"/>
    </row>
    <row r="81" spans="1:8" ht="15.75" x14ac:dyDescent="0.2">
      <c r="A81" s="120"/>
      <c r="B81" s="121" t="s">
        <v>8</v>
      </c>
      <c r="C81" s="122"/>
      <c r="D81" s="123"/>
      <c r="E81" s="163"/>
      <c r="F81" s="121"/>
      <c r="G81" s="124">
        <f>SUM(F64:F80)</f>
        <v>0</v>
      </c>
      <c r="H81" s="7"/>
    </row>
    <row r="82" spans="1:8" ht="15.75" x14ac:dyDescent="0.2">
      <c r="A82" s="113"/>
      <c r="B82" s="114"/>
      <c r="C82" s="115"/>
      <c r="D82" s="116"/>
      <c r="E82" s="166"/>
      <c r="F82" s="114"/>
      <c r="G82" s="117"/>
      <c r="H82" s="118"/>
    </row>
    <row r="83" spans="1:8" ht="15.75" x14ac:dyDescent="0.25">
      <c r="A83" s="112">
        <v>10</v>
      </c>
      <c r="B83" s="19" t="s">
        <v>60</v>
      </c>
      <c r="C83" s="23"/>
      <c r="D83" s="23"/>
      <c r="E83" s="164"/>
      <c r="F83" s="23"/>
      <c r="G83" s="24"/>
    </row>
    <row r="84" spans="1:8" ht="15" x14ac:dyDescent="0.2">
      <c r="A84" s="125">
        <f>A83+0.01</f>
        <v>10.01</v>
      </c>
      <c r="B84" s="126" t="s">
        <v>61</v>
      </c>
      <c r="C84" s="125" t="s">
        <v>25</v>
      </c>
      <c r="D84" s="125">
        <v>4</v>
      </c>
      <c r="E84" s="162"/>
      <c r="F84" s="127">
        <f>D84*E84</f>
        <v>0</v>
      </c>
      <c r="G84" s="129"/>
    </row>
    <row r="85" spans="1:8" ht="30" x14ac:dyDescent="0.2">
      <c r="A85" s="125">
        <f>A84+0.01</f>
        <v>10.02</v>
      </c>
      <c r="B85" s="126" t="s">
        <v>62</v>
      </c>
      <c r="C85" s="125" t="s">
        <v>25</v>
      </c>
      <c r="D85" s="125">
        <v>4</v>
      </c>
      <c r="E85" s="162"/>
      <c r="F85" s="127">
        <f t="shared" ref="F85:F97" si="6">+D85*E85</f>
        <v>0</v>
      </c>
      <c r="G85" s="128"/>
    </row>
    <row r="86" spans="1:8" ht="15" x14ac:dyDescent="0.2">
      <c r="A86" s="125">
        <f t="shared" ref="A86:A97" si="7">A85+0.01</f>
        <v>10.029999999999999</v>
      </c>
      <c r="B86" s="126" t="s">
        <v>63</v>
      </c>
      <c r="C86" s="125" t="s">
        <v>25</v>
      </c>
      <c r="D86" s="125">
        <v>4</v>
      </c>
      <c r="E86" s="162"/>
      <c r="F86" s="127">
        <f t="shared" si="6"/>
        <v>0</v>
      </c>
      <c r="G86" s="128"/>
    </row>
    <row r="87" spans="1:8" ht="15" x14ac:dyDescent="0.2">
      <c r="A87" s="125">
        <f t="shared" si="7"/>
        <v>10.039999999999999</v>
      </c>
      <c r="B87" s="126" t="s">
        <v>64</v>
      </c>
      <c r="C87" s="125" t="s">
        <v>25</v>
      </c>
      <c r="D87" s="125">
        <v>4</v>
      </c>
      <c r="E87" s="162"/>
      <c r="F87" s="127">
        <f t="shared" si="6"/>
        <v>0</v>
      </c>
      <c r="G87" s="128"/>
    </row>
    <row r="88" spans="1:8" ht="15" x14ac:dyDescent="0.2">
      <c r="A88" s="125">
        <f t="shared" si="7"/>
        <v>10.049999999999999</v>
      </c>
      <c r="B88" s="126" t="s">
        <v>65</v>
      </c>
      <c r="C88" s="125" t="s">
        <v>5</v>
      </c>
      <c r="D88" s="125">
        <v>1</v>
      </c>
      <c r="E88" s="162"/>
      <c r="F88" s="127">
        <f t="shared" si="6"/>
        <v>0</v>
      </c>
      <c r="G88" s="128"/>
    </row>
    <row r="89" spans="1:8" ht="30" x14ac:dyDescent="0.2">
      <c r="A89" s="125">
        <f t="shared" si="7"/>
        <v>10.059999999999999</v>
      </c>
      <c r="B89" s="126" t="s">
        <v>66</v>
      </c>
      <c r="C89" s="125" t="s">
        <v>25</v>
      </c>
      <c r="D89" s="125">
        <v>1</v>
      </c>
      <c r="E89" s="162"/>
      <c r="F89" s="127">
        <f t="shared" si="6"/>
        <v>0</v>
      </c>
      <c r="G89" s="128"/>
    </row>
    <row r="90" spans="1:8" ht="30" x14ac:dyDescent="0.2">
      <c r="A90" s="125">
        <f t="shared" si="7"/>
        <v>10.069999999999999</v>
      </c>
      <c r="B90" s="126" t="s">
        <v>67</v>
      </c>
      <c r="C90" s="125" t="s">
        <v>25</v>
      </c>
      <c r="D90" s="125">
        <v>4</v>
      </c>
      <c r="E90" s="162"/>
      <c r="F90" s="127">
        <f t="shared" si="6"/>
        <v>0</v>
      </c>
      <c r="G90" s="128"/>
    </row>
    <row r="91" spans="1:8" ht="30" x14ac:dyDescent="0.2">
      <c r="A91" s="125">
        <f t="shared" si="7"/>
        <v>10.079999999999998</v>
      </c>
      <c r="B91" s="126" t="s">
        <v>68</v>
      </c>
      <c r="C91" s="125" t="s">
        <v>25</v>
      </c>
      <c r="D91" s="125">
        <v>1</v>
      </c>
      <c r="E91" s="162"/>
      <c r="F91" s="127">
        <f t="shared" si="6"/>
        <v>0</v>
      </c>
      <c r="G91" s="128"/>
    </row>
    <row r="92" spans="1:8" ht="15" x14ac:dyDescent="0.2">
      <c r="A92" s="125">
        <f t="shared" si="7"/>
        <v>10.089999999999998</v>
      </c>
      <c r="B92" s="126" t="s">
        <v>69</v>
      </c>
      <c r="C92" s="125" t="s">
        <v>25</v>
      </c>
      <c r="D92" s="125">
        <v>1</v>
      </c>
      <c r="E92" s="162"/>
      <c r="F92" s="127">
        <f t="shared" si="6"/>
        <v>0</v>
      </c>
      <c r="G92" s="128"/>
    </row>
    <row r="93" spans="1:8" ht="15" x14ac:dyDescent="0.2">
      <c r="A93" s="125">
        <f t="shared" si="7"/>
        <v>10.099999999999998</v>
      </c>
      <c r="B93" s="126" t="s">
        <v>70</v>
      </c>
      <c r="C93" s="125" t="s">
        <v>25</v>
      </c>
      <c r="D93" s="125">
        <v>1</v>
      </c>
      <c r="E93" s="162"/>
      <c r="F93" s="127">
        <f t="shared" si="6"/>
        <v>0</v>
      </c>
      <c r="G93" s="128"/>
    </row>
    <row r="94" spans="1:8" ht="15" x14ac:dyDescent="0.2">
      <c r="A94" s="125">
        <f t="shared" si="7"/>
        <v>10.109999999999998</v>
      </c>
      <c r="B94" s="126" t="s">
        <v>71</v>
      </c>
      <c r="C94" s="125" t="s">
        <v>25</v>
      </c>
      <c r="D94" s="125">
        <v>1</v>
      </c>
      <c r="E94" s="162"/>
      <c r="F94" s="127">
        <f>+D94*E94</f>
        <v>0</v>
      </c>
      <c r="G94" s="128"/>
    </row>
    <row r="95" spans="1:8" ht="15" x14ac:dyDescent="0.2">
      <c r="A95" s="125">
        <f t="shared" si="7"/>
        <v>10.119999999999997</v>
      </c>
      <c r="B95" s="126" t="s">
        <v>72</v>
      </c>
      <c r="C95" s="125" t="s">
        <v>25</v>
      </c>
      <c r="D95" s="125">
        <v>4</v>
      </c>
      <c r="E95" s="162"/>
      <c r="F95" s="127">
        <f>+D95*E95</f>
        <v>0</v>
      </c>
      <c r="G95" s="128"/>
    </row>
    <row r="96" spans="1:8" ht="30" x14ac:dyDescent="0.2">
      <c r="A96" s="125">
        <f t="shared" si="7"/>
        <v>10.129999999999997</v>
      </c>
      <c r="B96" s="126" t="s">
        <v>73</v>
      </c>
      <c r="C96" s="125" t="s">
        <v>25</v>
      </c>
      <c r="D96" s="125">
        <v>4</v>
      </c>
      <c r="E96" s="162"/>
      <c r="F96" s="127">
        <f t="shared" si="6"/>
        <v>0</v>
      </c>
      <c r="G96" s="128"/>
    </row>
    <row r="97" spans="1:10" ht="15" x14ac:dyDescent="0.2">
      <c r="A97" s="125">
        <f t="shared" si="7"/>
        <v>10.139999999999997</v>
      </c>
      <c r="B97" s="126" t="s">
        <v>74</v>
      </c>
      <c r="C97" s="20" t="s">
        <v>3</v>
      </c>
      <c r="D97" s="20">
        <v>1</v>
      </c>
      <c r="E97" s="165"/>
      <c r="F97" s="127">
        <f t="shared" si="6"/>
        <v>0</v>
      </c>
      <c r="G97" s="21"/>
    </row>
    <row r="98" spans="1:10" ht="15.75" x14ac:dyDescent="0.2">
      <c r="A98" s="120"/>
      <c r="B98" s="121" t="s">
        <v>8</v>
      </c>
      <c r="C98" s="122"/>
      <c r="D98" s="123"/>
      <c r="E98" s="163"/>
      <c r="F98" s="121"/>
      <c r="G98" s="124">
        <f>SUM(F84:F97)</f>
        <v>0</v>
      </c>
      <c r="H98" s="7"/>
    </row>
    <row r="99" spans="1:10" ht="15.75" x14ac:dyDescent="0.2">
      <c r="A99" s="113"/>
      <c r="B99" s="114"/>
      <c r="C99" s="115"/>
      <c r="D99" s="116"/>
      <c r="E99" s="166"/>
      <c r="F99" s="114"/>
      <c r="G99" s="117"/>
      <c r="H99" s="118"/>
    </row>
    <row r="100" spans="1:10" ht="15.75" x14ac:dyDescent="0.25">
      <c r="A100" s="112">
        <v>11</v>
      </c>
      <c r="B100" s="19" t="s">
        <v>75</v>
      </c>
      <c r="C100" s="23"/>
      <c r="D100" s="23"/>
      <c r="E100" s="164"/>
      <c r="F100" s="23"/>
      <c r="G100" s="24"/>
    </row>
    <row r="101" spans="1:10" ht="15" x14ac:dyDescent="0.2">
      <c r="A101" s="125">
        <f>A100+0.01</f>
        <v>11.01</v>
      </c>
      <c r="B101" s="126" t="s">
        <v>76</v>
      </c>
      <c r="C101" s="125" t="s">
        <v>7</v>
      </c>
      <c r="D101" s="125">
        <v>15.5</v>
      </c>
      <c r="E101" s="162"/>
      <c r="F101" s="127">
        <f>D101*E101</f>
        <v>0</v>
      </c>
      <c r="G101" s="129"/>
    </row>
    <row r="102" spans="1:10" ht="30" x14ac:dyDescent="0.2">
      <c r="A102" s="125">
        <f>A101+0.01</f>
        <v>11.02</v>
      </c>
      <c r="B102" s="126" t="s">
        <v>77</v>
      </c>
      <c r="C102" s="125" t="s">
        <v>11</v>
      </c>
      <c r="D102" s="125">
        <v>31</v>
      </c>
      <c r="E102" s="162"/>
      <c r="F102" s="127">
        <f t="shared" ref="F102:F112" si="8">+D102*E102</f>
        <v>0</v>
      </c>
      <c r="G102" s="128"/>
    </row>
    <row r="103" spans="1:10" ht="30" x14ac:dyDescent="0.2">
      <c r="A103" s="125">
        <f t="shared" ref="A103:A112" si="9">A102+0.01</f>
        <v>11.03</v>
      </c>
      <c r="B103" s="126" t="s">
        <v>78</v>
      </c>
      <c r="C103" s="125" t="s">
        <v>25</v>
      </c>
      <c r="D103" s="125">
        <v>4</v>
      </c>
      <c r="E103" s="162"/>
      <c r="F103" s="127">
        <f t="shared" si="8"/>
        <v>0</v>
      </c>
      <c r="G103" s="128"/>
    </row>
    <row r="104" spans="1:10" ht="15" x14ac:dyDescent="0.2">
      <c r="A104" s="125">
        <f t="shared" si="9"/>
        <v>11.04</v>
      </c>
      <c r="B104" s="126" t="s">
        <v>79</v>
      </c>
      <c r="C104" s="125" t="s">
        <v>25</v>
      </c>
      <c r="D104" s="125">
        <v>4</v>
      </c>
      <c r="E104" s="162"/>
      <c r="F104" s="127">
        <f t="shared" si="8"/>
        <v>0</v>
      </c>
      <c r="G104" s="128"/>
    </row>
    <row r="105" spans="1:10" ht="30" x14ac:dyDescent="0.2">
      <c r="A105" s="125">
        <f t="shared" si="9"/>
        <v>11.049999999999999</v>
      </c>
      <c r="B105" s="126" t="s">
        <v>80</v>
      </c>
      <c r="C105" s="125" t="s">
        <v>11</v>
      </c>
      <c r="D105" s="125">
        <v>63</v>
      </c>
      <c r="E105" s="162"/>
      <c r="F105" s="127">
        <f t="shared" si="8"/>
        <v>0</v>
      </c>
      <c r="G105" s="128"/>
    </row>
    <row r="106" spans="1:10" ht="30" x14ac:dyDescent="0.2">
      <c r="A106" s="125">
        <f t="shared" si="9"/>
        <v>11.059999999999999</v>
      </c>
      <c r="B106" s="126" t="s">
        <v>81</v>
      </c>
      <c r="C106" s="125" t="s">
        <v>5</v>
      </c>
      <c r="D106" s="125">
        <v>1</v>
      </c>
      <c r="E106" s="162"/>
      <c r="F106" s="127">
        <f t="shared" si="8"/>
        <v>0</v>
      </c>
      <c r="G106" s="128"/>
    </row>
    <row r="107" spans="1:10" ht="30" x14ac:dyDescent="0.2">
      <c r="A107" s="125">
        <f t="shared" si="9"/>
        <v>11.069999999999999</v>
      </c>
      <c r="B107" s="126" t="s">
        <v>82</v>
      </c>
      <c r="C107" s="125" t="s">
        <v>25</v>
      </c>
      <c r="D107" s="125">
        <v>1</v>
      </c>
      <c r="E107" s="162"/>
      <c r="F107" s="127">
        <f t="shared" si="8"/>
        <v>0</v>
      </c>
      <c r="G107" s="128"/>
      <c r="J107" s="130"/>
    </row>
    <row r="108" spans="1:10" ht="30" x14ac:dyDescent="0.2">
      <c r="A108" s="125">
        <f t="shared" si="9"/>
        <v>11.079999999999998</v>
      </c>
      <c r="B108" s="126" t="s">
        <v>83</v>
      </c>
      <c r="C108" s="125" t="s">
        <v>25</v>
      </c>
      <c r="D108" s="125">
        <v>1</v>
      </c>
      <c r="E108" s="162"/>
      <c r="F108" s="127">
        <f t="shared" si="8"/>
        <v>0</v>
      </c>
      <c r="G108" s="21"/>
    </row>
    <row r="109" spans="1:10" ht="30" x14ac:dyDescent="0.2">
      <c r="A109" s="125">
        <f t="shared" si="9"/>
        <v>11.089999999999998</v>
      </c>
      <c r="B109" s="126" t="s">
        <v>146</v>
      </c>
      <c r="C109" s="125" t="s">
        <v>25</v>
      </c>
      <c r="D109" s="125">
        <v>3</v>
      </c>
      <c r="E109" s="162"/>
      <c r="F109" s="127">
        <f t="shared" si="8"/>
        <v>0</v>
      </c>
      <c r="G109" s="21"/>
    </row>
    <row r="110" spans="1:10" ht="30" x14ac:dyDescent="0.2">
      <c r="A110" s="125">
        <f t="shared" si="9"/>
        <v>11.099999999999998</v>
      </c>
      <c r="B110" s="126" t="s">
        <v>147</v>
      </c>
      <c r="C110" s="125" t="s">
        <v>25</v>
      </c>
      <c r="D110" s="125">
        <v>3</v>
      </c>
      <c r="E110" s="162"/>
      <c r="F110" s="127">
        <f t="shared" si="8"/>
        <v>0</v>
      </c>
      <c r="G110" s="21"/>
    </row>
    <row r="111" spans="1:10" ht="15" x14ac:dyDescent="0.2">
      <c r="A111" s="125">
        <f t="shared" si="9"/>
        <v>11.109999999999998</v>
      </c>
      <c r="B111" s="126" t="s">
        <v>84</v>
      </c>
      <c r="C111" s="20" t="s">
        <v>85</v>
      </c>
      <c r="D111" s="20">
        <v>2</v>
      </c>
      <c r="E111" s="165"/>
      <c r="F111" s="127">
        <f t="shared" si="8"/>
        <v>0</v>
      </c>
      <c r="G111" s="21"/>
    </row>
    <row r="112" spans="1:10" ht="15" x14ac:dyDescent="0.2">
      <c r="A112" s="125">
        <f t="shared" si="9"/>
        <v>11.119999999999997</v>
      </c>
      <c r="B112" s="126" t="s">
        <v>86</v>
      </c>
      <c r="C112" s="20" t="s">
        <v>5</v>
      </c>
      <c r="D112" s="20">
        <v>1</v>
      </c>
      <c r="E112" s="165"/>
      <c r="F112" s="127">
        <f t="shared" si="8"/>
        <v>0</v>
      </c>
      <c r="G112" s="21"/>
    </row>
    <row r="113" spans="1:255" ht="15.75" x14ac:dyDescent="0.2">
      <c r="A113" s="120"/>
      <c r="B113" s="121" t="s">
        <v>8</v>
      </c>
      <c r="C113" s="122"/>
      <c r="D113" s="123"/>
      <c r="E113" s="163"/>
      <c r="F113" s="121"/>
      <c r="G113" s="124">
        <f>SUM(F101:F112)</f>
        <v>0</v>
      </c>
      <c r="H113" s="7"/>
    </row>
    <row r="114" spans="1:255" ht="15" x14ac:dyDescent="0.2">
      <c r="A114" s="28"/>
      <c r="B114" s="29"/>
      <c r="C114" s="30"/>
      <c r="D114" s="31"/>
      <c r="E114" s="169"/>
      <c r="F114" s="33"/>
      <c r="G114" s="34"/>
    </row>
    <row r="115" spans="1:255" ht="15.75" x14ac:dyDescent="0.2">
      <c r="A115" s="28"/>
      <c r="B115" s="19" t="s">
        <v>87</v>
      </c>
      <c r="C115" s="30"/>
      <c r="D115" s="31"/>
      <c r="E115" s="169"/>
      <c r="F115" s="33"/>
      <c r="G115" s="34"/>
    </row>
    <row r="116" spans="1:255" customFormat="1" ht="15.75" x14ac:dyDescent="0.25">
      <c r="A116" s="22">
        <v>12</v>
      </c>
      <c r="B116" s="19" t="s">
        <v>1</v>
      </c>
      <c r="C116" s="23"/>
      <c r="D116" s="23"/>
      <c r="E116" s="164"/>
      <c r="F116" s="23"/>
      <c r="G116" s="24"/>
      <c r="H116" s="2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170"/>
      <c r="IU116" s="170"/>
    </row>
    <row r="117" spans="1:255" ht="15" x14ac:dyDescent="0.2">
      <c r="A117" s="125">
        <f>A116+0.01</f>
        <v>12.01</v>
      </c>
      <c r="B117" s="126" t="s">
        <v>88</v>
      </c>
      <c r="C117" s="125" t="s">
        <v>3</v>
      </c>
      <c r="D117" s="125">
        <v>1</v>
      </c>
      <c r="E117" s="162"/>
      <c r="F117" s="127">
        <f>+D117*E117</f>
        <v>0</v>
      </c>
      <c r="G117" s="128"/>
    </row>
    <row r="118" spans="1:255" ht="15" x14ac:dyDescent="0.2">
      <c r="A118" s="125">
        <f>A117+0.01</f>
        <v>12.02</v>
      </c>
      <c r="B118" s="126" t="s">
        <v>4</v>
      </c>
      <c r="C118" s="125" t="s">
        <v>5</v>
      </c>
      <c r="D118" s="125">
        <v>1</v>
      </c>
      <c r="E118" s="162"/>
      <c r="F118" s="127">
        <f>+D118*E118</f>
        <v>0</v>
      </c>
      <c r="G118" s="128"/>
    </row>
    <row r="119" spans="1:255" ht="15" x14ac:dyDescent="0.2">
      <c r="A119" s="125">
        <f>A118+0.01</f>
        <v>12.03</v>
      </c>
      <c r="B119" s="126" t="s">
        <v>89</v>
      </c>
      <c r="C119" s="125" t="s">
        <v>7</v>
      </c>
      <c r="D119" s="125">
        <v>32</v>
      </c>
      <c r="E119" s="162"/>
      <c r="F119" s="127">
        <f>+D119*E119</f>
        <v>0</v>
      </c>
      <c r="G119" s="128"/>
    </row>
    <row r="120" spans="1:255" ht="15.75" x14ac:dyDescent="0.2">
      <c r="A120" s="120"/>
      <c r="B120" s="121" t="s">
        <v>8</v>
      </c>
      <c r="C120" s="122"/>
      <c r="D120" s="123"/>
      <c r="E120" s="163"/>
      <c r="F120" s="121"/>
      <c r="G120" s="124">
        <f>SUM(F117:F119)</f>
        <v>0</v>
      </c>
      <c r="H120" s="7"/>
    </row>
    <row r="121" spans="1:255" ht="15.75" x14ac:dyDescent="0.2">
      <c r="A121" s="113"/>
      <c r="B121" s="114"/>
      <c r="C121" s="115"/>
      <c r="D121" s="116"/>
      <c r="E121" s="166"/>
      <c r="F121" s="114"/>
      <c r="G121" s="117"/>
      <c r="H121" s="118"/>
    </row>
    <row r="122" spans="1:255" customFormat="1" ht="15.75" x14ac:dyDescent="0.25">
      <c r="A122" s="22">
        <v>13</v>
      </c>
      <c r="B122" s="19" t="s">
        <v>90</v>
      </c>
      <c r="C122" s="23"/>
      <c r="D122" s="23"/>
      <c r="E122" s="164"/>
      <c r="F122" s="23"/>
      <c r="G122" s="24"/>
      <c r="H122" s="2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170"/>
      <c r="IU122" s="170"/>
    </row>
    <row r="123" spans="1:255" ht="30" x14ac:dyDescent="0.2">
      <c r="A123" s="125">
        <f>A122+0.01</f>
        <v>13.01</v>
      </c>
      <c r="B123" s="126" t="s">
        <v>91</v>
      </c>
      <c r="C123" s="125" t="s">
        <v>7</v>
      </c>
      <c r="D123" s="125">
        <v>36</v>
      </c>
      <c r="E123" s="162"/>
      <c r="F123" s="127">
        <f>+D123*E123</f>
        <v>0</v>
      </c>
      <c r="G123" s="128"/>
    </row>
    <row r="124" spans="1:255" ht="15" x14ac:dyDescent="0.2">
      <c r="A124" s="125">
        <f>A123+0.01</f>
        <v>13.02</v>
      </c>
      <c r="B124" s="126" t="s">
        <v>92</v>
      </c>
      <c r="C124" s="125" t="s">
        <v>7</v>
      </c>
      <c r="D124" s="125">
        <v>18.5</v>
      </c>
      <c r="E124" s="162"/>
      <c r="F124" s="127">
        <f>+D124*E124</f>
        <v>0</v>
      </c>
      <c r="G124" s="128"/>
    </row>
    <row r="125" spans="1:255" ht="30" x14ac:dyDescent="0.2">
      <c r="A125" s="125">
        <f>A124+0.01</f>
        <v>13.03</v>
      </c>
      <c r="B125" s="126" t="s">
        <v>93</v>
      </c>
      <c r="C125" s="125" t="s">
        <v>7</v>
      </c>
      <c r="D125" s="125">
        <v>8.5</v>
      </c>
      <c r="E125" s="162"/>
      <c r="F125" s="127">
        <f>+D125*E125</f>
        <v>0</v>
      </c>
      <c r="G125" s="128"/>
    </row>
    <row r="126" spans="1:255" ht="15" x14ac:dyDescent="0.2">
      <c r="A126" s="125">
        <f>A125+0.01</f>
        <v>13.04</v>
      </c>
      <c r="B126" s="126" t="s">
        <v>94</v>
      </c>
      <c r="C126" s="125" t="s">
        <v>32</v>
      </c>
      <c r="D126" s="125">
        <v>125</v>
      </c>
      <c r="E126" s="162"/>
      <c r="F126" s="127">
        <f>+D126*E126</f>
        <v>0</v>
      </c>
      <c r="G126" s="128"/>
    </row>
    <row r="127" spans="1:255" ht="30" x14ac:dyDescent="0.2">
      <c r="A127" s="125">
        <f>A126+0.01</f>
        <v>13.049999999999999</v>
      </c>
      <c r="B127" s="126" t="s">
        <v>95</v>
      </c>
      <c r="C127" s="125" t="s">
        <v>11</v>
      </c>
      <c r="D127" s="125">
        <v>159</v>
      </c>
      <c r="E127" s="162"/>
      <c r="F127" s="127">
        <f>+D127*E127</f>
        <v>0</v>
      </c>
      <c r="G127" s="128"/>
    </row>
    <row r="128" spans="1:255" ht="15.75" x14ac:dyDescent="0.2">
      <c r="A128" s="120"/>
      <c r="B128" s="121" t="s">
        <v>8</v>
      </c>
      <c r="C128" s="122"/>
      <c r="D128" s="123"/>
      <c r="E128" s="163"/>
      <c r="F128" s="121"/>
      <c r="G128" s="124">
        <f>SUM(F123:F127)</f>
        <v>0</v>
      </c>
      <c r="H128" s="7"/>
    </row>
    <row r="129" spans="1:255" ht="15.75" x14ac:dyDescent="0.25">
      <c r="A129" s="112"/>
      <c r="B129" s="16"/>
      <c r="C129" s="23"/>
      <c r="D129" s="23"/>
      <c r="E129" s="164"/>
      <c r="F129" s="23"/>
      <c r="G129" s="24"/>
    </row>
    <row r="130" spans="1:255" ht="15.75" x14ac:dyDescent="0.25">
      <c r="A130" s="112">
        <v>14</v>
      </c>
      <c r="B130" s="16" t="s">
        <v>12</v>
      </c>
      <c r="C130" s="23"/>
      <c r="D130" s="23"/>
      <c r="E130" s="164"/>
      <c r="F130" s="23"/>
      <c r="G130" s="24"/>
    </row>
    <row r="131" spans="1:255" ht="15" x14ac:dyDescent="0.2">
      <c r="A131" s="125">
        <v>14.01</v>
      </c>
      <c r="B131" s="17" t="s">
        <v>96</v>
      </c>
      <c r="C131" s="125" t="s">
        <v>7</v>
      </c>
      <c r="D131" s="125">
        <v>0.9</v>
      </c>
      <c r="E131" s="162"/>
      <c r="F131" s="127">
        <f>+D131*E131</f>
        <v>0</v>
      </c>
      <c r="G131" s="128"/>
    </row>
    <row r="132" spans="1:255" ht="15.75" x14ac:dyDescent="0.2">
      <c r="A132" s="120"/>
      <c r="B132" s="121" t="s">
        <v>8</v>
      </c>
      <c r="C132" s="122"/>
      <c r="D132" s="123"/>
      <c r="E132" s="163"/>
      <c r="F132" s="121"/>
      <c r="G132" s="124">
        <f>SUM(F131:F131)</f>
        <v>0</v>
      </c>
      <c r="H132" s="118"/>
    </row>
    <row r="133" spans="1:255" ht="15.75" x14ac:dyDescent="0.2">
      <c r="A133" s="113"/>
      <c r="B133" s="114"/>
      <c r="C133" s="115"/>
      <c r="D133" s="116"/>
      <c r="E133" s="166"/>
      <c r="F133" s="114"/>
      <c r="G133" s="117"/>
      <c r="H133" s="118"/>
    </row>
    <row r="134" spans="1:255" customFormat="1" ht="15.75" x14ac:dyDescent="0.25">
      <c r="A134" s="22">
        <v>15</v>
      </c>
      <c r="B134" s="19" t="s">
        <v>15</v>
      </c>
      <c r="C134" s="23"/>
      <c r="D134" s="23"/>
      <c r="E134" s="164"/>
      <c r="F134" s="23"/>
      <c r="G134" s="24"/>
      <c r="H134" s="2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170"/>
      <c r="IU134" s="170"/>
    </row>
    <row r="135" spans="1:255" ht="15" x14ac:dyDescent="0.2">
      <c r="A135" s="125">
        <f t="shared" ref="A135:A141" si="10">A134+0.01</f>
        <v>15.01</v>
      </c>
      <c r="B135" s="126" t="s">
        <v>16</v>
      </c>
      <c r="C135" s="125" t="s">
        <v>11</v>
      </c>
      <c r="D135" s="125">
        <v>145</v>
      </c>
      <c r="E135" s="162"/>
      <c r="F135" s="127">
        <f t="shared" ref="F135:F141" si="11">+D135*E135</f>
        <v>0</v>
      </c>
      <c r="G135" s="128"/>
    </row>
    <row r="136" spans="1:255" ht="15" x14ac:dyDescent="0.2">
      <c r="A136" s="125">
        <f t="shared" si="10"/>
        <v>15.02</v>
      </c>
      <c r="B136" s="126" t="s">
        <v>17</v>
      </c>
      <c r="C136" s="125" t="s">
        <v>7</v>
      </c>
      <c r="D136" s="125">
        <v>147</v>
      </c>
      <c r="E136" s="162"/>
      <c r="F136" s="127">
        <f t="shared" si="11"/>
        <v>0</v>
      </c>
      <c r="G136" s="128"/>
    </row>
    <row r="137" spans="1:255" ht="30" x14ac:dyDescent="0.2">
      <c r="A137" s="125">
        <f t="shared" si="10"/>
        <v>15.03</v>
      </c>
      <c r="B137" s="131" t="s">
        <v>18</v>
      </c>
      <c r="C137" s="125" t="s">
        <v>11</v>
      </c>
      <c r="D137" s="125">
        <v>14</v>
      </c>
      <c r="E137" s="162"/>
      <c r="F137" s="127">
        <f t="shared" si="11"/>
        <v>0</v>
      </c>
      <c r="G137" s="128"/>
    </row>
    <row r="138" spans="1:255" ht="15" x14ac:dyDescent="0.2">
      <c r="A138" s="125">
        <f t="shared" si="10"/>
        <v>15.04</v>
      </c>
      <c r="B138" s="126" t="s">
        <v>19</v>
      </c>
      <c r="C138" s="125" t="s">
        <v>11</v>
      </c>
      <c r="D138" s="125">
        <v>145</v>
      </c>
      <c r="E138" s="162"/>
      <c r="F138" s="127">
        <f t="shared" si="11"/>
        <v>0</v>
      </c>
      <c r="G138" s="128"/>
    </row>
    <row r="139" spans="1:255" ht="15" x14ac:dyDescent="0.2">
      <c r="A139" s="125">
        <f t="shared" si="10"/>
        <v>15.049999999999999</v>
      </c>
      <c r="B139" s="126" t="s">
        <v>97</v>
      </c>
      <c r="C139" s="125" t="s">
        <v>11</v>
      </c>
      <c r="D139" s="125">
        <v>10</v>
      </c>
      <c r="E139" s="162"/>
      <c r="F139" s="127">
        <f t="shared" si="11"/>
        <v>0</v>
      </c>
      <c r="G139" s="128"/>
    </row>
    <row r="140" spans="1:255" ht="30" x14ac:dyDescent="0.2">
      <c r="A140" s="125">
        <f t="shared" si="10"/>
        <v>15.059999999999999</v>
      </c>
      <c r="B140" s="126" t="s">
        <v>21</v>
      </c>
      <c r="C140" s="125" t="s">
        <v>11</v>
      </c>
      <c r="D140" s="125">
        <v>10</v>
      </c>
      <c r="E140" s="162"/>
      <c r="F140" s="127">
        <f t="shared" si="11"/>
        <v>0</v>
      </c>
      <c r="G140" s="128"/>
    </row>
    <row r="141" spans="1:255" ht="30" x14ac:dyDescent="0.2">
      <c r="A141" s="125">
        <f t="shared" si="10"/>
        <v>15.069999999999999</v>
      </c>
      <c r="B141" s="126" t="s">
        <v>98</v>
      </c>
      <c r="C141" s="125" t="s">
        <v>7</v>
      </c>
      <c r="D141" s="125">
        <v>12</v>
      </c>
      <c r="E141" s="162"/>
      <c r="F141" s="127">
        <f t="shared" si="11"/>
        <v>0</v>
      </c>
      <c r="G141" s="128"/>
    </row>
    <row r="142" spans="1:255" ht="15.75" x14ac:dyDescent="0.2">
      <c r="A142" s="120"/>
      <c r="B142" s="121" t="s">
        <v>8</v>
      </c>
      <c r="C142" s="122"/>
      <c r="D142" s="123"/>
      <c r="E142" s="163"/>
      <c r="F142" s="121"/>
      <c r="G142" s="124">
        <f>SUM(F135:F141)</f>
        <v>0</v>
      </c>
      <c r="H142" s="7"/>
    </row>
    <row r="143" spans="1:255" ht="15.75" x14ac:dyDescent="0.2">
      <c r="A143" s="113"/>
      <c r="B143" s="114"/>
      <c r="C143" s="115"/>
      <c r="D143" s="116"/>
      <c r="E143" s="166"/>
      <c r="F143" s="114"/>
      <c r="G143" s="117"/>
      <c r="H143" s="118"/>
    </row>
    <row r="144" spans="1:255" ht="15.75" x14ac:dyDescent="0.25">
      <c r="A144" s="112">
        <v>16</v>
      </c>
      <c r="B144" s="19" t="s">
        <v>23</v>
      </c>
      <c r="C144" s="23"/>
      <c r="D144" s="23"/>
      <c r="E144" s="164"/>
      <c r="F144" s="23"/>
      <c r="G144" s="24"/>
    </row>
    <row r="145" spans="1:255" ht="30" x14ac:dyDescent="0.2">
      <c r="A145" s="125">
        <f>A144+0.01</f>
        <v>16.010000000000002</v>
      </c>
      <c r="B145" s="150" t="s">
        <v>24</v>
      </c>
      <c r="C145" s="151" t="s">
        <v>25</v>
      </c>
      <c r="D145" s="151">
        <v>1</v>
      </c>
      <c r="E145" s="168"/>
      <c r="F145" s="25">
        <f>D145*E145</f>
        <v>0</v>
      </c>
      <c r="G145" s="129"/>
    </row>
    <row r="146" spans="1:255" ht="15" x14ac:dyDescent="0.2">
      <c r="A146" s="125">
        <f>A145+0.01</f>
        <v>16.020000000000003</v>
      </c>
      <c r="B146" s="150" t="s">
        <v>26</v>
      </c>
      <c r="C146" s="151" t="s">
        <v>25</v>
      </c>
      <c r="D146" s="151">
        <v>4</v>
      </c>
      <c r="E146" s="168"/>
      <c r="F146" s="25">
        <f>+D146*E146</f>
        <v>0</v>
      </c>
      <c r="G146" s="128"/>
    </row>
    <row r="147" spans="1:255" ht="15" x14ac:dyDescent="0.2">
      <c r="A147" s="125">
        <f>A146+0.01</f>
        <v>16.030000000000005</v>
      </c>
      <c r="B147" s="150" t="s">
        <v>29</v>
      </c>
      <c r="C147" s="151" t="s">
        <v>25</v>
      </c>
      <c r="D147" s="151">
        <v>7</v>
      </c>
      <c r="E147" s="168"/>
      <c r="F147" s="25">
        <f>+D147*E147</f>
        <v>0</v>
      </c>
      <c r="G147" s="128"/>
    </row>
    <row r="148" spans="1:255" ht="15" x14ac:dyDescent="0.2">
      <c r="A148" s="125">
        <f>A147+0.01</f>
        <v>16.040000000000006</v>
      </c>
      <c r="B148" s="150" t="s">
        <v>99</v>
      </c>
      <c r="C148" s="151" t="s">
        <v>25</v>
      </c>
      <c r="D148" s="151">
        <v>2</v>
      </c>
      <c r="E148" s="168"/>
      <c r="F148" s="25">
        <f>+D148*E148</f>
        <v>0</v>
      </c>
      <c r="G148" s="128"/>
    </row>
    <row r="149" spans="1:255" ht="15" x14ac:dyDescent="0.2">
      <c r="A149" s="125">
        <f>A148+0.01</f>
        <v>16.050000000000008</v>
      </c>
      <c r="B149" s="150" t="s">
        <v>100</v>
      </c>
      <c r="C149" s="151" t="s">
        <v>32</v>
      </c>
      <c r="D149" s="151">
        <v>7.5</v>
      </c>
      <c r="E149" s="168"/>
      <c r="F149" s="25">
        <f>+D149*E149</f>
        <v>0</v>
      </c>
      <c r="G149" s="21"/>
    </row>
    <row r="150" spans="1:255" ht="15.75" x14ac:dyDescent="0.2">
      <c r="A150" s="120"/>
      <c r="B150" s="121" t="s">
        <v>8</v>
      </c>
      <c r="C150" s="122"/>
      <c r="D150" s="123"/>
      <c r="E150" s="163"/>
      <c r="F150" s="121"/>
      <c r="G150" s="124">
        <f>SUM(F145:F149)</f>
        <v>0</v>
      </c>
      <c r="H150" s="7"/>
    </row>
    <row r="151" spans="1:255" ht="15.75" x14ac:dyDescent="0.25">
      <c r="A151" s="112"/>
      <c r="B151" s="16"/>
      <c r="C151" s="23"/>
      <c r="D151" s="23"/>
      <c r="E151" s="164"/>
      <c r="F151" s="23"/>
      <c r="G151" s="24"/>
    </row>
    <row r="152" spans="1:255" customFormat="1" ht="15.75" x14ac:dyDescent="0.25">
      <c r="A152" s="22">
        <v>17</v>
      </c>
      <c r="B152" s="19" t="s">
        <v>33</v>
      </c>
      <c r="C152" s="23"/>
      <c r="D152" s="23"/>
      <c r="E152" s="164"/>
      <c r="F152" s="23"/>
      <c r="G152" s="24"/>
      <c r="H152" s="2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170"/>
      <c r="IU152" s="170"/>
    </row>
    <row r="153" spans="1:255" ht="30" x14ac:dyDescent="0.2">
      <c r="A153" s="125">
        <f>A152+0.01</f>
        <v>17.010000000000002</v>
      </c>
      <c r="B153" s="126" t="s">
        <v>34</v>
      </c>
      <c r="C153" s="125" t="s">
        <v>32</v>
      </c>
      <c r="D153" s="125">
        <v>315</v>
      </c>
      <c r="E153" s="162"/>
      <c r="F153" s="127">
        <f>+D153*E153</f>
        <v>0</v>
      </c>
      <c r="G153" s="128"/>
    </row>
    <row r="154" spans="1:255" ht="15.75" x14ac:dyDescent="0.2">
      <c r="A154" s="120"/>
      <c r="B154" s="121" t="s">
        <v>8</v>
      </c>
      <c r="C154" s="122"/>
      <c r="D154" s="123"/>
      <c r="E154" s="163"/>
      <c r="F154" s="121"/>
      <c r="G154" s="124">
        <f>SUM(F153:F153)</f>
        <v>0</v>
      </c>
      <c r="H154" s="7"/>
    </row>
    <row r="155" spans="1:255" ht="15.75" x14ac:dyDescent="0.25">
      <c r="A155" s="112"/>
      <c r="B155" s="16"/>
      <c r="C155" s="23"/>
      <c r="D155" s="23"/>
      <c r="E155" s="164"/>
      <c r="F155" s="23"/>
      <c r="G155" s="24"/>
    </row>
    <row r="156" spans="1:255" customFormat="1" ht="15.75" x14ac:dyDescent="0.25">
      <c r="A156" s="22">
        <v>18</v>
      </c>
      <c r="B156" s="19" t="s">
        <v>35</v>
      </c>
      <c r="C156" s="23"/>
      <c r="D156" s="23"/>
      <c r="E156" s="164"/>
      <c r="F156" s="23"/>
      <c r="G156" s="24"/>
      <c r="H156" s="2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170"/>
      <c r="IU156" s="170"/>
    </row>
    <row r="157" spans="1:255" ht="15" x14ac:dyDescent="0.2">
      <c r="A157" s="125">
        <f>A156+0.01</f>
        <v>18.010000000000002</v>
      </c>
      <c r="B157" s="126" t="s">
        <v>101</v>
      </c>
      <c r="C157" s="125" t="s">
        <v>11</v>
      </c>
      <c r="D157" s="125">
        <v>550</v>
      </c>
      <c r="E157" s="162"/>
      <c r="F157" s="127">
        <f>+D157*E157</f>
        <v>0</v>
      </c>
      <c r="G157" s="128"/>
    </row>
    <row r="158" spans="1:255" ht="15" x14ac:dyDescent="0.2">
      <c r="A158" s="125">
        <f>A157+0.01</f>
        <v>18.020000000000003</v>
      </c>
      <c r="B158" s="126" t="s">
        <v>102</v>
      </c>
      <c r="C158" s="125" t="s">
        <v>11</v>
      </c>
      <c r="D158" s="125">
        <v>195</v>
      </c>
      <c r="E158" s="162"/>
      <c r="F158" s="127">
        <f>+D158*E158</f>
        <v>0</v>
      </c>
      <c r="G158" s="128"/>
    </row>
    <row r="159" spans="1:255" ht="15" x14ac:dyDescent="0.2">
      <c r="A159" s="125">
        <f>A158+0.01</f>
        <v>18.030000000000005</v>
      </c>
      <c r="B159" s="126" t="s">
        <v>103</v>
      </c>
      <c r="C159" s="125" t="s">
        <v>11</v>
      </c>
      <c r="D159" s="125">
        <v>297</v>
      </c>
      <c r="E159" s="162"/>
      <c r="F159" s="127">
        <f>+D159*E159</f>
        <v>0</v>
      </c>
      <c r="G159" s="128"/>
    </row>
    <row r="160" spans="1:255" ht="15.75" x14ac:dyDescent="0.2">
      <c r="A160" s="120"/>
      <c r="B160" s="121" t="s">
        <v>8</v>
      </c>
      <c r="C160" s="122"/>
      <c r="D160" s="123"/>
      <c r="E160" s="163"/>
      <c r="F160" s="121"/>
      <c r="G160" s="124">
        <f>SUM(F157:F159)</f>
        <v>0</v>
      </c>
      <c r="H160" s="7"/>
    </row>
    <row r="161" spans="1:255" ht="15.75" x14ac:dyDescent="0.25">
      <c r="A161" s="112"/>
      <c r="B161" s="16"/>
      <c r="C161" s="23"/>
      <c r="D161" s="23"/>
      <c r="E161" s="164"/>
      <c r="F161" s="23"/>
      <c r="G161" s="24"/>
    </row>
    <row r="162" spans="1:255" customFormat="1" ht="15.75" x14ac:dyDescent="0.25">
      <c r="A162" s="22">
        <v>19</v>
      </c>
      <c r="B162" s="19" t="s">
        <v>39</v>
      </c>
      <c r="C162" s="23"/>
      <c r="D162" s="23"/>
      <c r="E162" s="164"/>
      <c r="F162" s="23"/>
      <c r="G162" s="24"/>
      <c r="H162" s="2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170"/>
      <c r="IU162" s="170"/>
    </row>
    <row r="163" spans="1:255" ht="15" x14ac:dyDescent="0.2">
      <c r="A163" s="125">
        <f>A162+0.01</f>
        <v>19.010000000000002</v>
      </c>
      <c r="B163" s="126" t="s">
        <v>40</v>
      </c>
      <c r="C163" s="125" t="s">
        <v>11</v>
      </c>
      <c r="D163" s="125">
        <v>9.5</v>
      </c>
      <c r="E163" s="162"/>
      <c r="F163" s="127">
        <f>+D163*E163</f>
        <v>0</v>
      </c>
      <c r="G163" s="128"/>
    </row>
    <row r="164" spans="1:255" ht="15.75" x14ac:dyDescent="0.2">
      <c r="A164" s="120"/>
      <c r="B164" s="121" t="s">
        <v>8</v>
      </c>
      <c r="C164" s="122"/>
      <c r="D164" s="123"/>
      <c r="E164" s="163"/>
      <c r="F164" s="121"/>
      <c r="G164" s="124">
        <f>SUM(F163:F163)</f>
        <v>0</v>
      </c>
      <c r="H164" s="7"/>
    </row>
    <row r="165" spans="1:255" ht="15.75" x14ac:dyDescent="0.25">
      <c r="A165" s="112"/>
      <c r="B165" s="16"/>
      <c r="C165" s="23"/>
      <c r="D165" s="23"/>
      <c r="E165" s="164"/>
      <c r="F165" s="23"/>
      <c r="G165" s="24"/>
    </row>
    <row r="166" spans="1:255" ht="15.75" x14ac:dyDescent="0.25">
      <c r="A166" s="112">
        <v>20</v>
      </c>
      <c r="B166" s="19" t="s">
        <v>41</v>
      </c>
      <c r="C166" s="23"/>
      <c r="D166" s="23"/>
      <c r="E166" s="164"/>
      <c r="F166" s="23"/>
      <c r="G166" s="24"/>
    </row>
    <row r="167" spans="1:255" ht="30" x14ac:dyDescent="0.2">
      <c r="A167" s="125">
        <f>A166+0.01</f>
        <v>20.010000000000002</v>
      </c>
      <c r="B167" s="126" t="s">
        <v>42</v>
      </c>
      <c r="C167" s="125" t="s">
        <v>25</v>
      </c>
      <c r="D167" s="125">
        <v>25</v>
      </c>
      <c r="E167" s="162"/>
      <c r="F167" s="127">
        <f>D167*E167</f>
        <v>0</v>
      </c>
      <c r="G167" s="129"/>
    </row>
    <row r="168" spans="1:255" ht="30" x14ac:dyDescent="0.2">
      <c r="A168" s="125">
        <f>A167+0.01</f>
        <v>20.020000000000003</v>
      </c>
      <c r="B168" s="126" t="s">
        <v>104</v>
      </c>
      <c r="C168" s="125" t="s">
        <v>25</v>
      </c>
      <c r="D168" s="125">
        <v>14</v>
      </c>
      <c r="E168" s="162"/>
      <c r="F168" s="127">
        <f t="shared" ref="F168:F173" si="12">+D168*E168</f>
        <v>0</v>
      </c>
      <c r="G168" s="128"/>
    </row>
    <row r="169" spans="1:255" ht="30" x14ac:dyDescent="0.2">
      <c r="A169" s="125">
        <f t="shared" ref="A169:A179" si="13">A168+0.01</f>
        <v>20.030000000000005</v>
      </c>
      <c r="B169" s="126" t="s">
        <v>44</v>
      </c>
      <c r="C169" s="125" t="s">
        <v>25</v>
      </c>
      <c r="D169" s="125">
        <v>9</v>
      </c>
      <c r="E169" s="162"/>
      <c r="F169" s="127">
        <f t="shared" si="12"/>
        <v>0</v>
      </c>
      <c r="G169" s="128"/>
    </row>
    <row r="170" spans="1:255" ht="30" x14ac:dyDescent="0.2">
      <c r="A170" s="125">
        <f t="shared" si="13"/>
        <v>20.040000000000006</v>
      </c>
      <c r="B170" s="126" t="s">
        <v>45</v>
      </c>
      <c r="C170" s="125" t="s">
        <v>25</v>
      </c>
      <c r="D170" s="125">
        <v>2</v>
      </c>
      <c r="E170" s="162"/>
      <c r="F170" s="127">
        <f t="shared" si="12"/>
        <v>0</v>
      </c>
      <c r="G170" s="128"/>
    </row>
    <row r="171" spans="1:255" ht="30" x14ac:dyDescent="0.2">
      <c r="A171" s="125">
        <f t="shared" si="13"/>
        <v>20.050000000000008</v>
      </c>
      <c r="B171" s="126" t="s">
        <v>46</v>
      </c>
      <c r="C171" s="125" t="s">
        <v>25</v>
      </c>
      <c r="D171" s="125">
        <v>12</v>
      </c>
      <c r="E171" s="162"/>
      <c r="F171" s="127">
        <f t="shared" si="12"/>
        <v>0</v>
      </c>
      <c r="G171" s="128"/>
    </row>
    <row r="172" spans="1:255" ht="30" x14ac:dyDescent="0.2">
      <c r="A172" s="125">
        <f t="shared" si="13"/>
        <v>20.060000000000009</v>
      </c>
      <c r="B172" s="126" t="s">
        <v>47</v>
      </c>
      <c r="C172" s="125" t="s">
        <v>25</v>
      </c>
      <c r="D172" s="125">
        <v>3</v>
      </c>
      <c r="E172" s="162"/>
      <c r="F172" s="127">
        <f t="shared" si="12"/>
        <v>0</v>
      </c>
      <c r="G172" s="128"/>
    </row>
    <row r="173" spans="1:255" ht="30" x14ac:dyDescent="0.2">
      <c r="A173" s="125">
        <f t="shared" si="13"/>
        <v>20.070000000000011</v>
      </c>
      <c r="B173" s="126" t="s">
        <v>48</v>
      </c>
      <c r="C173" s="125" t="s">
        <v>25</v>
      </c>
      <c r="D173" s="125">
        <v>14</v>
      </c>
      <c r="E173" s="162"/>
      <c r="F173" s="127">
        <f t="shared" si="12"/>
        <v>0</v>
      </c>
      <c r="G173" s="128"/>
    </row>
    <row r="174" spans="1:255" ht="30" x14ac:dyDescent="0.2">
      <c r="A174" s="125">
        <f t="shared" si="13"/>
        <v>20.080000000000013</v>
      </c>
      <c r="B174" s="126" t="s">
        <v>49</v>
      </c>
      <c r="C174" s="125" t="s">
        <v>25</v>
      </c>
      <c r="D174" s="125">
        <v>13</v>
      </c>
      <c r="E174" s="162"/>
      <c r="F174" s="127">
        <f t="shared" ref="F174:F179" si="14">+D174*E174</f>
        <v>0</v>
      </c>
      <c r="G174" s="128"/>
    </row>
    <row r="175" spans="1:255" ht="30" x14ac:dyDescent="0.2">
      <c r="A175" s="125">
        <f t="shared" si="13"/>
        <v>20.090000000000014</v>
      </c>
      <c r="B175" s="126" t="s">
        <v>50</v>
      </c>
      <c r="C175" s="125" t="s">
        <v>25</v>
      </c>
      <c r="D175" s="125">
        <v>4</v>
      </c>
      <c r="E175" s="162"/>
      <c r="F175" s="127">
        <f t="shared" si="14"/>
        <v>0</v>
      </c>
      <c r="G175" s="128"/>
    </row>
    <row r="176" spans="1:255" ht="15" x14ac:dyDescent="0.2">
      <c r="A176" s="125">
        <f t="shared" si="13"/>
        <v>20.100000000000016</v>
      </c>
      <c r="B176" s="126" t="s">
        <v>105</v>
      </c>
      <c r="C176" s="125" t="s">
        <v>25</v>
      </c>
      <c r="D176" s="125">
        <v>1</v>
      </c>
      <c r="E176" s="162"/>
      <c r="F176" s="127">
        <f t="shared" si="14"/>
        <v>0</v>
      </c>
      <c r="G176" s="128"/>
    </row>
    <row r="177" spans="1:8" ht="30" x14ac:dyDescent="0.2">
      <c r="A177" s="125">
        <f t="shared" si="13"/>
        <v>20.110000000000017</v>
      </c>
      <c r="B177" s="126" t="s">
        <v>52</v>
      </c>
      <c r="C177" s="125" t="s">
        <v>25</v>
      </c>
      <c r="D177" s="125">
        <v>1</v>
      </c>
      <c r="E177" s="162"/>
      <c r="F177" s="127">
        <f t="shared" si="14"/>
        <v>0</v>
      </c>
      <c r="G177" s="128"/>
    </row>
    <row r="178" spans="1:8" ht="15" x14ac:dyDescent="0.2">
      <c r="A178" s="125">
        <f t="shared" si="13"/>
        <v>20.120000000000019</v>
      </c>
      <c r="B178" s="126" t="s">
        <v>56</v>
      </c>
      <c r="C178" s="20" t="s">
        <v>5</v>
      </c>
      <c r="D178" s="20">
        <v>1</v>
      </c>
      <c r="E178" s="165"/>
      <c r="F178" s="127">
        <f t="shared" si="14"/>
        <v>0</v>
      </c>
      <c r="G178" s="21"/>
    </row>
    <row r="179" spans="1:8" ht="15" x14ac:dyDescent="0.2">
      <c r="A179" s="125">
        <f t="shared" si="13"/>
        <v>20.13000000000002</v>
      </c>
      <c r="B179" s="126" t="s">
        <v>57</v>
      </c>
      <c r="C179" s="20" t="s">
        <v>55</v>
      </c>
      <c r="D179" s="20">
        <v>60</v>
      </c>
      <c r="E179" s="165"/>
      <c r="F179" s="127">
        <f t="shared" si="14"/>
        <v>0</v>
      </c>
      <c r="G179" s="21"/>
    </row>
    <row r="180" spans="1:8" ht="15.75" x14ac:dyDescent="0.2">
      <c r="A180" s="120"/>
      <c r="B180" s="121" t="s">
        <v>8</v>
      </c>
      <c r="C180" s="122"/>
      <c r="D180" s="123"/>
      <c r="E180" s="163"/>
      <c r="F180" s="121"/>
      <c r="G180" s="124">
        <f>SUM(F167:F179)</f>
        <v>0</v>
      </c>
      <c r="H180" s="7"/>
    </row>
    <row r="181" spans="1:8" ht="15.75" x14ac:dyDescent="0.2">
      <c r="A181" s="113"/>
      <c r="B181" s="114"/>
      <c r="C181" s="115"/>
      <c r="D181" s="116"/>
      <c r="E181" s="166"/>
      <c r="F181" s="114"/>
      <c r="G181" s="117"/>
      <c r="H181" s="118"/>
    </row>
    <row r="182" spans="1:8" ht="15.75" x14ac:dyDescent="0.25">
      <c r="A182" s="112">
        <v>21</v>
      </c>
      <c r="B182" s="19" t="s">
        <v>60</v>
      </c>
      <c r="C182" s="23"/>
      <c r="D182" s="23"/>
      <c r="E182" s="164"/>
      <c r="F182" s="23"/>
      <c r="G182" s="24"/>
    </row>
    <row r="183" spans="1:8" ht="15" x14ac:dyDescent="0.2">
      <c r="A183" s="125">
        <f>A182+0.01</f>
        <v>21.01</v>
      </c>
      <c r="B183" s="126" t="s">
        <v>106</v>
      </c>
      <c r="C183" s="125" t="s">
        <v>25</v>
      </c>
      <c r="D183" s="125">
        <v>2</v>
      </c>
      <c r="E183" s="162"/>
      <c r="F183" s="127">
        <f>D183*E183</f>
        <v>0</v>
      </c>
      <c r="G183" s="129"/>
    </row>
    <row r="184" spans="1:8" ht="30" x14ac:dyDescent="0.2">
      <c r="A184" s="125">
        <f>A183+0.01</f>
        <v>21.020000000000003</v>
      </c>
      <c r="B184" s="126" t="s">
        <v>62</v>
      </c>
      <c r="C184" s="125" t="s">
        <v>25</v>
      </c>
      <c r="D184" s="125">
        <v>2</v>
      </c>
      <c r="E184" s="162"/>
      <c r="F184" s="127">
        <f t="shared" ref="F184:F188" si="15">+D184*E184</f>
        <v>0</v>
      </c>
      <c r="G184" s="128"/>
    </row>
    <row r="185" spans="1:8" ht="15" x14ac:dyDescent="0.2">
      <c r="A185" s="125">
        <f t="shared" ref="A185:A191" si="16">A184+0.01</f>
        <v>21.030000000000005</v>
      </c>
      <c r="B185" s="126" t="s">
        <v>63</v>
      </c>
      <c r="C185" s="125" t="s">
        <v>25</v>
      </c>
      <c r="D185" s="125">
        <v>2</v>
      </c>
      <c r="E185" s="162"/>
      <c r="F185" s="127">
        <f t="shared" si="15"/>
        <v>0</v>
      </c>
      <c r="G185" s="128"/>
    </row>
    <row r="186" spans="1:8" ht="15" x14ac:dyDescent="0.2">
      <c r="A186" s="125">
        <f t="shared" si="16"/>
        <v>21.040000000000006</v>
      </c>
      <c r="B186" s="126" t="s">
        <v>64</v>
      </c>
      <c r="C186" s="125" t="s">
        <v>25</v>
      </c>
      <c r="D186" s="125">
        <v>2</v>
      </c>
      <c r="E186" s="162"/>
      <c r="F186" s="127">
        <f t="shared" si="15"/>
        <v>0</v>
      </c>
      <c r="G186" s="128"/>
    </row>
    <row r="187" spans="1:8" ht="15" x14ac:dyDescent="0.2">
      <c r="A187" s="125">
        <f t="shared" si="16"/>
        <v>21.050000000000008</v>
      </c>
      <c r="B187" s="126" t="s">
        <v>65</v>
      </c>
      <c r="C187" s="125" t="s">
        <v>5</v>
      </c>
      <c r="D187" s="125">
        <v>1</v>
      </c>
      <c r="E187" s="162"/>
      <c r="F187" s="127">
        <f t="shared" si="15"/>
        <v>0</v>
      </c>
      <c r="G187" s="128"/>
    </row>
    <row r="188" spans="1:8" ht="30" x14ac:dyDescent="0.2">
      <c r="A188" s="125">
        <f t="shared" si="16"/>
        <v>21.060000000000009</v>
      </c>
      <c r="B188" s="126" t="s">
        <v>67</v>
      </c>
      <c r="C188" s="125" t="s">
        <v>25</v>
      </c>
      <c r="D188" s="125">
        <v>1</v>
      </c>
      <c r="E188" s="162"/>
      <c r="F188" s="127">
        <f t="shared" si="15"/>
        <v>0</v>
      </c>
      <c r="G188" s="128"/>
    </row>
    <row r="189" spans="1:8" ht="15" x14ac:dyDescent="0.2">
      <c r="A189" s="125">
        <f t="shared" si="16"/>
        <v>21.070000000000011</v>
      </c>
      <c r="B189" s="126" t="s">
        <v>72</v>
      </c>
      <c r="C189" s="125" t="s">
        <v>25</v>
      </c>
      <c r="D189" s="125">
        <v>2</v>
      </c>
      <c r="E189" s="162"/>
      <c r="F189" s="127">
        <f>+D189*E189</f>
        <v>0</v>
      </c>
      <c r="G189" s="128"/>
    </row>
    <row r="190" spans="1:8" ht="30" x14ac:dyDescent="0.2">
      <c r="A190" s="125">
        <f t="shared" si="16"/>
        <v>21.080000000000013</v>
      </c>
      <c r="B190" s="126" t="s">
        <v>107</v>
      </c>
      <c r="C190" s="125" t="s">
        <v>25</v>
      </c>
      <c r="D190" s="125">
        <v>1</v>
      </c>
      <c r="E190" s="162"/>
      <c r="F190" s="127">
        <f>+D190*E190</f>
        <v>0</v>
      </c>
      <c r="G190" s="128"/>
    </row>
    <row r="191" spans="1:8" ht="15" x14ac:dyDescent="0.2">
      <c r="A191" s="125">
        <f t="shared" si="16"/>
        <v>21.090000000000014</v>
      </c>
      <c r="B191" s="126" t="s">
        <v>74</v>
      </c>
      <c r="C191" s="20" t="s">
        <v>3</v>
      </c>
      <c r="D191" s="20">
        <v>1</v>
      </c>
      <c r="E191" s="165"/>
      <c r="F191" s="127">
        <f>+D191*E191</f>
        <v>0</v>
      </c>
      <c r="G191" s="21"/>
    </row>
    <row r="192" spans="1:8" ht="15.75" x14ac:dyDescent="0.2">
      <c r="A192" s="120"/>
      <c r="B192" s="121" t="s">
        <v>8</v>
      </c>
      <c r="C192" s="122"/>
      <c r="D192" s="123"/>
      <c r="E192" s="163"/>
      <c r="F192" s="121"/>
      <c r="G192" s="124">
        <f>SUM(F183:F191)</f>
        <v>0</v>
      </c>
      <c r="H192" s="7"/>
    </row>
    <row r="193" spans="1:10" ht="15.75" x14ac:dyDescent="0.2">
      <c r="A193" s="113"/>
      <c r="B193" s="114"/>
      <c r="C193" s="115"/>
      <c r="D193" s="116"/>
      <c r="E193" s="166"/>
      <c r="F193" s="114"/>
      <c r="G193" s="117"/>
      <c r="H193" s="118"/>
    </row>
    <row r="194" spans="1:10" ht="15.75" x14ac:dyDescent="0.25">
      <c r="A194" s="112">
        <v>22</v>
      </c>
      <c r="B194" s="19" t="s">
        <v>75</v>
      </c>
      <c r="C194" s="23"/>
      <c r="D194" s="23"/>
      <c r="E194" s="164"/>
      <c r="F194" s="23"/>
      <c r="G194" s="24"/>
    </row>
    <row r="195" spans="1:10" ht="30" x14ac:dyDescent="0.2">
      <c r="A195" s="125">
        <f>A194+0.01</f>
        <v>22.01</v>
      </c>
      <c r="B195" s="126" t="s">
        <v>145</v>
      </c>
      <c r="C195" s="153" t="s">
        <v>25</v>
      </c>
      <c r="D195" s="125">
        <v>2</v>
      </c>
      <c r="E195" s="165"/>
      <c r="F195" s="127">
        <f>D195*E195</f>
        <v>0</v>
      </c>
      <c r="G195" s="152"/>
    </row>
    <row r="196" spans="1:10" ht="15" x14ac:dyDescent="0.2">
      <c r="A196" s="125">
        <f t="shared" ref="A196:A199" si="17">A195+0.01</f>
        <v>22.020000000000003</v>
      </c>
      <c r="B196" s="126" t="s">
        <v>144</v>
      </c>
      <c r="C196" s="152" t="s">
        <v>11</v>
      </c>
      <c r="D196" s="125">
        <v>12</v>
      </c>
      <c r="E196" s="165"/>
      <c r="F196" s="127">
        <f t="shared" ref="F196:F199" si="18">D196*E196</f>
        <v>0</v>
      </c>
      <c r="G196" s="152"/>
    </row>
    <row r="197" spans="1:10" ht="15" x14ac:dyDescent="0.2">
      <c r="A197" s="125">
        <f t="shared" si="17"/>
        <v>22.030000000000005</v>
      </c>
      <c r="B197" s="126" t="s">
        <v>108</v>
      </c>
      <c r="C197" s="125" t="s">
        <v>32</v>
      </c>
      <c r="D197" s="125">
        <v>21</v>
      </c>
      <c r="E197" s="162"/>
      <c r="F197" s="127">
        <f t="shared" si="18"/>
        <v>0</v>
      </c>
      <c r="G197" s="129"/>
    </row>
    <row r="198" spans="1:10" ht="15" x14ac:dyDescent="0.2">
      <c r="A198" s="125">
        <f t="shared" si="17"/>
        <v>22.040000000000006</v>
      </c>
      <c r="B198" s="126" t="s">
        <v>84</v>
      </c>
      <c r="C198" s="20" t="s">
        <v>85</v>
      </c>
      <c r="D198" s="20">
        <v>2</v>
      </c>
      <c r="E198" s="165"/>
      <c r="F198" s="127">
        <f t="shared" si="18"/>
        <v>0</v>
      </c>
      <c r="G198" s="21"/>
    </row>
    <row r="199" spans="1:10" ht="15" x14ac:dyDescent="0.2">
      <c r="A199" s="125">
        <f t="shared" si="17"/>
        <v>22.050000000000008</v>
      </c>
      <c r="B199" s="126" t="s">
        <v>86</v>
      </c>
      <c r="C199" s="20" t="s">
        <v>5</v>
      </c>
      <c r="D199" s="20">
        <v>1</v>
      </c>
      <c r="E199" s="165"/>
      <c r="F199" s="127">
        <f t="shared" si="18"/>
        <v>0</v>
      </c>
      <c r="G199" s="21"/>
    </row>
    <row r="200" spans="1:10" ht="15.75" x14ac:dyDescent="0.2">
      <c r="A200" s="120"/>
      <c r="B200" s="121" t="s">
        <v>8</v>
      </c>
      <c r="C200" s="122"/>
      <c r="D200" s="123"/>
      <c r="E200" s="121"/>
      <c r="F200" s="121"/>
      <c r="G200" s="124">
        <f>SUM(F195:F199)</f>
        <v>0</v>
      </c>
      <c r="H200" s="7"/>
    </row>
    <row r="201" spans="1:10" ht="15" x14ac:dyDescent="0.2">
      <c r="A201" s="28"/>
      <c r="B201" s="29"/>
      <c r="C201" s="30"/>
      <c r="D201" s="31"/>
      <c r="E201" s="32"/>
      <c r="F201" s="33"/>
      <c r="G201" s="34"/>
    </row>
    <row r="202" spans="1:10" ht="15.75" x14ac:dyDescent="0.2">
      <c r="A202" s="120"/>
      <c r="B202" s="121" t="s">
        <v>109</v>
      </c>
      <c r="C202" s="122"/>
      <c r="D202" s="123"/>
      <c r="E202" s="121"/>
      <c r="F202" s="121"/>
      <c r="G202" s="124">
        <f>SUM(G15:G200)</f>
        <v>0</v>
      </c>
      <c r="H202" s="118"/>
      <c r="J202" s="118"/>
    </row>
    <row r="203" spans="1:10" ht="15.75" x14ac:dyDescent="0.25">
      <c r="A203" s="23"/>
      <c r="B203" s="38"/>
      <c r="C203" s="39"/>
      <c r="D203" s="40"/>
      <c r="E203" s="41"/>
      <c r="F203" s="42"/>
      <c r="G203" s="43"/>
    </row>
    <row r="204" spans="1:10" ht="15.75" x14ac:dyDescent="0.25">
      <c r="A204" s="44">
        <v>23</v>
      </c>
      <c r="B204" s="45" t="s">
        <v>110</v>
      </c>
      <c r="C204" s="46"/>
      <c r="D204" s="47"/>
      <c r="E204" s="48"/>
      <c r="F204" s="49"/>
      <c r="G204" s="50"/>
    </row>
    <row r="205" spans="1:10" ht="15" x14ac:dyDescent="0.2">
      <c r="A205" s="20">
        <f>A204+0.01</f>
        <v>23.01</v>
      </c>
      <c r="B205" s="184" t="s">
        <v>111</v>
      </c>
      <c r="C205" s="185"/>
      <c r="D205" s="186"/>
      <c r="E205" s="51">
        <v>0.1</v>
      </c>
      <c r="F205" s="25"/>
      <c r="G205" s="52">
        <f>E205*$G$202</f>
        <v>0</v>
      </c>
    </row>
    <row r="206" spans="1:10" ht="15" x14ac:dyDescent="0.2">
      <c r="A206" s="20">
        <f>A205+0.01</f>
        <v>23.020000000000003</v>
      </c>
      <c r="B206" s="184" t="s">
        <v>112</v>
      </c>
      <c r="C206" s="185"/>
      <c r="D206" s="186"/>
      <c r="E206" s="51">
        <v>0.03</v>
      </c>
      <c r="F206" s="25"/>
      <c r="G206" s="52">
        <f>E206*$G$202</f>
        <v>0</v>
      </c>
    </row>
    <row r="207" spans="1:10" ht="15" x14ac:dyDescent="0.2">
      <c r="A207" s="20">
        <f>A206+0.01</f>
        <v>23.030000000000005</v>
      </c>
      <c r="B207" s="184" t="s">
        <v>113</v>
      </c>
      <c r="C207" s="185"/>
      <c r="D207" s="186"/>
      <c r="E207" s="51">
        <v>2.5000000000000001E-2</v>
      </c>
      <c r="F207" s="25"/>
      <c r="G207" s="52">
        <f>E207*$G$202</f>
        <v>0</v>
      </c>
    </row>
    <row r="208" spans="1:10" ht="15.75" x14ac:dyDescent="0.2">
      <c r="A208" s="27"/>
      <c r="B208" s="26" t="s">
        <v>114</v>
      </c>
      <c r="C208" s="35"/>
      <c r="D208" s="36"/>
      <c r="E208" s="37"/>
      <c r="F208" s="37"/>
      <c r="G208" s="119">
        <f>SUM(G205:G207)</f>
        <v>0</v>
      </c>
    </row>
    <row r="209" spans="1:255" ht="15" x14ac:dyDescent="0.2">
      <c r="A209" s="28"/>
      <c r="B209" s="29"/>
      <c r="C209" s="30"/>
      <c r="D209" s="31"/>
      <c r="E209" s="32"/>
      <c r="F209" s="33"/>
      <c r="G209" s="34"/>
    </row>
    <row r="210" spans="1:255" ht="15.75" x14ac:dyDescent="0.2">
      <c r="A210" s="27"/>
      <c r="B210" s="26" t="s">
        <v>115</v>
      </c>
      <c r="C210" s="35"/>
      <c r="D210" s="36"/>
      <c r="E210" s="37"/>
      <c r="F210" s="37"/>
      <c r="G210" s="119">
        <f>G208+G202</f>
        <v>0</v>
      </c>
    </row>
    <row r="211" spans="1:255" ht="15" x14ac:dyDescent="0.2">
      <c r="A211" s="28"/>
      <c r="B211" s="29"/>
      <c r="C211" s="30"/>
      <c r="D211" s="31"/>
      <c r="E211" s="32"/>
      <c r="F211" s="33"/>
      <c r="G211" s="34"/>
    </row>
    <row r="212" spans="1:255" ht="15.75" x14ac:dyDescent="0.2">
      <c r="A212" s="27"/>
      <c r="B212" s="26" t="s">
        <v>116</v>
      </c>
      <c r="C212" s="35"/>
      <c r="D212" s="53"/>
      <c r="E212" s="54">
        <v>0.1</v>
      </c>
      <c r="F212" s="37"/>
      <c r="G212" s="119">
        <f>ROUND(G210*E212,2)</f>
        <v>0</v>
      </c>
    </row>
    <row r="213" spans="1:255" s="11" customFormat="1" ht="15" x14ac:dyDescent="0.2">
      <c r="A213" s="20">
        <f>A207+0.01</f>
        <v>23.040000000000006</v>
      </c>
      <c r="B213" s="184" t="s">
        <v>117</v>
      </c>
      <c r="C213" s="185"/>
      <c r="D213" s="186"/>
      <c r="E213" s="51">
        <v>0.18</v>
      </c>
      <c r="F213" s="25"/>
      <c r="G213" s="52">
        <f>ROUND(E213*(SUM(G212)),2)</f>
        <v>0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</row>
    <row r="214" spans="1:255" ht="15" x14ac:dyDescent="0.2">
      <c r="A214" s="20">
        <f>A213+0.01</f>
        <v>23.050000000000008</v>
      </c>
      <c r="B214" s="184" t="s">
        <v>118</v>
      </c>
      <c r="C214" s="185"/>
      <c r="D214" s="186"/>
      <c r="E214" s="51">
        <v>4.4999999999999998E-2</v>
      </c>
      <c r="F214" s="25"/>
      <c r="G214" s="52">
        <f>E214*G202</f>
        <v>0</v>
      </c>
    </row>
    <row r="215" spans="1:255" ht="15" x14ac:dyDescent="0.2">
      <c r="A215" s="20">
        <f>A214+0.01</f>
        <v>23.060000000000009</v>
      </c>
      <c r="B215" s="184" t="s">
        <v>119</v>
      </c>
      <c r="C215" s="185"/>
      <c r="D215" s="186"/>
      <c r="E215" s="51">
        <v>0.01</v>
      </c>
      <c r="F215" s="25"/>
      <c r="G215" s="52">
        <f>E215*G202</f>
        <v>0</v>
      </c>
    </row>
    <row r="216" spans="1:255" ht="15" x14ac:dyDescent="0.2">
      <c r="A216" s="20">
        <f>A215+0.01</f>
        <v>23.070000000000011</v>
      </c>
      <c r="B216" s="184" t="s">
        <v>120</v>
      </c>
      <c r="C216" s="185"/>
      <c r="D216" s="186"/>
      <c r="E216" s="51">
        <v>1E-3</v>
      </c>
      <c r="F216" s="25"/>
      <c r="G216" s="52">
        <f>E216*G202</f>
        <v>0</v>
      </c>
    </row>
    <row r="217" spans="1:255" ht="15" x14ac:dyDescent="0.2">
      <c r="A217" s="20">
        <f>A216+0.01</f>
        <v>23.080000000000013</v>
      </c>
      <c r="B217" s="184" t="s">
        <v>121</v>
      </c>
      <c r="C217" s="185"/>
      <c r="D217" s="186"/>
      <c r="E217" s="51">
        <v>0.01</v>
      </c>
      <c r="F217" s="25"/>
      <c r="G217" s="52">
        <f>E217*G202</f>
        <v>0</v>
      </c>
    </row>
    <row r="218" spans="1:255" ht="15" x14ac:dyDescent="0.2">
      <c r="A218" s="20">
        <f>A217+0.01</f>
        <v>23.090000000000014</v>
      </c>
      <c r="B218" s="184" t="s">
        <v>122</v>
      </c>
      <c r="C218" s="185"/>
      <c r="D218" s="186"/>
      <c r="E218" s="51">
        <v>0.02</v>
      </c>
      <c r="F218" s="25"/>
      <c r="G218" s="52">
        <f>E218*G202</f>
        <v>0</v>
      </c>
    </row>
    <row r="219" spans="1:255" ht="15.75" x14ac:dyDescent="0.2">
      <c r="A219" s="55"/>
      <c r="B219" s="56" t="s">
        <v>123</v>
      </c>
      <c r="C219" s="57"/>
      <c r="D219" s="58"/>
      <c r="E219" s="59"/>
      <c r="F219" s="59"/>
      <c r="G219" s="119">
        <f>SUM(G213:G218)</f>
        <v>0</v>
      </c>
    </row>
    <row r="220" spans="1:255" ht="15" x14ac:dyDescent="0.2">
      <c r="A220" s="60"/>
      <c r="B220" s="61"/>
      <c r="C220" s="62"/>
      <c r="D220" s="60"/>
      <c r="E220" s="63"/>
      <c r="F220" s="64"/>
      <c r="G220" s="65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  <c r="IR220" s="11"/>
      <c r="IS220" s="11"/>
      <c r="IT220" s="11"/>
      <c r="IU220" s="11"/>
    </row>
    <row r="221" spans="1:255" ht="15.75" x14ac:dyDescent="0.2">
      <c r="A221" s="27"/>
      <c r="B221" s="26" t="s">
        <v>124</v>
      </c>
      <c r="C221" s="35"/>
      <c r="D221" s="53"/>
      <c r="E221" s="37"/>
      <c r="F221" s="37"/>
      <c r="G221" s="119">
        <f>G219+G208</f>
        <v>0</v>
      </c>
    </row>
    <row r="222" spans="1:255" ht="15.75" x14ac:dyDescent="0.2">
      <c r="A222" s="66"/>
      <c r="B222" s="67"/>
      <c r="C222" s="68"/>
      <c r="D222" s="69"/>
      <c r="E222" s="70"/>
      <c r="F222" s="71"/>
      <c r="G222" s="71"/>
    </row>
    <row r="223" spans="1:255" ht="15" x14ac:dyDescent="0.2">
      <c r="A223" s="20">
        <f>A218+0.01</f>
        <v>23.100000000000016</v>
      </c>
      <c r="B223" s="184" t="s">
        <v>125</v>
      </c>
      <c r="C223" s="185"/>
      <c r="D223" s="186"/>
      <c r="E223" s="51">
        <v>0.05</v>
      </c>
      <c r="F223" s="25"/>
      <c r="G223" s="52">
        <f>ROUND(G202*E223,2)</f>
        <v>0</v>
      </c>
    </row>
    <row r="224" spans="1:255" ht="15.75" x14ac:dyDescent="0.2">
      <c r="A224" s="72"/>
      <c r="B224" s="67"/>
      <c r="C224" s="73"/>
      <c r="D224" s="69"/>
      <c r="E224" s="74"/>
      <c r="F224" s="75"/>
      <c r="G224" s="76"/>
    </row>
    <row r="225" spans="1:9" ht="15.75" x14ac:dyDescent="0.2">
      <c r="A225" s="55"/>
      <c r="B225" s="56" t="s">
        <v>126</v>
      </c>
      <c r="C225" s="57"/>
      <c r="D225" s="58"/>
      <c r="E225" s="59"/>
      <c r="F225" s="59"/>
      <c r="G225" s="119">
        <f>G202+G221+G223</f>
        <v>0</v>
      </c>
      <c r="H225" s="7"/>
    </row>
    <row r="226" spans="1:9" s="13" customFormat="1" ht="32.25" customHeight="1" x14ac:dyDescent="0.25">
      <c r="A226" s="187"/>
      <c r="B226" s="187"/>
      <c r="C226" s="187"/>
      <c r="D226" s="187"/>
      <c r="E226" s="187"/>
      <c r="F226" s="187"/>
      <c r="G226" s="187"/>
      <c r="H226" s="77"/>
    </row>
    <row r="227" spans="1:9" s="13" customFormat="1" ht="20.25" customHeight="1" x14ac:dyDescent="0.25">
      <c r="A227" s="188"/>
      <c r="B227" s="188"/>
      <c r="C227" s="188"/>
      <c r="D227" s="188"/>
      <c r="E227" s="188"/>
      <c r="F227" s="188"/>
      <c r="G227" s="77"/>
      <c r="H227" s="77"/>
    </row>
    <row r="228" spans="1:9" s="13" customFormat="1" ht="20.25" customHeight="1" x14ac:dyDescent="0.3">
      <c r="A228" s="78"/>
      <c r="B228" s="79"/>
      <c r="C228" s="80"/>
      <c r="D228" s="81"/>
      <c r="E228" s="82"/>
      <c r="F228" s="83"/>
      <c r="G228" s="83"/>
      <c r="H228" s="84"/>
    </row>
    <row r="229" spans="1:9" s="13" customFormat="1" ht="21" customHeight="1" x14ac:dyDescent="0.25">
      <c r="A229" s="78"/>
      <c r="B229" s="85"/>
      <c r="C229" s="80"/>
      <c r="D229" s="81"/>
      <c r="E229" s="86"/>
      <c r="F229" s="87"/>
      <c r="G229" s="87"/>
      <c r="H229" s="88"/>
    </row>
    <row r="230" spans="1:9" ht="19.5" customHeight="1" x14ac:dyDescent="0.25">
      <c r="A230" s="78"/>
      <c r="B230" s="80"/>
      <c r="C230" s="89"/>
      <c r="D230" s="90"/>
      <c r="E230" s="183"/>
      <c r="F230" s="183"/>
      <c r="G230" s="183"/>
      <c r="H230" s="88"/>
    </row>
    <row r="231" spans="1:9" s="13" customFormat="1" ht="20.25" customHeight="1" x14ac:dyDescent="0.25">
      <c r="A231" s="182" t="s">
        <v>127</v>
      </c>
      <c r="B231" s="182"/>
      <c r="C231" s="91"/>
      <c r="D231" s="91"/>
      <c r="E231" s="92"/>
      <c r="F231" s="85"/>
      <c r="G231" s="85"/>
      <c r="H231" s="88"/>
    </row>
    <row r="232" spans="1:9" s="13" customFormat="1" ht="20.25" customHeight="1" x14ac:dyDescent="0.25">
      <c r="A232" s="91"/>
      <c r="B232" s="93"/>
      <c r="C232" s="94" t="s">
        <v>128</v>
      </c>
      <c r="D232" s="95" t="s">
        <v>129</v>
      </c>
      <c r="E232" s="96" t="s">
        <v>130</v>
      </c>
      <c r="F232" s="96" t="s">
        <v>131</v>
      </c>
      <c r="G232" s="97" t="s">
        <v>130</v>
      </c>
      <c r="H232" s="88"/>
    </row>
    <row r="233" spans="1:9" s="13" customFormat="1" ht="20.25" customHeight="1" x14ac:dyDescent="0.25">
      <c r="A233" s="91"/>
      <c r="B233" s="90"/>
      <c r="C233" s="90"/>
      <c r="D233" s="98"/>
      <c r="E233" s="99"/>
      <c r="F233" s="99"/>
      <c r="G233" s="100"/>
      <c r="H233" s="88"/>
    </row>
    <row r="234" spans="1:9" s="13" customFormat="1" ht="20.25" customHeight="1" x14ac:dyDescent="0.25">
      <c r="A234" s="91"/>
      <c r="B234" s="90"/>
      <c r="C234" s="182"/>
      <c r="D234" s="182"/>
      <c r="E234" s="182"/>
      <c r="F234" s="101"/>
      <c r="G234" s="100"/>
      <c r="H234" s="102"/>
    </row>
    <row r="235" spans="1:9" s="13" customFormat="1" ht="16.5" customHeight="1" x14ac:dyDescent="0.25">
      <c r="A235" s="91"/>
      <c r="B235" s="90"/>
      <c r="C235" s="103"/>
      <c r="D235" s="98"/>
      <c r="E235" s="91"/>
      <c r="F235" s="91"/>
      <c r="G235" s="100"/>
      <c r="H235" s="88"/>
    </row>
    <row r="236" spans="1:9" s="13" customFormat="1" ht="20.25" customHeight="1" x14ac:dyDescent="0.25">
      <c r="A236" s="91"/>
      <c r="B236" s="90"/>
      <c r="C236" s="91"/>
      <c r="D236" s="98"/>
      <c r="E236" s="90"/>
      <c r="F236" s="91"/>
      <c r="G236" s="100"/>
      <c r="H236" s="104"/>
    </row>
    <row r="237" spans="1:9" s="13" customFormat="1" ht="15.75" customHeight="1" x14ac:dyDescent="0.25">
      <c r="A237" s="91"/>
      <c r="B237" s="90"/>
      <c r="C237" s="91"/>
      <c r="D237" s="98"/>
      <c r="E237" s="90"/>
      <c r="F237" s="91"/>
      <c r="G237" s="98"/>
      <c r="H237" s="88"/>
    </row>
    <row r="238" spans="1:9" s="13" customFormat="1" ht="15.75" customHeight="1" x14ac:dyDescent="0.25">
      <c r="A238" s="91"/>
      <c r="B238" s="90"/>
      <c r="C238" s="91"/>
      <c r="D238" s="98"/>
      <c r="E238" s="90"/>
      <c r="F238" s="91"/>
      <c r="G238" s="98"/>
      <c r="H238" s="88"/>
    </row>
    <row r="239" spans="1:9" s="13" customFormat="1" ht="15.75" customHeight="1" x14ac:dyDescent="0.25">
      <c r="A239" s="91" t="s">
        <v>129</v>
      </c>
      <c r="B239" s="91"/>
      <c r="C239" s="85"/>
      <c r="D239" s="98"/>
      <c r="E239" s="91"/>
      <c r="F239" s="105"/>
      <c r="G239" s="100"/>
      <c r="H239" s="88"/>
    </row>
    <row r="240" spans="1:9" s="13" customFormat="1" ht="15.75" customHeight="1" x14ac:dyDescent="0.25">
      <c r="A240" s="91"/>
      <c r="B240" s="90"/>
      <c r="C240" s="85"/>
      <c r="D240" s="98"/>
      <c r="E240" s="85"/>
      <c r="F240" s="91"/>
      <c r="G240" s="103"/>
      <c r="H240" s="88"/>
      <c r="I240" s="12"/>
    </row>
    <row r="241" spans="1:9" s="13" customFormat="1" ht="15.75" customHeight="1" x14ac:dyDescent="0.25">
      <c r="A241" s="91"/>
      <c r="B241" s="91"/>
      <c r="C241" s="91"/>
      <c r="D241" s="106"/>
      <c r="E241" s="107"/>
      <c r="F241" s="91"/>
      <c r="G241" s="100"/>
      <c r="H241" s="88"/>
      <c r="I241" s="12"/>
    </row>
    <row r="242" spans="1:9" s="13" customFormat="1" ht="15.75" customHeight="1" x14ac:dyDescent="0.25">
      <c r="A242" s="91"/>
      <c r="B242" s="91"/>
      <c r="C242" s="91"/>
      <c r="D242" s="98"/>
      <c r="E242" s="107"/>
      <c r="F242" s="91"/>
      <c r="G242" s="100"/>
      <c r="H242" s="88"/>
      <c r="I242" s="12"/>
    </row>
    <row r="243" spans="1:9" ht="16.5" x14ac:dyDescent="0.25">
      <c r="A243" s="108"/>
      <c r="B243" s="109"/>
      <c r="C243" s="80"/>
      <c r="D243" s="81"/>
      <c r="E243" s="86"/>
      <c r="F243" s="87"/>
      <c r="G243" s="87"/>
      <c r="H243" s="88"/>
    </row>
    <row r="244" spans="1:9" ht="15.75" x14ac:dyDescent="0.25">
      <c r="A244" s="102"/>
      <c r="B244" s="102"/>
      <c r="C244" s="102"/>
      <c r="D244" s="110"/>
      <c r="E244" s="111"/>
      <c r="F244" s="102"/>
      <c r="G244" s="102"/>
      <c r="H244" s="88"/>
    </row>
    <row r="245" spans="1:9" x14ac:dyDescent="0.2">
      <c r="A245" s="9"/>
      <c r="B245" s="10"/>
      <c r="C245" s="8"/>
      <c r="D245" s="14"/>
      <c r="E245" s="4"/>
      <c r="F245" s="5"/>
      <c r="G245" s="5"/>
    </row>
    <row r="246" spans="1:9" x14ac:dyDescent="0.2">
      <c r="A246" s="9"/>
      <c r="B246" s="10"/>
      <c r="C246" s="8"/>
      <c r="D246" s="14"/>
      <c r="E246" s="4"/>
      <c r="F246" s="5"/>
      <c r="G246" s="5"/>
    </row>
    <row r="247" spans="1:9" x14ac:dyDescent="0.2">
      <c r="A247" s="9"/>
      <c r="B247" s="10"/>
      <c r="C247" s="8"/>
      <c r="D247" s="14"/>
      <c r="E247" s="4"/>
      <c r="F247" s="5"/>
      <c r="G247" s="5"/>
    </row>
    <row r="248" spans="1:9" x14ac:dyDescent="0.2">
      <c r="A248" s="9"/>
      <c r="B248" s="10"/>
      <c r="C248" s="8"/>
      <c r="D248" s="14"/>
      <c r="E248" s="4"/>
      <c r="F248" s="5"/>
      <c r="G248" s="5"/>
    </row>
  </sheetData>
  <sheetProtection password="8A36" sheet="1" objects="1" scenarios="1"/>
  <mergeCells count="34">
    <mergeCell ref="IT152:IU152"/>
    <mergeCell ref="IT156:IU156"/>
    <mergeCell ref="IT162:IU162"/>
    <mergeCell ref="B213:D213"/>
    <mergeCell ref="B207:D207"/>
    <mergeCell ref="B205:D205"/>
    <mergeCell ref="B206:D206"/>
    <mergeCell ref="C234:E234"/>
    <mergeCell ref="E230:G230"/>
    <mergeCell ref="B214:D214"/>
    <mergeCell ref="B215:D215"/>
    <mergeCell ref="B216:D216"/>
    <mergeCell ref="B217:D217"/>
    <mergeCell ref="B218:D218"/>
    <mergeCell ref="B223:D223"/>
    <mergeCell ref="A231:B231"/>
    <mergeCell ref="A226:G226"/>
    <mergeCell ref="A227:F227"/>
    <mergeCell ref="IT116:IU116"/>
    <mergeCell ref="IT122:IU122"/>
    <mergeCell ref="IT134:IU134"/>
    <mergeCell ref="B1:F1"/>
    <mergeCell ref="B2:F2"/>
    <mergeCell ref="B3:F3"/>
    <mergeCell ref="A6:G6"/>
    <mergeCell ref="IT20:IU20"/>
    <mergeCell ref="IT29:IU29"/>
    <mergeCell ref="IT49:IU49"/>
    <mergeCell ref="IT53:IU53"/>
    <mergeCell ref="IT59:IU59"/>
    <mergeCell ref="A8:G8"/>
    <mergeCell ref="A9:G9"/>
    <mergeCell ref="IT14:IU14"/>
    <mergeCell ref="A11:G11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scale="60" fitToHeight="5" orientation="portrait" horizontalDpi="4294967295" verticalDpi="4294967295" r:id="rId1"/>
  <headerFooter>
    <oddFooter xml:space="preserve">&amp;RPágina &amp;P de &amp;N </oddFooter>
  </headerFooter>
  <rowBreaks count="4" manualBreakCount="4">
    <brk id="62" max="6" man="1"/>
    <brk id="98" max="6" man="1"/>
    <brk id="143" max="6" man="1"/>
    <brk id="181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BF5C7373-C788-46E7-8EE6-4E8B72DD2F49}"/>
</file>

<file path=customXml/itemProps2.xml><?xml version="1.0" encoding="utf-8"?>
<ds:datastoreItem xmlns:ds="http://schemas.openxmlformats.org/officeDocument/2006/customXml" ds:itemID="{06FBC2DD-F977-4FA9-AFB5-D3F0803211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1284C4-12CC-493B-938F-5DFC142CD0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Cantidades</vt:lpstr>
      <vt:lpstr>'Listado de Cantidades'!Área_de_impresión</vt:lpstr>
      <vt:lpstr>'Listado de Cantidades'!Títulos_a_imprimir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>Oscar E. Ozuna B.</cp:lastModifiedBy>
  <cp:revision/>
  <cp:lastPrinted>2023-05-10T14:28:57Z</cp:lastPrinted>
  <dcterms:created xsi:type="dcterms:W3CDTF">2017-10-31T11:14:28Z</dcterms:created>
  <dcterms:modified xsi:type="dcterms:W3CDTF">2023-05-10T14:29:14Z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