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xl/persons/person.xml" ContentType="application/vnd.ms-excel.person+xml"/>
  <Override PartName="/xl/threadedComments/threadedComment1.xml" ContentType="application/vnd.ms-excel.threadedcomment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ozuna\Desktop\New folder\Presupuesto y Listado de cantidades\"/>
    </mc:Choice>
  </mc:AlternateContent>
  <bookViews>
    <workbookView xWindow="0" yWindow="0" windowWidth="38400" windowHeight="17205"/>
  </bookViews>
  <sheets>
    <sheet name="listado de cantidades" sheetId="5" r:id="rId1"/>
  </sheets>
  <definedNames>
    <definedName name="_xlnm.Print_Area" localSheetId="0">'listado de cantidades'!$A$1:$G$224</definedName>
    <definedName name="_xlnm.Print_Titles" localSheetId="0">'listado de cantidades'!$1:$11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5" i="5" l="1"/>
  <c r="G126" i="5" s="1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74" i="5"/>
  <c r="G101" i="5" s="1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G70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G178" i="5"/>
  <c r="F139" i="5" l="1"/>
  <c r="F189" i="5"/>
  <c r="A205" i="5"/>
  <c r="A206" i="5" s="1"/>
  <c r="A207" i="5" s="1"/>
  <c r="A208" i="5" s="1"/>
  <c r="A209" i="5" s="1"/>
  <c r="F188" i="5"/>
  <c r="F187" i="5"/>
  <c r="F186" i="5"/>
  <c r="F185" i="5"/>
  <c r="F184" i="5"/>
  <c r="F183" i="5"/>
  <c r="F182" i="5"/>
  <c r="F181" i="5"/>
  <c r="A181" i="5"/>
  <c r="A182" i="5"/>
  <c r="A183" i="5" s="1"/>
  <c r="A184" i="5" s="1"/>
  <c r="A185" i="5" s="1"/>
  <c r="A186" i="5" s="1"/>
  <c r="A187" i="5" s="1"/>
  <c r="A188" i="5" s="1"/>
  <c r="A189" i="5" s="1"/>
  <c r="A195" i="5"/>
  <c r="A196" i="5" s="1"/>
  <c r="A197" i="5" s="1"/>
  <c r="A104" i="5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F104" i="5"/>
  <c r="A158" i="5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52" i="5"/>
  <c r="A153" i="5" s="1"/>
  <c r="A154" i="5" s="1"/>
  <c r="A148" i="5"/>
  <c r="A143" i="5"/>
  <c r="A144" i="5" s="1"/>
  <c r="A134" i="5"/>
  <c r="A135" i="5"/>
  <c r="A136" i="5" s="1"/>
  <c r="A137" i="5" s="1"/>
  <c r="A138" i="5" s="1"/>
  <c r="A139" i="5" s="1"/>
  <c r="A129" i="5"/>
  <c r="A130" i="5" s="1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63" i="5"/>
  <c r="F162" i="5"/>
  <c r="F161" i="5"/>
  <c r="F160" i="5"/>
  <c r="F159" i="5"/>
  <c r="F158" i="5"/>
  <c r="F154" i="5"/>
  <c r="F153" i="5"/>
  <c r="F134" i="5"/>
  <c r="F143" i="5"/>
  <c r="F129" i="5"/>
  <c r="F130" i="5"/>
  <c r="F148" i="5"/>
  <c r="G149" i="5" s="1"/>
  <c r="F138" i="5"/>
  <c r="F136" i="5"/>
  <c r="F135" i="5"/>
  <c r="F144" i="5"/>
  <c r="F137" i="5"/>
  <c r="G372" i="5"/>
  <c r="G373" i="5"/>
  <c r="G371" i="5"/>
  <c r="G374" i="5" s="1"/>
  <c r="G349" i="5"/>
  <c r="G350" i="5"/>
  <c r="G351" i="5"/>
  <c r="G352" i="5"/>
  <c r="G353" i="5"/>
  <c r="G354" i="5"/>
  <c r="G355" i="5"/>
  <c r="G356" i="5"/>
  <c r="G357" i="5"/>
  <c r="G358" i="5"/>
  <c r="G359" i="5"/>
  <c r="G360" i="5"/>
  <c r="G361" i="5"/>
  <c r="G362" i="5"/>
  <c r="G363" i="5"/>
  <c r="G364" i="5"/>
  <c r="G365" i="5"/>
  <c r="G348" i="5"/>
  <c r="F73" i="5"/>
  <c r="F69" i="5"/>
  <c r="F44" i="5"/>
  <c r="F15" i="5"/>
  <c r="G41" i="5" s="1"/>
  <c r="F152" i="5"/>
  <c r="G367" i="5" l="1"/>
  <c r="G379" i="5" s="1"/>
  <c r="G383" i="5" s="1"/>
  <c r="G131" i="5"/>
  <c r="G145" i="5"/>
  <c r="G155" i="5"/>
  <c r="G190" i="5"/>
  <c r="G140" i="5"/>
  <c r="G192" i="5" l="1"/>
  <c r="G214" i="5" s="1"/>
  <c r="G195" i="5" l="1"/>
  <c r="G197" i="5"/>
  <c r="G207" i="5"/>
  <c r="G205" i="5"/>
  <c r="G206" i="5"/>
  <c r="G208" i="5"/>
  <c r="G196" i="5"/>
  <c r="G209" i="5"/>
  <c r="G198" i="5" l="1"/>
  <c r="G200" i="5" s="1"/>
  <c r="G202" i="5" s="1"/>
  <c r="G204" i="5" s="1"/>
  <c r="G210" i="5" s="1"/>
  <c r="G212" i="5" s="1"/>
  <c r="G216" i="5" s="1"/>
</calcChain>
</file>

<file path=xl/sharedStrings.xml><?xml version="1.0" encoding="utf-8"?>
<sst xmlns="http://schemas.openxmlformats.org/spreadsheetml/2006/main" count="353" uniqueCount="141">
  <si>
    <t>INFORMACIONES DEL PROYECTO</t>
  </si>
  <si>
    <t> </t>
  </si>
  <si>
    <t>NUMERO DE CARPETA</t>
  </si>
  <si>
    <t>2023-003-O LOTE 3</t>
  </si>
  <si>
    <r>
      <t xml:space="preserve">PROYECTO           </t>
    </r>
    <r>
      <rPr>
        <sz val="12"/>
        <color indexed="8"/>
        <rFont val="Arial Narrow"/>
        <family val="2"/>
      </rPr>
      <t>Adecuaciones de baños y estacionamientos  en el Palacio de Justicia de Bahoruco</t>
    </r>
  </si>
  <si>
    <r>
      <t xml:space="preserve">DIRECCIÓN DEL PROYECTO    </t>
    </r>
    <r>
      <rPr>
        <sz val="12"/>
        <color indexed="8"/>
        <rFont val="Arial Narrow"/>
        <family val="2"/>
      </rPr>
      <t>Palacio de Justicia de Bahoruco</t>
    </r>
  </si>
  <si>
    <t>ITEM</t>
  </si>
  <si>
    <t xml:space="preserve">DESCRIPCIÓN </t>
  </si>
  <si>
    <t xml:space="preserve">CANTIDAD </t>
  </si>
  <si>
    <t xml:space="preserve">UNIDAD </t>
  </si>
  <si>
    <t>PRECIO UNITARIO</t>
  </si>
  <si>
    <t xml:space="preserve">VALOR </t>
  </si>
  <si>
    <t>SUB-TOTAL</t>
  </si>
  <si>
    <t xml:space="preserve">BAÑOS DE JUZGADO DE PAZ 1ER.NIVEL Y JUZGADO DE LA INSTRUCCIÓN 2DO. NIVEL </t>
  </si>
  <si>
    <t>Desmonte de aparatos sanitarios existentes (inodoros, lavamanos, orinales, etc.)</t>
  </si>
  <si>
    <t>ud</t>
  </si>
  <si>
    <t>Desmonte de puertas normales y medianas</t>
  </si>
  <si>
    <t>Demolición de cerámicas de pared y pisos existentes</t>
  </si>
  <si>
    <t>m2</t>
  </si>
  <si>
    <t xml:space="preserve">Demolición de muros de bloques existentes </t>
  </si>
  <si>
    <t>Desmonte luminarias existentes</t>
  </si>
  <si>
    <t>Suministro e instalación de muros de bloques (Incluye terminación)</t>
  </si>
  <si>
    <t>Suministro e Instalación Porcelanato de pared de 0.30m x 0.60m en tonos claros acorde con el porcelanato de piso</t>
  </si>
  <si>
    <t>Suministro e Instalación de Porcelanato de piso 0.60m x 0.60m en tono claros acorde con los porcelanatos de pared, antideslizantes.</t>
  </si>
  <si>
    <t>Desmonte de plafón existente</t>
  </si>
  <si>
    <t>Suministro e Instalación de Plafón 2'' x 2''  x 7mm vinil yeso (incluye estructura en metal Maint Tee y Cross Tee)</t>
  </si>
  <si>
    <t>Suministro e Instalación de Inodoro elongado (Incluye tapa)</t>
  </si>
  <si>
    <t>Suministro e instalación de lavamanos de pedestal (Incluye piezas y M.O.)</t>
  </si>
  <si>
    <t>Suministro e Instalación de Espejos con marco de aluminio de 1", con dimensiones de 1.00 mt x 0.70 mt</t>
  </si>
  <si>
    <t>p2</t>
  </si>
  <si>
    <t>Suministro e instalación de llave monomando para lavamanos, cuadrado inclinado 1/2"-14 NPSM</t>
  </si>
  <si>
    <t>Suministro e Instalación Dosificador para jabón líquido de acero inoxidable</t>
  </si>
  <si>
    <t>Suministro e Instalación de Dispensador de acero inoxidable para rollos grandes de papel higiénico</t>
  </si>
  <si>
    <t>Suministro e Instalación de Dispensador Automático de Rollos de Papel Toalla Estándar fabricado en acero inoxidable con acabado satinado</t>
  </si>
  <si>
    <t>Suministro e Instalación de Lámparas para luminarias con tubo Led 2x2 de plafón parabólicas con tubos T8 de 18W 24", 800 LM, 4000 K, 120-277 VAC, 40MIL horas CERTIFICACIÓN UL.con difusor mate</t>
  </si>
  <si>
    <t>Suministro e instalación de Interruptores sencillos Tecnopolímero Color blanco (pure white) con botoneras color blanco control axial y placa dedicada de soporte</t>
  </si>
  <si>
    <t xml:space="preserve">Suministro e Instalación de Desagüe de piso de 2", niquelado, con parilla cuadrada. </t>
  </si>
  <si>
    <t>Suministro e Instalación de Tuberías y piezas sanitaria para suministro de agua y drenaje sanitario en PVC Semipresión</t>
  </si>
  <si>
    <t>pa</t>
  </si>
  <si>
    <t>Mano de Obra Plomero</t>
  </si>
  <si>
    <t>Suministro e instalación de puertas nuevas de plywood de  1/4" de espesor  (terminación de doble) ( 0.60 x 1.50 m)</t>
  </si>
  <si>
    <t>Reparación y mantenimiento de puerta normal, incluye desmonte, masillado pulido, pintura e instalación ) (0.85x 2.10 m)</t>
  </si>
  <si>
    <t>Traslado y bote de escombros</t>
  </si>
  <si>
    <t>m3</t>
  </si>
  <si>
    <t>Limpieza continua y final</t>
  </si>
  <si>
    <t>Sub-total</t>
  </si>
  <si>
    <t>BAÑOS PÚBLICOS 1ER. NIVEL Y 2DO. NIVEL</t>
  </si>
  <si>
    <t>Barra para personas con discapacidad en acero inoxidable redonda de 1 1/2" x 36" de longitud.</t>
  </si>
  <si>
    <t>Suministro e instalación de Llave monomando para lavamanos,  cuadrado inclinado 1/2"-14 NPSM</t>
  </si>
  <si>
    <t>Suministro e Instalación Dosificador para jabón líquido acero inoxidable</t>
  </si>
  <si>
    <t xml:space="preserve">BAÑOS PÚBLICOS DE PRIMERA INSTANCIA 1ER. NIVEL Y 2DO. NIVEL TRIBUNAL COLEGIADO </t>
  </si>
  <si>
    <t xml:space="preserve">Demolición de muro de bloques existentes </t>
  </si>
  <si>
    <t>Suministro e Instalación Dosificador para jabón líquido</t>
  </si>
  <si>
    <t xml:space="preserve">Construcción de vertedero revestido de ceramica </t>
  </si>
  <si>
    <t xml:space="preserve">Suministro e instalación de puertas nuevas de plywood </t>
  </si>
  <si>
    <t>Suministro e instalación de puerta de plywood en vertedero</t>
  </si>
  <si>
    <t>HABILITACIÓN DE BAÑOS PARA JUEZ PRESIDENTE DE PRIMERA INSTANCIA Y JUEZ DE JUZGADO DE PAZ</t>
  </si>
  <si>
    <t>Demolición de piso de granito existente</t>
  </si>
  <si>
    <t>Perforación en muros de bloques para pasante de tuberias para drenaje sanitario de conexión</t>
  </si>
  <si>
    <t>Suministro e Instalación porcelanato de pared de 0.30m x 0.60m en tonos claros acorde con el porcelanato de piso</t>
  </si>
  <si>
    <t>Reparación y mantenimiento de puerta normal, incluye desmonte, masillado pulido, pintura e instalación ) ( 1.60x 2.10 m)</t>
  </si>
  <si>
    <t>PORTAJE EN GENERAL</t>
  </si>
  <si>
    <t>Desmontura de puerta existente</t>
  </si>
  <si>
    <t>Mantenimiento de puertas de 1.00x 2.10 similar a la existente</t>
  </si>
  <si>
    <t>INSTALACIONES ELECTRICAS EN GENERAL</t>
  </si>
  <si>
    <t>Desmonte de luminarias</t>
  </si>
  <si>
    <t>Suministro e Instalación de salidas cenitales</t>
  </si>
  <si>
    <t>Suministro e instalación de tomacorrientes dobles 120 V Tecnopolímero color blanco</t>
  </si>
  <si>
    <t xml:space="preserve">Suministro e Instalación de acometida eléctrica tubería de pvc de Ø1 '' (Incluye 3 líneas AWG # 10  THWN ) incluye ranura y terminación. </t>
  </si>
  <si>
    <t>pl</t>
  </si>
  <si>
    <t>TERMINACIÓN DE TECHO EN DISTINTAS ÁREAS</t>
  </si>
  <si>
    <t>Desmonte de plafón</t>
  </si>
  <si>
    <t>PINTURA EN GENERAL</t>
  </si>
  <si>
    <t>Suministro y aplicación de pintura satinada</t>
  </si>
  <si>
    <t>MISCELANEOS</t>
  </si>
  <si>
    <t>Corrección de grietas con malla en el edificio</t>
  </si>
  <si>
    <t>p.a</t>
  </si>
  <si>
    <t>Pulido y brillado de piso en granito en distintas áreas</t>
  </si>
  <si>
    <t>Mantenimiento de ventanas y cambio de operadores</t>
  </si>
  <si>
    <t>CONSTRUCCIÓN DE PARQUEOS DE JUECES</t>
  </si>
  <si>
    <t>Demolición de muros de bloques en jardinera</t>
  </si>
  <si>
    <t xml:space="preserve">Demolición de verja de bloques y </t>
  </si>
  <si>
    <t>ml</t>
  </si>
  <si>
    <t xml:space="preserve">Extracción de tierra en área de jardinera </t>
  </si>
  <si>
    <r>
      <t>m</t>
    </r>
    <r>
      <rPr>
        <vertAlign val="superscript"/>
        <sz val="11"/>
        <rFont val="Arial"/>
        <family val="2"/>
      </rPr>
      <t>2</t>
    </r>
  </si>
  <si>
    <t>Desmonte de puerta de hierro</t>
  </si>
  <si>
    <t>und</t>
  </si>
  <si>
    <t>Demolición de piso de hormigón (Incluye acera)</t>
  </si>
  <si>
    <t xml:space="preserve">Demolición de escalones de granito </t>
  </si>
  <si>
    <t xml:space="preserve">Demolición de piso de granito </t>
  </si>
  <si>
    <t>Bote de escombros</t>
  </si>
  <si>
    <t>viaje</t>
  </si>
  <si>
    <t>Relleno compactado con material clasificado H=0.25 en área de jardinera</t>
  </si>
  <si>
    <t xml:space="preserve">Piso de hormigón 1:2:4, H=0.10 mts con acero malla electrosoldada 0.10x0.10 mts (Incluye acera) </t>
  </si>
  <si>
    <t xml:space="preserve">Piso de hormigón rayado 1:2:4, H=0.10 mts con acero malla electrosoldada 0.10x0.10 mts </t>
  </si>
  <si>
    <t>Pisos de granito fondo blanco 0.30x0.30 mts</t>
  </si>
  <si>
    <t>Escalones de granito fondo blanco A=0.30 mts (Huellas y contrahuellas)</t>
  </si>
  <si>
    <t>Zócalos de granito fondo blanco de 0.07x0.30 mts</t>
  </si>
  <si>
    <t>Suministro y confección de puerta de hierro corrediza (ver diseño en plano), incluye pintura</t>
  </si>
  <si>
    <t>Mantenimiento de puertas de entradas de madera doble</t>
  </si>
  <si>
    <t>Suministro y aplicación de pintura acrilica</t>
  </si>
  <si>
    <t xml:space="preserve">Confección y terminación de canaleta para drenaje pluvial en entrada vehicular en hormigon </t>
  </si>
  <si>
    <t xml:space="preserve">Suministro y colocación de paragomas </t>
  </si>
  <si>
    <t>Limpieza continua y final.</t>
  </si>
  <si>
    <t>p.u.</t>
  </si>
  <si>
    <t xml:space="preserve">CONSTRUCCIÓN DE VERJA POSTERIOR EN BLOQUES Y MALLA CICLONICA </t>
  </si>
  <si>
    <t>Excavación de zanja en tierra para zapata de muros</t>
  </si>
  <si>
    <t>Hormigón Armado 1:2:4 para zapata de muros H=0.25 mts</t>
  </si>
  <si>
    <t>Suministro y colocación de muros de bloques de 6, bastones a 0.60 mts, altura total =1.00 mts</t>
  </si>
  <si>
    <t xml:space="preserve">Colocación de relleno de reposición </t>
  </si>
  <si>
    <t>Terminación de pañete en muro de bloques (0.60mts de altura)</t>
  </si>
  <si>
    <t>Suministro e instalación de malla ciclonica galvanizado con tubos de 2" cada 3 mts (Incluye piezas y accesorios)</t>
  </si>
  <si>
    <t xml:space="preserve">Traslado y bote de escombros </t>
  </si>
  <si>
    <t xml:space="preserve">viaje </t>
  </si>
  <si>
    <t xml:space="preserve">Limpieza final </t>
  </si>
  <si>
    <t>SUB-TOTAL GENERAL  COSTOS DIRECTOS (RD$)</t>
  </si>
  <si>
    <t>GASTOS INDIRECTOS</t>
  </si>
  <si>
    <t>Dirección técnica y responsabilidad</t>
  </si>
  <si>
    <t>Gastos administrativos y de obra</t>
  </si>
  <si>
    <t>Transporte</t>
  </si>
  <si>
    <t xml:space="preserve">SUB-TOTAL </t>
  </si>
  <si>
    <t xml:space="preserve">SUB-TOTAL GRAVADO </t>
  </si>
  <si>
    <t>BASE IMPONIBLE DE IMPUESTOS</t>
  </si>
  <si>
    <t>ITBIS (18% del 10% del total Norma 07-2007)</t>
  </si>
  <si>
    <t>Seguro Social y Contra accidentes</t>
  </si>
  <si>
    <t>Ley de pensión y jubilación obreros de la construcción</t>
  </si>
  <si>
    <t>CODIA</t>
  </si>
  <si>
    <t>Equipos de Salud e Higiene</t>
  </si>
  <si>
    <t>Equipos de Seguridad y Protección personal</t>
  </si>
  <si>
    <t>SUB-TOTAL  (RD$)</t>
  </si>
  <si>
    <t>SUB-TOTAL GENERAL COSTOS INDIRECTOS  (RD$)</t>
  </si>
  <si>
    <t>Imprevistos</t>
  </si>
  <si>
    <t>TOTAL GENERAL  (RD$)</t>
  </si>
  <si>
    <t xml:space="preserve">               </t>
  </si>
  <si>
    <t xml:space="preserve">   </t>
  </si>
  <si>
    <t xml:space="preserve">pafon </t>
  </si>
  <si>
    <t>defensa publica no va</t>
  </si>
  <si>
    <t>TOTAL PLAFON</t>
  </si>
  <si>
    <t>TOTAL PLAFON 1RO Y SDO NIVEL</t>
  </si>
  <si>
    <t>Traslado de baterías de inversor (desinstalación e instalación de base con baterías )</t>
  </si>
  <si>
    <t>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</si>
</sst>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&quot;RD$&quot;#,##0.00"/>
    <numFmt numFmtId="166" formatCode="_-* #,##0.00\ _P_t_s_-;\-* #,##0.00\ _P_t_s_-;_-* &quot;-&quot;??\ _P_t_s_-;_-@_-"/>
    <numFmt numFmtId="167" formatCode="[$$-2C0A]\ #,##0.00"/>
    <numFmt numFmtId="168" formatCode="0.0"/>
    <numFmt numFmtId="169" formatCode="_-* #,##0.00\ &quot;Pts&quot;_-;\-* #,##0.00\ &quot;Pts&quot;_-;_-* &quot;-&quot;??\ &quot;Pts&quot;_-;_-@_-"/>
    <numFmt numFmtId="170" formatCode="&quot;$&quot;\ #,##0.00"/>
  </numFmts>
  <fonts count="3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MS Sans Serif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Arial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12"/>
      <name val="Arial Narrow"/>
      <family val="2"/>
    </font>
    <font>
      <sz val="12"/>
      <color indexed="8"/>
      <name val="Arial Narrow"/>
      <family val="2"/>
    </font>
    <font>
      <sz val="12"/>
      <name val="Arial Narrow"/>
      <family val="2"/>
    </font>
    <font>
      <b/>
      <sz val="8"/>
      <name val="Arial Narrow"/>
      <family val="2"/>
    </font>
    <font>
      <sz val="12"/>
      <name val="Arial"/>
      <family val="2"/>
    </font>
    <font>
      <b/>
      <sz val="12"/>
      <name val="Arial"/>
      <family val="2"/>
    </font>
    <font>
      <vertAlign val="superscript"/>
      <sz val="11"/>
      <name val="Arial"/>
      <family val="2"/>
    </font>
    <font>
      <sz val="11"/>
      <color theme="1"/>
      <name val="Calibri"/>
      <family val="2"/>
      <scheme val="minor"/>
    </font>
    <font>
      <b/>
      <sz val="9"/>
      <color rgb="FF000000"/>
      <name val="Arial Narrow"/>
      <family val="2"/>
    </font>
    <font>
      <sz val="11"/>
      <color rgb="FF000000"/>
      <name val="Arial Narrow"/>
      <family val="2"/>
    </font>
    <font>
      <b/>
      <sz val="12"/>
      <color rgb="FFFFFFFF"/>
      <name val="Arial Narrow"/>
      <family val="2"/>
    </font>
    <font>
      <b/>
      <sz val="12"/>
      <color rgb="FF000000"/>
      <name val="Arial Narrow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0045C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0"/>
        <bgColor rgb="FF000000"/>
      </patternFill>
    </fill>
  </fills>
  <borders count="4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5">
    <xf numFmtId="0" fontId="0" fillId="0" borderId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4" fillId="0" borderId="0" applyFont="0" applyFill="0" applyBorder="0" applyAlignment="0" applyProtection="0"/>
    <xf numFmtId="164" fontId="15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26" fillId="0" borderId="0"/>
    <xf numFmtId="0" fontId="26" fillId="0" borderId="0"/>
    <xf numFmtId="9" fontId="15" fillId="0" borderId="0" applyFont="0" applyFill="0" applyBorder="0" applyAlignment="0" applyProtection="0"/>
  </cellStyleXfs>
  <cellXfs count="26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3" fontId="4" fillId="0" borderId="0" xfId="1" applyFont="1" applyAlignment="1">
      <alignment horizontal="right"/>
    </xf>
    <xf numFmtId="166" fontId="4" fillId="0" borderId="0" xfId="1" applyNumberFormat="1" applyFont="1" applyAlignment="1">
      <alignment horizontal="right"/>
    </xf>
    <xf numFmtId="2" fontId="2" fillId="0" borderId="0" xfId="0" applyNumberFormat="1" applyFont="1"/>
    <xf numFmtId="43" fontId="2" fillId="0" borderId="0" xfId="0" applyNumberFormat="1" applyFont="1"/>
    <xf numFmtId="4" fontId="5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0" fontId="7" fillId="0" borderId="0" xfId="24" applyNumberFormat="1" applyFont="1" applyAlignment="1" applyProtection="1">
      <alignment horizontal="center"/>
    </xf>
    <xf numFmtId="10" fontId="7" fillId="0" borderId="0" xfId="24" applyNumberFormat="1" applyFont="1"/>
    <xf numFmtId="165" fontId="6" fillId="0" borderId="0" xfId="24" applyNumberFormat="1" applyFont="1"/>
    <xf numFmtId="0" fontId="4" fillId="0" borderId="0" xfId="0" applyFont="1" applyAlignment="1">
      <alignment horizontal="center"/>
    </xf>
    <xf numFmtId="2" fontId="4" fillId="0" borderId="0" xfId="0" applyNumberFormat="1" applyFont="1"/>
    <xf numFmtId="167" fontId="4" fillId="0" borderId="0" xfId="0" applyNumberFormat="1" applyFont="1"/>
    <xf numFmtId="2" fontId="6" fillId="2" borderId="1" xfId="0" applyNumberFormat="1" applyFont="1" applyFill="1" applyBorder="1"/>
    <xf numFmtId="43" fontId="7" fillId="0" borderId="2" xfId="1" applyFont="1" applyFill="1" applyBorder="1" applyAlignment="1">
      <alignment horizontal="right"/>
    </xf>
    <xf numFmtId="168" fontId="9" fillId="2" borderId="3" xfId="0" applyNumberFormat="1" applyFont="1" applyFill="1" applyBorder="1"/>
    <xf numFmtId="2" fontId="6" fillId="2" borderId="1" xfId="1" applyNumberFormat="1" applyFont="1" applyFill="1" applyBorder="1" applyAlignment="1">
      <alignment horizontal="right"/>
    </xf>
    <xf numFmtId="43" fontId="7" fillId="0" borderId="4" xfId="1" applyFont="1" applyFill="1" applyBorder="1" applyAlignment="1">
      <alignment horizontal="right"/>
    </xf>
    <xf numFmtId="2" fontId="5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2" fontId="7" fillId="0" borderId="0" xfId="0" applyNumberFormat="1" applyFont="1" applyAlignment="1">
      <alignment horizontal="center"/>
    </xf>
    <xf numFmtId="10" fontId="7" fillId="0" borderId="0" xfId="24" applyNumberFormat="1" applyFont="1" applyBorder="1" applyAlignment="1" applyProtection="1">
      <alignment horizontal="center"/>
    </xf>
    <xf numFmtId="9" fontId="7" fillId="0" borderId="0" xfId="24" applyFont="1" applyBorder="1" applyAlignment="1">
      <alignment horizontal="center"/>
    </xf>
    <xf numFmtId="43" fontId="4" fillId="0" borderId="0" xfId="1" applyFont="1" applyFill="1" applyBorder="1" applyAlignment="1">
      <alignment horizontal="right"/>
    </xf>
    <xf numFmtId="43" fontId="5" fillId="0" borderId="0" xfId="1" applyFont="1" applyFill="1" applyBorder="1" applyAlignment="1">
      <alignment horizontal="right"/>
    </xf>
    <xf numFmtId="165" fontId="6" fillId="2" borderId="8" xfId="1" applyNumberFormat="1" applyFont="1" applyFill="1" applyBorder="1" applyAlignment="1">
      <alignment horizontal="right"/>
    </xf>
    <xf numFmtId="164" fontId="6" fillId="2" borderId="8" xfId="8" applyFont="1" applyFill="1" applyBorder="1" applyAlignment="1">
      <alignment horizontal="right"/>
    </xf>
    <xf numFmtId="0" fontId="12" fillId="0" borderId="0" xfId="0" applyFont="1"/>
    <xf numFmtId="4" fontId="13" fillId="0" borderId="0" xfId="0" applyNumberFormat="1" applyFont="1" applyAlignment="1">
      <alignment horizontal="center"/>
    </xf>
    <xf numFmtId="0" fontId="5" fillId="0" borderId="0" xfId="0" applyFont="1"/>
    <xf numFmtId="39" fontId="12" fillId="3" borderId="0" xfId="0" applyNumberFormat="1" applyFont="1" applyFill="1"/>
    <xf numFmtId="0" fontId="12" fillId="3" borderId="0" xfId="0" applyFont="1" applyFill="1"/>
    <xf numFmtId="0" fontId="12" fillId="0" borderId="0" xfId="0" applyFont="1" applyAlignment="1">
      <alignment horizontal="right"/>
    </xf>
    <xf numFmtId="0" fontId="17" fillId="0" borderId="0" xfId="0" applyFont="1" applyAlignment="1">
      <alignment horizontal="center" readingOrder="1"/>
    </xf>
    <xf numFmtId="0" fontId="14" fillId="0" borderId="0" xfId="0" applyFont="1" applyAlignment="1">
      <alignment horizontal="right"/>
    </xf>
    <xf numFmtId="0" fontId="16" fillId="0" borderId="0" xfId="0" applyFont="1" applyAlignment="1">
      <alignment horizontal="left" vertical="center" readingOrder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2" fontId="7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0" fontId="7" fillId="0" borderId="0" xfId="24" applyNumberFormat="1" applyFont="1" applyBorder="1" applyAlignment="1" applyProtection="1">
      <alignment horizontal="center" vertical="center" wrapText="1"/>
    </xf>
    <xf numFmtId="10" fontId="7" fillId="0" borderId="0" xfId="24" applyNumberFormat="1" applyFont="1" applyBorder="1" applyAlignment="1">
      <alignment horizontal="center" vertical="center" wrapText="1"/>
    </xf>
    <xf numFmtId="43" fontId="4" fillId="0" borderId="0" xfId="1" applyFont="1" applyFill="1" applyBorder="1" applyAlignment="1">
      <alignment horizontal="center" vertical="center" wrapText="1"/>
    </xf>
    <xf numFmtId="164" fontId="4" fillId="0" borderId="0" xfId="8" applyFont="1" applyFill="1" applyBorder="1" applyAlignment="1">
      <alignment horizontal="right"/>
    </xf>
    <xf numFmtId="0" fontId="2" fillId="0" borderId="9" xfId="0" applyFont="1" applyBorder="1"/>
    <xf numFmtId="10" fontId="7" fillId="0" borderId="9" xfId="24" applyNumberFormat="1" applyFont="1" applyBorder="1" applyAlignment="1" applyProtection="1">
      <alignment horizontal="center"/>
    </xf>
    <xf numFmtId="10" fontId="7" fillId="0" borderId="9" xfId="24" applyNumberFormat="1" applyFont="1" applyBorder="1" applyAlignment="1">
      <alignment horizontal="center"/>
    </xf>
    <xf numFmtId="43" fontId="4" fillId="0" borderId="9" xfId="1" applyFont="1" applyFill="1" applyBorder="1" applyAlignment="1">
      <alignment horizontal="right"/>
    </xf>
    <xf numFmtId="43" fontId="6" fillId="2" borderId="1" xfId="1" applyFont="1" applyFill="1" applyBorder="1" applyAlignment="1">
      <alignment horizontal="center"/>
    </xf>
    <xf numFmtId="4" fontId="4" fillId="0" borderId="0" xfId="0" applyNumberFormat="1" applyFont="1" applyAlignment="1">
      <alignment horizontal="center"/>
    </xf>
    <xf numFmtId="0" fontId="12" fillId="3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2" fontId="7" fillId="0" borderId="10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 horizontal="right"/>
    </xf>
    <xf numFmtId="164" fontId="4" fillId="0" borderId="11" xfId="8" applyFont="1" applyFill="1" applyBorder="1" applyAlignment="1">
      <alignment horizontal="right"/>
    </xf>
    <xf numFmtId="43" fontId="6" fillId="2" borderId="1" xfId="1" applyFont="1" applyFill="1" applyBorder="1" applyAlignment="1">
      <alignment horizontal="right"/>
    </xf>
    <xf numFmtId="2" fontId="7" fillId="0" borderId="12" xfId="0" applyNumberFormat="1" applyFont="1" applyBorder="1" applyAlignment="1">
      <alignment horizontal="center"/>
    </xf>
    <xf numFmtId="0" fontId="2" fillId="0" borderId="13" xfId="0" applyFont="1" applyBorder="1"/>
    <xf numFmtId="10" fontId="7" fillId="0" borderId="13" xfId="24" applyNumberFormat="1" applyFont="1" applyBorder="1" applyAlignment="1" applyProtection="1">
      <alignment horizontal="center"/>
    </xf>
    <xf numFmtId="2" fontId="7" fillId="0" borderId="13" xfId="0" applyNumberFormat="1" applyFont="1" applyBorder="1" applyAlignment="1">
      <alignment horizontal="right"/>
    </xf>
    <xf numFmtId="10" fontId="7" fillId="0" borderId="13" xfId="24" applyNumberFormat="1" applyFont="1" applyBorder="1" applyAlignment="1">
      <alignment horizontal="center"/>
    </xf>
    <xf numFmtId="43" fontId="4" fillId="0" borderId="13" xfId="1" applyFont="1" applyFill="1" applyBorder="1" applyAlignment="1">
      <alignment horizontal="right"/>
    </xf>
    <xf numFmtId="164" fontId="4" fillId="0" borderId="14" xfId="8" applyFont="1" applyFill="1" applyBorder="1" applyAlignment="1">
      <alignment horizontal="right"/>
    </xf>
    <xf numFmtId="2" fontId="7" fillId="0" borderId="0" xfId="0" applyNumberFormat="1" applyFont="1" applyAlignment="1">
      <alignment horizontal="right"/>
    </xf>
    <xf numFmtId="165" fontId="6" fillId="2" borderId="8" xfId="8" applyNumberFormat="1" applyFont="1" applyFill="1" applyBorder="1" applyAlignment="1">
      <alignment horizontal="right"/>
    </xf>
    <xf numFmtId="40" fontId="10" fillId="2" borderId="1" xfId="1" applyNumberFormat="1" applyFont="1" applyFill="1" applyBorder="1" applyAlignment="1">
      <alignment horizontal="right"/>
    </xf>
    <xf numFmtId="10" fontId="6" fillId="2" borderId="1" xfId="24" applyNumberFormat="1" applyFont="1" applyFill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1" fillId="0" borderId="0" xfId="0" applyFont="1"/>
    <xf numFmtId="0" fontId="7" fillId="0" borderId="0" xfId="0" applyFont="1" applyAlignment="1">
      <alignment horizontal="center" vertical="center" wrapText="1"/>
    </xf>
    <xf numFmtId="168" fontId="9" fillId="0" borderId="0" xfId="0" applyNumberFormat="1" applyFont="1"/>
    <xf numFmtId="2" fontId="6" fillId="0" borderId="0" xfId="0" applyNumberFormat="1" applyFont="1"/>
    <xf numFmtId="2" fontId="6" fillId="0" borderId="0" xfId="1" applyNumberFormat="1" applyFont="1" applyFill="1" applyBorder="1" applyAlignment="1">
      <alignment horizontal="right"/>
    </xf>
    <xf numFmtId="43" fontId="6" fillId="0" borderId="0" xfId="1" applyFont="1" applyFill="1" applyBorder="1" applyAlignment="1">
      <alignment horizontal="center"/>
    </xf>
    <xf numFmtId="40" fontId="10" fillId="0" borderId="0" xfId="1" applyNumberFormat="1" applyFont="1" applyFill="1" applyBorder="1" applyAlignment="1">
      <alignment horizontal="right"/>
    </xf>
    <xf numFmtId="164" fontId="6" fillId="0" borderId="0" xfId="8" applyFont="1" applyFill="1" applyBorder="1" applyAlignment="1">
      <alignment horizontal="right"/>
    </xf>
    <xf numFmtId="43" fontId="2" fillId="4" borderId="15" xfId="0" applyNumberFormat="1" applyFont="1" applyFill="1" applyBorder="1"/>
    <xf numFmtId="168" fontId="9" fillId="2" borderId="16" xfId="0" applyNumberFormat="1" applyFont="1" applyFill="1" applyBorder="1"/>
    <xf numFmtId="2" fontId="6" fillId="2" borderId="16" xfId="0" applyNumberFormat="1" applyFont="1" applyFill="1" applyBorder="1"/>
    <xf numFmtId="2" fontId="6" fillId="2" borderId="16" xfId="1" applyNumberFormat="1" applyFont="1" applyFill="1" applyBorder="1" applyAlignment="1">
      <alignment horizontal="right"/>
    </xf>
    <xf numFmtId="43" fontId="6" fillId="2" borderId="16" xfId="1" applyFont="1" applyFill="1" applyBorder="1" applyAlignment="1">
      <alignment horizontal="center"/>
    </xf>
    <xf numFmtId="40" fontId="10" fillId="2" borderId="16" xfId="1" applyNumberFormat="1" applyFont="1" applyFill="1" applyBorder="1" applyAlignment="1">
      <alignment horizontal="right"/>
    </xf>
    <xf numFmtId="164" fontId="6" fillId="2" borderId="16" xfId="8" applyFont="1" applyFill="1" applyBorder="1" applyAlignment="1">
      <alignment horizontal="right"/>
    </xf>
    <xf numFmtId="0" fontId="19" fillId="6" borderId="0" xfId="0" applyFont="1" applyFill="1" applyAlignment="1">
      <alignment wrapText="1"/>
    </xf>
    <xf numFmtId="0" fontId="19" fillId="5" borderId="17" xfId="0" applyFont="1" applyFill="1" applyBorder="1" applyAlignment="1">
      <alignment wrapText="1"/>
    </xf>
    <xf numFmtId="0" fontId="19" fillId="5" borderId="0" xfId="0" applyFont="1" applyFill="1" applyAlignment="1">
      <alignment wrapText="1"/>
    </xf>
    <xf numFmtId="0" fontId="2" fillId="6" borderId="0" xfId="0" applyFont="1" applyFill="1"/>
    <xf numFmtId="0" fontId="27" fillId="6" borderId="0" xfId="0" applyFont="1" applyFill="1"/>
    <xf numFmtId="0" fontId="29" fillId="6" borderId="0" xfId="0" applyFont="1" applyFill="1" applyAlignment="1">
      <alignment wrapText="1"/>
    </xf>
    <xf numFmtId="0" fontId="21" fillId="5" borderId="28" xfId="0" applyFont="1" applyFill="1" applyBorder="1" applyAlignment="1">
      <alignment horizontal="center" vertical="center"/>
    </xf>
    <xf numFmtId="0" fontId="28" fillId="6" borderId="0" xfId="0" applyFont="1" applyFill="1"/>
    <xf numFmtId="0" fontId="21" fillId="6" borderId="0" xfId="0" applyFont="1" applyFill="1"/>
    <xf numFmtId="0" fontId="19" fillId="6" borderId="0" xfId="0" applyFont="1" applyFill="1"/>
    <xf numFmtId="0" fontId="30" fillId="5" borderId="18" xfId="0" applyFont="1" applyFill="1" applyBorder="1" applyAlignment="1">
      <alignment wrapText="1"/>
    </xf>
    <xf numFmtId="0" fontId="30" fillId="5" borderId="0" xfId="0" applyFont="1" applyFill="1" applyAlignment="1">
      <alignment wrapText="1"/>
    </xf>
    <xf numFmtId="0" fontId="30" fillId="6" borderId="0" xfId="0" applyFont="1" applyFill="1" applyAlignment="1">
      <alignment wrapText="1"/>
    </xf>
    <xf numFmtId="0" fontId="22" fillId="6" borderId="0" xfId="0" applyFont="1" applyFill="1"/>
    <xf numFmtId="0" fontId="19" fillId="7" borderId="15" xfId="0" applyFont="1" applyFill="1" applyBorder="1" applyAlignment="1">
      <alignment horizontal="center" vertical="center"/>
    </xf>
    <xf numFmtId="0" fontId="19" fillId="7" borderId="19" xfId="0" applyFont="1" applyFill="1" applyBorder="1" applyAlignment="1">
      <alignment horizontal="center" vertical="center"/>
    </xf>
    <xf numFmtId="0" fontId="19" fillId="7" borderId="20" xfId="0" applyFont="1" applyFill="1" applyBorder="1" applyAlignment="1">
      <alignment horizontal="center" vertical="center"/>
    </xf>
    <xf numFmtId="0" fontId="19" fillId="7" borderId="15" xfId="0" applyFont="1" applyFill="1" applyBorder="1" applyAlignment="1">
      <alignment horizontal="center" vertical="center" wrapText="1"/>
    </xf>
    <xf numFmtId="0" fontId="19" fillId="7" borderId="19" xfId="0" applyFont="1" applyFill="1" applyBorder="1" applyAlignment="1">
      <alignment horizontal="center" vertical="center" wrapText="1"/>
    </xf>
    <xf numFmtId="0" fontId="2" fillId="9" borderId="0" xfId="0" applyFont="1" applyFill="1"/>
    <xf numFmtId="40" fontId="10" fillId="2" borderId="22" xfId="1" applyNumberFormat="1" applyFont="1" applyFill="1" applyBorder="1" applyAlignment="1">
      <alignment horizontal="right"/>
    </xf>
    <xf numFmtId="43" fontId="7" fillId="0" borderId="14" xfId="1" applyFont="1" applyFill="1" applyBorder="1" applyAlignment="1">
      <alignment horizontal="right"/>
    </xf>
    <xf numFmtId="2" fontId="23" fillId="10" borderId="16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2" fontId="23" fillId="0" borderId="16" xfId="0" applyNumberFormat="1" applyFont="1" applyBorder="1" applyAlignment="1">
      <alignment horizontal="center" vertical="center"/>
    </xf>
    <xf numFmtId="43" fontId="23" fillId="10" borderId="16" xfId="3" applyFont="1" applyFill="1" applyBorder="1" applyAlignment="1">
      <alignment horizontal="right" vertical="center"/>
    </xf>
    <xf numFmtId="0" fontId="2" fillId="0" borderId="23" xfId="0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2" fontId="24" fillId="0" borderId="18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43" fontId="23" fillId="0" borderId="16" xfId="3" applyFont="1" applyFill="1" applyBorder="1" applyAlignment="1">
      <alignment horizontal="right"/>
    </xf>
    <xf numFmtId="168" fontId="12" fillId="11" borderId="25" xfId="0" applyNumberFormat="1" applyFont="1" applyFill="1" applyBorder="1" applyAlignment="1">
      <alignment horizontal="center" vertical="center"/>
    </xf>
    <xf numFmtId="2" fontId="24" fillId="11" borderId="26" xfId="0" applyNumberFormat="1" applyFont="1" applyFill="1" applyBorder="1" applyAlignment="1">
      <alignment vertical="center"/>
    </xf>
    <xf numFmtId="2" fontId="24" fillId="11" borderId="26" xfId="5" applyNumberFormat="1" applyFont="1" applyFill="1" applyBorder="1" applyAlignment="1">
      <alignment horizontal="center" vertical="center"/>
    </xf>
    <xf numFmtId="43" fontId="24" fillId="11" borderId="26" xfId="5" applyFont="1" applyFill="1" applyBorder="1" applyAlignment="1">
      <alignment horizontal="center" vertical="center"/>
    </xf>
    <xf numFmtId="164" fontId="24" fillId="11" borderId="16" xfId="14" applyFont="1" applyFill="1" applyBorder="1" applyAlignment="1">
      <alignment horizontal="right" vertical="center"/>
    </xf>
    <xf numFmtId="2" fontId="24" fillId="0" borderId="18" xfId="0" applyNumberFormat="1" applyFont="1" applyBorder="1" applyAlignment="1">
      <alignment horizontal="center"/>
    </xf>
    <xf numFmtId="0" fontId="2" fillId="0" borderId="28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43" fontId="23" fillId="10" borderId="16" xfId="3" applyFont="1" applyFill="1" applyBorder="1" applyAlignment="1">
      <alignment horizontal="right"/>
    </xf>
    <xf numFmtId="43" fontId="23" fillId="0" borderId="16" xfId="3" applyFont="1" applyFill="1" applyBorder="1" applyAlignment="1">
      <alignment horizontal="right" vertical="center"/>
    </xf>
    <xf numFmtId="0" fontId="2" fillId="0" borderId="28" xfId="0" applyFont="1" applyBorder="1" applyAlignment="1">
      <alignment vertical="center" wrapText="1"/>
    </xf>
    <xf numFmtId="0" fontId="2" fillId="0" borderId="27" xfId="0" applyFont="1" applyBorder="1" applyAlignment="1">
      <alignment vertical="center"/>
    </xf>
    <xf numFmtId="0" fontId="2" fillId="0" borderId="16" xfId="0" applyFont="1" applyBorder="1"/>
    <xf numFmtId="2" fontId="24" fillId="0" borderId="0" xfId="0" applyNumberFormat="1" applyFont="1" applyAlignment="1">
      <alignment horizontal="center" vertical="center"/>
    </xf>
    <xf numFmtId="0" fontId="2" fillId="0" borderId="32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168" fontId="9" fillId="2" borderId="3" xfId="0" applyNumberFormat="1" applyFont="1" applyFill="1" applyBorder="1" applyAlignment="1">
      <alignment vertical="center"/>
    </xf>
    <xf numFmtId="2" fontId="6" fillId="2" borderId="1" xfId="0" applyNumberFormat="1" applyFont="1" applyFill="1" applyBorder="1" applyAlignment="1">
      <alignment vertical="center"/>
    </xf>
    <xf numFmtId="2" fontId="6" fillId="2" borderId="1" xfId="1" applyNumberFormat="1" applyFont="1" applyFill="1" applyBorder="1" applyAlignment="1">
      <alignment horizontal="right" vertical="center"/>
    </xf>
    <xf numFmtId="43" fontId="6" fillId="2" borderId="1" xfId="1" applyFont="1" applyFill="1" applyBorder="1" applyAlignment="1">
      <alignment horizontal="right" vertical="center"/>
    </xf>
    <xf numFmtId="40" fontId="10" fillId="2" borderId="1" xfId="1" applyNumberFormat="1" applyFont="1" applyFill="1" applyBorder="1" applyAlignment="1">
      <alignment horizontal="right" vertical="center"/>
    </xf>
    <xf numFmtId="43" fontId="6" fillId="2" borderId="8" xfId="1" applyFont="1" applyFill="1" applyBorder="1" applyAlignment="1">
      <alignment horizontal="right" vertical="center"/>
    </xf>
    <xf numFmtId="2" fontId="7" fillId="0" borderId="5" xfId="0" applyNumberFormat="1" applyFont="1" applyBorder="1" applyAlignment="1">
      <alignment horizontal="center" vertical="center"/>
    </xf>
    <xf numFmtId="0" fontId="7" fillId="6" borderId="0" xfId="0" applyFont="1" applyFill="1" applyAlignment="1">
      <alignment horizontal="center"/>
    </xf>
    <xf numFmtId="10" fontId="7" fillId="6" borderId="0" xfId="24" applyNumberFormat="1" applyFont="1" applyFill="1" applyAlignment="1" applyProtection="1">
      <alignment horizontal="center"/>
    </xf>
    <xf numFmtId="2" fontId="7" fillId="6" borderId="0" xfId="0" applyNumberFormat="1" applyFont="1" applyFill="1" applyAlignment="1">
      <alignment horizontal="center"/>
    </xf>
    <xf numFmtId="10" fontId="7" fillId="6" borderId="0" xfId="24" applyNumberFormat="1" applyFont="1" applyFill="1"/>
    <xf numFmtId="165" fontId="6" fillId="6" borderId="0" xfId="24" applyNumberFormat="1" applyFont="1" applyFill="1"/>
    <xf numFmtId="2" fontId="24" fillId="6" borderId="0" xfId="0" applyNumberFormat="1" applyFont="1" applyFill="1" applyBorder="1" applyAlignment="1">
      <alignment horizontal="center"/>
    </xf>
    <xf numFmtId="0" fontId="11" fillId="6" borderId="0" xfId="0" applyFont="1" applyFill="1" applyBorder="1"/>
    <xf numFmtId="10" fontId="7" fillId="6" borderId="0" xfId="24" applyNumberFormat="1" applyFont="1" applyFill="1" applyBorder="1" applyAlignment="1" applyProtection="1">
      <alignment horizontal="center"/>
    </xf>
    <xf numFmtId="2" fontId="7" fillId="6" borderId="0" xfId="0" applyNumberFormat="1" applyFont="1" applyFill="1" applyBorder="1" applyAlignment="1">
      <alignment horizontal="center"/>
    </xf>
    <xf numFmtId="10" fontId="7" fillId="6" borderId="0" xfId="24" applyNumberFormat="1" applyFont="1" applyFill="1" applyBorder="1"/>
    <xf numFmtId="165" fontId="6" fillId="6" borderId="0" xfId="24" applyNumberFormat="1" applyFont="1" applyFill="1" applyBorder="1"/>
    <xf numFmtId="2" fontId="7" fillId="0" borderId="28" xfId="0" applyNumberFormat="1" applyFont="1" applyBorder="1" applyAlignment="1">
      <alignment horizontal="center" vertical="center"/>
    </xf>
    <xf numFmtId="10" fontId="7" fillId="0" borderId="28" xfId="24" applyNumberFormat="1" applyFont="1" applyBorder="1" applyAlignment="1" applyProtection="1">
      <alignment horizontal="center" vertical="center"/>
    </xf>
    <xf numFmtId="10" fontId="7" fillId="0" borderId="28" xfId="24" applyNumberFormat="1" applyFont="1" applyBorder="1" applyAlignment="1">
      <alignment horizontal="center" vertical="center"/>
    </xf>
    <xf numFmtId="43" fontId="4" fillId="0" borderId="28" xfId="1" applyFont="1" applyFill="1" applyBorder="1" applyAlignment="1">
      <alignment horizontal="right" vertical="center"/>
    </xf>
    <xf numFmtId="164" fontId="4" fillId="0" borderId="28" xfId="8" applyFont="1" applyFill="1" applyBorder="1" applyAlignment="1">
      <alignment horizontal="right" vertical="center"/>
    </xf>
    <xf numFmtId="168" fontId="9" fillId="2" borderId="33" xfId="0" applyNumberFormat="1" applyFont="1" applyFill="1" applyBorder="1"/>
    <xf numFmtId="2" fontId="6" fillId="2" borderId="34" xfId="0" applyNumberFormat="1" applyFont="1" applyFill="1" applyBorder="1"/>
    <xf numFmtId="2" fontId="6" fillId="2" borderId="34" xfId="1" applyNumberFormat="1" applyFont="1" applyFill="1" applyBorder="1" applyAlignment="1">
      <alignment horizontal="right"/>
    </xf>
    <xf numFmtId="43" fontId="6" fillId="2" borderId="34" xfId="1" applyFont="1" applyFill="1" applyBorder="1" applyAlignment="1">
      <alignment horizontal="center"/>
    </xf>
    <xf numFmtId="40" fontId="10" fillId="2" borderId="34" xfId="1" applyNumberFormat="1" applyFont="1" applyFill="1" applyBorder="1" applyAlignment="1">
      <alignment horizontal="right"/>
    </xf>
    <xf numFmtId="165" fontId="6" fillId="2" borderId="35" xfId="1" applyNumberFormat="1" applyFont="1" applyFill="1" applyBorder="1" applyAlignment="1">
      <alignment horizontal="right"/>
    </xf>
    <xf numFmtId="43" fontId="6" fillId="2" borderId="34" xfId="1" applyFont="1" applyFill="1" applyBorder="1" applyAlignment="1">
      <alignment horizontal="right"/>
    </xf>
    <xf numFmtId="164" fontId="6" fillId="2" borderId="35" xfId="8" applyFont="1" applyFill="1" applyBorder="1" applyAlignment="1">
      <alignment horizontal="right"/>
    </xf>
    <xf numFmtId="0" fontId="2" fillId="10" borderId="23" xfId="0" applyFont="1" applyFill="1" applyBorder="1" applyAlignment="1">
      <alignment vertical="center" wrapText="1"/>
    </xf>
    <xf numFmtId="43" fontId="7" fillId="10" borderId="4" xfId="1" applyFont="1" applyFill="1" applyBorder="1" applyAlignment="1">
      <alignment horizontal="right"/>
    </xf>
    <xf numFmtId="0" fontId="2" fillId="10" borderId="16" xfId="0" applyFont="1" applyFill="1" applyBorder="1" applyAlignment="1">
      <alignment vertical="center" wrapText="1"/>
    </xf>
    <xf numFmtId="43" fontId="6" fillId="2" borderId="1" xfId="1" applyFont="1" applyFill="1" applyBorder="1" applyAlignment="1">
      <alignment horizontal="center" vertical="center"/>
    </xf>
    <xf numFmtId="40" fontId="10" fillId="2" borderId="22" xfId="1" applyNumberFormat="1" applyFont="1" applyFill="1" applyBorder="1" applyAlignment="1">
      <alignment horizontal="right" vertical="center"/>
    </xf>
    <xf numFmtId="164" fontId="6" fillId="2" borderId="16" xfId="8" applyFont="1" applyFill="1" applyBorder="1" applyAlignment="1">
      <alignment horizontal="right" vertical="center"/>
    </xf>
    <xf numFmtId="0" fontId="7" fillId="10" borderId="0" xfId="0" applyFont="1" applyFill="1" applyBorder="1" applyAlignment="1">
      <alignment horizontal="right" vertical="top"/>
    </xf>
    <xf numFmtId="2" fontId="6" fillId="10" borderId="0" xfId="0" applyNumberFormat="1" applyFont="1" applyFill="1" applyBorder="1"/>
    <xf numFmtId="2" fontId="6" fillId="10" borderId="0" xfId="1" applyNumberFormat="1" applyFont="1" applyFill="1" applyBorder="1" applyAlignment="1">
      <alignment horizontal="right"/>
    </xf>
    <xf numFmtId="43" fontId="6" fillId="10" borderId="0" xfId="1" applyFont="1" applyFill="1" applyBorder="1" applyAlignment="1">
      <alignment horizontal="center"/>
    </xf>
    <xf numFmtId="40" fontId="10" fillId="10" borderId="0" xfId="1" applyNumberFormat="1" applyFont="1" applyFill="1" applyBorder="1" applyAlignment="1">
      <alignment horizontal="right"/>
    </xf>
    <xf numFmtId="164" fontId="6" fillId="10" borderId="0" xfId="8" applyFont="1" applyFill="1" applyBorder="1" applyAlignment="1">
      <alignment horizontal="right"/>
    </xf>
    <xf numFmtId="2" fontId="24" fillId="10" borderId="0" xfId="0" applyNumberFormat="1" applyFont="1" applyFill="1" applyBorder="1" applyAlignment="1">
      <alignment horizontal="center" vertical="center"/>
    </xf>
    <xf numFmtId="0" fontId="11" fillId="10" borderId="0" xfId="0" applyFont="1" applyFill="1" applyBorder="1"/>
    <xf numFmtId="0" fontId="7" fillId="10" borderId="0" xfId="0" applyFont="1" applyFill="1" applyBorder="1" applyAlignment="1">
      <alignment horizontal="right"/>
    </xf>
    <xf numFmtId="0" fontId="7" fillId="10" borderId="0" xfId="0" applyFont="1" applyFill="1" applyBorder="1" applyAlignment="1">
      <alignment horizontal="center" vertical="center" wrapText="1"/>
    </xf>
    <xf numFmtId="2" fontId="23" fillId="10" borderId="36" xfId="0" applyNumberFormat="1" applyFont="1" applyFill="1" applyBorder="1" applyAlignment="1">
      <alignment horizontal="center" vertical="center"/>
    </xf>
    <xf numFmtId="0" fontId="2" fillId="0" borderId="37" xfId="0" applyFont="1" applyBorder="1" applyAlignment="1">
      <alignment vertical="center"/>
    </xf>
    <xf numFmtId="2" fontId="23" fillId="0" borderId="36" xfId="0" applyNumberFormat="1" applyFont="1" applyBorder="1" applyAlignment="1">
      <alignment horizontal="center" vertical="center"/>
    </xf>
    <xf numFmtId="43" fontId="23" fillId="10" borderId="36" xfId="3" applyFont="1" applyFill="1" applyBorder="1" applyAlignment="1">
      <alignment horizontal="right" vertical="center"/>
    </xf>
    <xf numFmtId="2" fontId="6" fillId="2" borderId="38" xfId="1" applyNumberFormat="1" applyFont="1" applyFill="1" applyBorder="1" applyAlignment="1">
      <alignment horizontal="right" vertical="center"/>
    </xf>
    <xf numFmtId="2" fontId="6" fillId="2" borderId="20" xfId="0" applyNumberFormat="1" applyFont="1" applyFill="1" applyBorder="1" applyAlignment="1">
      <alignment vertical="center"/>
    </xf>
    <xf numFmtId="2" fontId="6" fillId="2" borderId="20" xfId="1" applyNumberFormat="1" applyFont="1" applyFill="1" applyBorder="1" applyAlignment="1">
      <alignment horizontal="right" vertical="center"/>
    </xf>
    <xf numFmtId="43" fontId="6" fillId="2" borderId="20" xfId="1" applyFont="1" applyFill="1" applyBorder="1" applyAlignment="1">
      <alignment horizontal="center" vertical="center"/>
    </xf>
    <xf numFmtId="40" fontId="10" fillId="2" borderId="20" xfId="1" applyNumberFormat="1" applyFont="1" applyFill="1" applyBorder="1" applyAlignment="1">
      <alignment horizontal="right" vertical="center"/>
    </xf>
    <xf numFmtId="164" fontId="6" fillId="2" borderId="19" xfId="8" applyFont="1" applyFill="1" applyBorder="1" applyAlignment="1">
      <alignment horizontal="right" vertical="center"/>
    </xf>
    <xf numFmtId="43" fontId="7" fillId="0" borderId="16" xfId="1" applyFont="1" applyFill="1" applyBorder="1" applyAlignment="1">
      <alignment horizontal="right"/>
    </xf>
    <xf numFmtId="0" fontId="24" fillId="0" borderId="24" xfId="0" applyFont="1" applyBorder="1" applyAlignment="1">
      <alignment vertical="center"/>
    </xf>
    <xf numFmtId="164" fontId="6" fillId="2" borderId="8" xfId="8" applyFont="1" applyFill="1" applyBorder="1" applyAlignment="1">
      <alignment horizontal="right" vertical="center"/>
    </xf>
    <xf numFmtId="0" fontId="2" fillId="0" borderId="6" xfId="0" applyFont="1" applyBorder="1" applyAlignment="1">
      <alignment vertical="center"/>
    </xf>
    <xf numFmtId="10" fontId="7" fillId="0" borderId="6" xfId="24" applyNumberFormat="1" applyFont="1" applyBorder="1" applyAlignment="1" applyProtection="1">
      <alignment horizontal="center" vertical="center"/>
    </xf>
    <xf numFmtId="2" fontId="7" fillId="0" borderId="6" xfId="0" applyNumberFormat="1" applyFont="1" applyBorder="1" applyAlignment="1">
      <alignment horizontal="right" vertical="center"/>
    </xf>
    <xf numFmtId="9" fontId="7" fillId="0" borderId="6" xfId="24" applyFont="1" applyBorder="1" applyAlignment="1">
      <alignment horizontal="center" vertical="center"/>
    </xf>
    <xf numFmtId="43" fontId="4" fillId="0" borderId="6" xfId="1" applyFont="1" applyFill="1" applyBorder="1" applyAlignment="1">
      <alignment horizontal="right" vertical="center"/>
    </xf>
    <xf numFmtId="43" fontId="5" fillId="0" borderId="7" xfId="1" applyFont="1" applyFill="1" applyBorder="1" applyAlignment="1">
      <alignment horizontal="right" vertical="center"/>
    </xf>
    <xf numFmtId="2" fontId="2" fillId="10" borderId="39" xfId="0" applyNumberFormat="1" applyFont="1" applyFill="1" applyBorder="1"/>
    <xf numFmtId="0" fontId="19" fillId="10" borderId="17" xfId="0" applyFont="1" applyFill="1" applyBorder="1" applyAlignment="1">
      <alignment horizontal="left" wrapText="1"/>
    </xf>
    <xf numFmtId="0" fontId="2" fillId="10" borderId="17" xfId="0" applyFont="1" applyFill="1" applyBorder="1" applyAlignment="1">
      <alignment horizontal="center"/>
    </xf>
    <xf numFmtId="43" fontId="2" fillId="10" borderId="17" xfId="0" applyNumberFormat="1" applyFont="1" applyFill="1" applyBorder="1"/>
    <xf numFmtId="0" fontId="2" fillId="10" borderId="17" xfId="0" applyFont="1" applyFill="1" applyBorder="1"/>
    <xf numFmtId="0" fontId="27" fillId="14" borderId="40" xfId="0" applyFont="1" applyFill="1" applyBorder="1"/>
    <xf numFmtId="0" fontId="28" fillId="14" borderId="18" xfId="0" applyFont="1" applyFill="1" applyBorder="1"/>
    <xf numFmtId="0" fontId="19" fillId="10" borderId="0" xfId="0" applyFont="1" applyFill="1" applyBorder="1" applyAlignment="1">
      <alignment horizontal="left" vertical="center" wrapText="1"/>
    </xf>
    <xf numFmtId="0" fontId="19" fillId="10" borderId="0" xfId="0" applyFont="1" applyFill="1" applyBorder="1" applyAlignment="1">
      <alignment horizontal="left" wrapText="1"/>
    </xf>
    <xf numFmtId="43" fontId="2" fillId="10" borderId="0" xfId="0" applyNumberFormat="1" applyFont="1" applyFill="1" applyBorder="1"/>
    <xf numFmtId="0" fontId="2" fillId="10" borderId="41" xfId="0" applyFont="1" applyFill="1" applyBorder="1"/>
    <xf numFmtId="0" fontId="19" fillId="10" borderId="0" xfId="0" applyFont="1" applyFill="1" applyBorder="1" applyAlignment="1">
      <alignment horizontal="left" vertical="top" wrapText="1"/>
    </xf>
    <xf numFmtId="0" fontId="2" fillId="10" borderId="0" xfId="0" applyFont="1" applyFill="1" applyBorder="1"/>
    <xf numFmtId="0" fontId="27" fillId="14" borderId="41" xfId="0" applyFont="1" applyFill="1" applyBorder="1"/>
    <xf numFmtId="0" fontId="0" fillId="10" borderId="18" xfId="0" applyFill="1" applyBorder="1"/>
    <xf numFmtId="0" fontId="0" fillId="10" borderId="0" xfId="0" applyFill="1" applyBorder="1"/>
    <xf numFmtId="0" fontId="0" fillId="10" borderId="42" xfId="0" applyFill="1" applyBorder="1"/>
    <xf numFmtId="0" fontId="0" fillId="10" borderId="24" xfId="0" applyFill="1" applyBorder="1"/>
    <xf numFmtId="0" fontId="2" fillId="10" borderId="24" xfId="0" applyFont="1" applyFill="1" applyBorder="1"/>
    <xf numFmtId="0" fontId="19" fillId="10" borderId="24" xfId="0" applyFont="1" applyFill="1" applyBorder="1" applyAlignment="1">
      <alignment wrapText="1"/>
    </xf>
    <xf numFmtId="0" fontId="19" fillId="14" borderId="43" xfId="0" applyFont="1" applyFill="1" applyBorder="1" applyAlignment="1">
      <alignment wrapText="1"/>
    </xf>
    <xf numFmtId="4" fontId="23" fillId="0" borderId="16" xfId="0" applyNumberFormat="1" applyFont="1" applyBorder="1" applyAlignment="1" applyProtection="1">
      <alignment horizontal="right" vertical="center"/>
      <protection locked="0"/>
    </xf>
    <xf numFmtId="4" fontId="10" fillId="12" borderId="1" xfId="0" applyNumberFormat="1" applyFont="1" applyFill="1" applyBorder="1" applyAlignment="1" applyProtection="1">
      <alignment horizontal="right"/>
      <protection locked="0"/>
    </xf>
    <xf numFmtId="4" fontId="10" fillId="0" borderId="0" xfId="0" applyNumberFormat="1" applyFont="1" applyAlignment="1" applyProtection="1">
      <alignment horizontal="right"/>
      <protection locked="0"/>
    </xf>
    <xf numFmtId="4" fontId="7" fillId="0" borderId="0" xfId="0" applyNumberFormat="1" applyFont="1" applyAlignment="1" applyProtection="1">
      <alignment horizontal="right"/>
      <protection locked="0"/>
    </xf>
    <xf numFmtId="4" fontId="23" fillId="0" borderId="16" xfId="0" applyNumberFormat="1" applyFont="1" applyFill="1" applyBorder="1" applyAlignment="1" applyProtection="1">
      <alignment horizontal="right" vertical="center"/>
      <protection locked="0"/>
    </xf>
    <xf numFmtId="4" fontId="10" fillId="0" borderId="0" xfId="1" applyNumberFormat="1" applyFont="1" applyFill="1" applyBorder="1" applyAlignment="1" applyProtection="1">
      <alignment horizontal="right"/>
      <protection locked="0"/>
    </xf>
    <xf numFmtId="4" fontId="24" fillId="0" borderId="24" xfId="0" applyNumberFormat="1" applyFont="1" applyBorder="1" applyAlignment="1" applyProtection="1">
      <alignment vertical="center"/>
      <protection locked="0"/>
    </xf>
    <xf numFmtId="4" fontId="10" fillId="12" borderId="16" xfId="0" applyNumberFormat="1" applyFont="1" applyFill="1" applyBorder="1" applyAlignment="1" applyProtection="1">
      <alignment horizontal="right"/>
      <protection locked="0"/>
    </xf>
    <xf numFmtId="4" fontId="23" fillId="5" borderId="16" xfId="0" applyNumberFormat="1" applyFont="1" applyFill="1" applyBorder="1" applyAlignment="1" applyProtection="1">
      <alignment horizontal="right" vertical="center"/>
      <protection locked="0"/>
    </xf>
    <xf numFmtId="4" fontId="24" fillId="13" borderId="26" xfId="0" applyNumberFormat="1" applyFont="1" applyFill="1" applyBorder="1" applyAlignment="1" applyProtection="1">
      <alignment vertical="center"/>
      <protection locked="0"/>
    </xf>
    <xf numFmtId="4" fontId="23" fillId="0" borderId="36" xfId="0" applyNumberFormat="1" applyFont="1" applyBorder="1" applyAlignment="1" applyProtection="1">
      <alignment horizontal="right" vertical="center"/>
      <protection locked="0"/>
    </xf>
    <xf numFmtId="4" fontId="10" fillId="12" borderId="44" xfId="0" applyNumberFormat="1" applyFont="1" applyFill="1" applyBorder="1" applyAlignment="1" applyProtection="1">
      <alignment horizontal="right"/>
      <protection locked="0"/>
    </xf>
    <xf numFmtId="0" fontId="2" fillId="0" borderId="37" xfId="0" applyFont="1" applyBorder="1" applyAlignment="1">
      <alignment vertical="center" wrapText="1"/>
    </xf>
    <xf numFmtId="168" fontId="9" fillId="2" borderId="45" xfId="0" applyNumberFormat="1" applyFont="1" applyFill="1" applyBorder="1" applyAlignment="1">
      <alignment vertical="center"/>
    </xf>
    <xf numFmtId="2" fontId="6" fillId="2" borderId="44" xfId="0" applyNumberFormat="1" applyFont="1" applyFill="1" applyBorder="1" applyAlignment="1">
      <alignment vertical="center"/>
    </xf>
    <xf numFmtId="2" fontId="6" fillId="2" borderId="44" xfId="1" applyNumberFormat="1" applyFont="1" applyFill="1" applyBorder="1" applyAlignment="1">
      <alignment horizontal="right" vertical="center"/>
    </xf>
    <xf numFmtId="43" fontId="6" fillId="2" borderId="44" xfId="1" applyFont="1" applyFill="1" applyBorder="1" applyAlignment="1">
      <alignment horizontal="center" vertical="center"/>
    </xf>
    <xf numFmtId="4" fontId="10" fillId="12" borderId="44" xfId="0" applyNumberFormat="1" applyFont="1" applyFill="1" applyBorder="1" applyAlignment="1" applyProtection="1">
      <alignment horizontal="right" vertical="center"/>
      <protection locked="0"/>
    </xf>
    <xf numFmtId="40" fontId="10" fillId="2" borderId="46" xfId="1" applyNumberFormat="1" applyFont="1" applyFill="1" applyBorder="1" applyAlignment="1">
      <alignment horizontal="right" vertical="center"/>
    </xf>
    <xf numFmtId="164" fontId="6" fillId="2" borderId="47" xfId="8" applyFont="1" applyFill="1" applyBorder="1" applyAlignment="1">
      <alignment horizontal="right" vertical="center"/>
    </xf>
    <xf numFmtId="4" fontId="10" fillId="2" borderId="44" xfId="1" applyNumberFormat="1" applyFont="1" applyFill="1" applyBorder="1" applyAlignment="1" applyProtection="1">
      <alignment horizontal="right" vertical="center"/>
      <protection locked="0"/>
    </xf>
    <xf numFmtId="4" fontId="10" fillId="12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/>
    <xf numFmtId="0" fontId="5" fillId="0" borderId="0" xfId="0" applyFont="1" applyAlignment="1">
      <alignment horizontal="left"/>
    </xf>
    <xf numFmtId="166" fontId="6" fillId="0" borderId="0" xfId="1" applyNumberFormat="1" applyFont="1" applyFill="1" applyBorder="1" applyAlignment="1">
      <alignment horizontal="left"/>
    </xf>
    <xf numFmtId="0" fontId="29" fillId="8" borderId="18" xfId="0" applyFont="1" applyFill="1" applyBorder="1" applyAlignment="1">
      <alignment horizontal="center" vertical="center" wrapText="1"/>
    </xf>
    <xf numFmtId="0" fontId="29" fillId="8" borderId="0" xfId="0" applyFont="1" applyFill="1" applyAlignment="1">
      <alignment horizontal="center" vertical="center" wrapText="1"/>
    </xf>
    <xf numFmtId="0" fontId="19" fillId="5" borderId="28" xfId="0" applyFont="1" applyFill="1" applyBorder="1" applyAlignment="1">
      <alignment horizontal="left" vertical="center"/>
    </xf>
    <xf numFmtId="0" fontId="30" fillId="5" borderId="29" xfId="0" applyFont="1" applyFill="1" applyBorder="1" applyAlignment="1">
      <alignment horizontal="left" vertical="center" wrapText="1"/>
    </xf>
    <xf numFmtId="0" fontId="30" fillId="5" borderId="30" xfId="0" applyFont="1" applyFill="1" applyBorder="1" applyAlignment="1">
      <alignment horizontal="left" vertical="center" wrapText="1"/>
    </xf>
    <xf numFmtId="0" fontId="30" fillId="5" borderId="31" xfId="0" applyFont="1" applyFill="1" applyBorder="1" applyAlignment="1">
      <alignment horizontal="left" vertical="center" wrapText="1"/>
    </xf>
    <xf numFmtId="0" fontId="29" fillId="8" borderId="18" xfId="0" applyFont="1" applyFill="1" applyBorder="1" applyAlignment="1">
      <alignment horizontal="center" wrapText="1"/>
    </xf>
    <xf numFmtId="0" fontId="29" fillId="8" borderId="0" xfId="0" applyFont="1" applyFill="1" applyAlignment="1">
      <alignment horizontal="center" wrapText="1"/>
    </xf>
    <xf numFmtId="0" fontId="24" fillId="0" borderId="24" xfId="0" applyFont="1" applyBorder="1" applyAlignment="1">
      <alignment horizontal="left" vertical="center"/>
    </xf>
    <xf numFmtId="43" fontId="2" fillId="0" borderId="0" xfId="0" applyNumberFormat="1" applyFont="1" applyAlignment="1">
      <alignment horizontal="center"/>
    </xf>
    <xf numFmtId="43" fontId="2" fillId="0" borderId="2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5">
    <cellStyle name="Millares" xfId="1" builtinId="3"/>
    <cellStyle name="Millares 17" xfId="2"/>
    <cellStyle name="Millares 2" xfId="3"/>
    <cellStyle name="Millares 3" xfId="4"/>
    <cellStyle name="Millares 5" xfId="5"/>
    <cellStyle name="Millares 6" xfId="6"/>
    <cellStyle name="Millares 7" xfId="7"/>
    <cellStyle name="Moneda" xfId="8" builtinId="4"/>
    <cellStyle name="Moneda 2" xfId="9"/>
    <cellStyle name="Moneda 2 2" xfId="10"/>
    <cellStyle name="Moneda 2 3" xfId="11"/>
    <cellStyle name="Moneda 2 4" xfId="12"/>
    <cellStyle name="Moneda 2 5" xfId="13"/>
    <cellStyle name="Moneda 3" xfId="14"/>
    <cellStyle name="Normal" xfId="0" builtinId="0"/>
    <cellStyle name="Normal 10 2" xfId="15"/>
    <cellStyle name="Normal 2" xfId="16"/>
    <cellStyle name="Normal 2 2" xfId="17"/>
    <cellStyle name="Normal 2 3" xfId="18"/>
    <cellStyle name="Normal 2 3 2" xfId="19"/>
    <cellStyle name="Normal 3" xfId="20"/>
    <cellStyle name="Normal 3 2" xfId="21"/>
    <cellStyle name="Normal 3 3" xfId="22"/>
    <cellStyle name="Normal 4" xfId="23"/>
    <cellStyle name="Porcentaje" xfId="2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Carlos M. De la Cruz M." id="{FDF2D402-5EC6-4CC1-B6AA-8645CB8BA9B0}" userId="S::cardelacruz@poderjudicial.gob.do::2740d3d6-7535-45c1-a40c-6a5ea85c6b36" providerId="AD"/>
  <person displayName="Rocio A. Altagracia A." id="{8E58BD00-EE02-43CA-9C97-27F82107EA68}" userId="S::raltagracia@poderjudicial.gob.do::545abf55-5306-4aea-8ab2-eb2583ba466e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9" dT="2023-05-02T18:51:13.01" personId="{8E58BD00-EE02-43CA-9C97-27F82107EA68}" id="{D71080F8-A102-41FE-84FF-B6C614640C87}">
    <text xml:space="preserve">eliminar los baños privados y los de Defensa Pública </text>
  </threadedComment>
  <threadedComment ref="B88" dT="2023-05-03T13:57:55.73" personId="{FDF2D402-5EC6-4CC1-B6AA-8645CB8BA9B0}" id="{6ACF194C-E46A-4164-87EE-79AB61D87802}">
    <text>La descripción de la llave no esta clara.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83"/>
  <sheetViews>
    <sheetView showGridLines="0" tabSelected="1" view="pageBreakPreview" zoomScale="85" zoomScaleNormal="85" zoomScaleSheetLayoutView="85" workbookViewId="0">
      <selection activeCell="L15" sqref="L15"/>
    </sheetView>
  </sheetViews>
  <sheetFormatPr baseColWidth="10" defaultColWidth="41" defaultRowHeight="14.25" x14ac:dyDescent="0.2"/>
  <cols>
    <col min="1" max="1" width="8.42578125" style="5" customWidth="1"/>
    <col min="2" max="2" width="70.140625" style="1" customWidth="1"/>
    <col min="3" max="3" width="11.5703125" style="1" customWidth="1"/>
    <col min="4" max="4" width="10.140625" style="2" customWidth="1"/>
    <col min="5" max="5" width="14.85546875" style="6" customWidth="1"/>
    <col min="6" max="6" width="15.7109375" style="1" bestFit="1" customWidth="1"/>
    <col min="7" max="7" width="24.42578125" style="1" customWidth="1"/>
    <col min="8" max="8" width="14" style="1" customWidth="1"/>
    <col min="9" max="254" width="11" style="1" customWidth="1"/>
    <col min="255" max="255" width="6.140625" style="1" customWidth="1"/>
    <col min="256" max="16384" width="41" style="1"/>
  </cols>
  <sheetData>
    <row r="1" spans="1:256" ht="49.5" customHeight="1" x14ac:dyDescent="0.25">
      <c r="A1" s="203"/>
      <c r="B1" s="204"/>
      <c r="C1" s="204"/>
      <c r="D1" s="205"/>
      <c r="E1" s="206"/>
      <c r="F1" s="207"/>
      <c r="G1" s="208"/>
      <c r="H1" s="89"/>
      <c r="I1" s="89"/>
      <c r="J1" s="90"/>
      <c r="K1" s="90"/>
      <c r="L1" s="90"/>
      <c r="M1" s="90"/>
      <c r="N1" s="90"/>
      <c r="O1" s="90"/>
      <c r="P1" s="90"/>
      <c r="Q1" s="90"/>
    </row>
    <row r="2" spans="1:256" ht="25.5" customHeight="1" x14ac:dyDescent="0.3">
      <c r="A2" s="209"/>
      <c r="B2" s="210"/>
      <c r="C2" s="211"/>
      <c r="D2" s="211"/>
      <c r="E2" s="212"/>
      <c r="F2" s="211"/>
      <c r="G2" s="213"/>
      <c r="H2" s="89"/>
      <c r="I2" s="89"/>
      <c r="J2" s="91"/>
      <c r="K2" s="91"/>
      <c r="L2" s="91"/>
      <c r="M2" s="91"/>
      <c r="N2" s="91"/>
      <c r="O2" s="91"/>
      <c r="P2" s="91"/>
      <c r="Q2" s="91"/>
    </row>
    <row r="3" spans="1:256" ht="22.5" customHeight="1" x14ac:dyDescent="0.3">
      <c r="A3" s="209"/>
      <c r="B3" s="214"/>
      <c r="C3" s="214"/>
      <c r="D3" s="214"/>
      <c r="E3" s="215"/>
      <c r="F3" s="214"/>
      <c r="G3" s="216"/>
      <c r="H3" s="89"/>
      <c r="I3" s="89"/>
      <c r="J3" s="91"/>
      <c r="K3" s="91"/>
      <c r="L3" s="91"/>
      <c r="M3" s="91"/>
      <c r="N3" s="91"/>
      <c r="O3" s="91"/>
      <c r="P3" s="91"/>
      <c r="Q3" s="91"/>
    </row>
    <row r="4" spans="1:256" ht="20.25" customHeight="1" x14ac:dyDescent="0.25">
      <c r="A4" s="217"/>
      <c r="B4" s="218"/>
      <c r="C4" s="218"/>
      <c r="D4" s="215"/>
      <c r="E4" s="215"/>
      <c r="F4" s="215"/>
      <c r="G4" s="216"/>
      <c r="H4" s="89"/>
      <c r="I4" s="89"/>
      <c r="J4" s="91"/>
      <c r="K4" s="91"/>
      <c r="L4" s="91"/>
      <c r="M4" s="91"/>
      <c r="N4" s="91"/>
      <c r="O4" s="91"/>
      <c r="P4" s="91"/>
      <c r="Q4" s="91"/>
    </row>
    <row r="5" spans="1:256" ht="27.75" customHeight="1" x14ac:dyDescent="0.25">
      <c r="A5" s="219"/>
      <c r="B5" s="220"/>
      <c r="C5" s="220"/>
      <c r="D5" s="221"/>
      <c r="E5" s="221"/>
      <c r="F5" s="222"/>
      <c r="G5" s="223"/>
      <c r="H5" s="89"/>
      <c r="I5" s="89"/>
      <c r="J5" s="89"/>
      <c r="K5" s="89"/>
      <c r="L5" s="89"/>
      <c r="M5" s="92"/>
      <c r="N5" s="93"/>
      <c r="O5" s="93"/>
      <c r="P5" s="93"/>
    </row>
    <row r="6" spans="1:256" ht="20.25" customHeight="1" x14ac:dyDescent="0.25">
      <c r="A6" s="249" t="s">
        <v>0</v>
      </c>
      <c r="B6" s="250"/>
      <c r="C6" s="250"/>
      <c r="D6" s="250"/>
      <c r="E6" s="250"/>
      <c r="F6" s="250"/>
      <c r="G6" s="250"/>
      <c r="H6" s="89"/>
      <c r="I6" s="89"/>
      <c r="J6" s="94"/>
      <c r="K6" s="94"/>
      <c r="L6" s="94"/>
      <c r="M6" s="94"/>
      <c r="N6" s="94"/>
      <c r="O6" s="94"/>
      <c r="P6" s="94"/>
    </row>
    <row r="7" spans="1:256" ht="22.5" customHeight="1" x14ac:dyDescent="0.3">
      <c r="A7" s="252" t="s">
        <v>4</v>
      </c>
      <c r="B7" s="253"/>
      <c r="C7" s="254"/>
      <c r="D7" s="251" t="s">
        <v>2</v>
      </c>
      <c r="E7" s="251"/>
      <c r="F7" s="251"/>
      <c r="G7" s="95" t="s">
        <v>3</v>
      </c>
      <c r="H7" s="97"/>
      <c r="I7" s="97"/>
      <c r="J7" s="92"/>
      <c r="K7" s="92"/>
      <c r="L7" s="92"/>
      <c r="M7" s="92"/>
      <c r="N7" s="92"/>
      <c r="O7" s="92"/>
      <c r="P7" s="96" t="s">
        <v>1</v>
      </c>
    </row>
    <row r="8" spans="1:256" ht="24" customHeight="1" x14ac:dyDescent="0.3">
      <c r="A8" s="252" t="s">
        <v>5</v>
      </c>
      <c r="B8" s="253"/>
      <c r="C8" s="253"/>
      <c r="D8" s="253"/>
      <c r="E8" s="253"/>
      <c r="F8" s="253"/>
      <c r="G8" s="254"/>
      <c r="H8" s="97"/>
      <c r="I8" s="97"/>
      <c r="J8" s="92"/>
      <c r="K8" s="98"/>
      <c r="L8" s="92"/>
      <c r="M8" s="92"/>
      <c r="N8" s="92"/>
      <c r="O8" s="92"/>
      <c r="P8" s="96" t="s">
        <v>1</v>
      </c>
    </row>
    <row r="9" spans="1:256" ht="14.25" customHeight="1" x14ac:dyDescent="0.3">
      <c r="A9" s="99" t="s">
        <v>1</v>
      </c>
      <c r="B9" s="100"/>
      <c r="C9" s="100"/>
      <c r="D9" s="100"/>
      <c r="E9" s="100"/>
      <c r="F9" s="100"/>
      <c r="G9" s="100"/>
      <c r="H9" s="101"/>
      <c r="I9" s="96" t="s">
        <v>1</v>
      </c>
      <c r="J9" s="92"/>
      <c r="K9" s="92"/>
      <c r="L9" s="102"/>
      <c r="M9" s="102"/>
      <c r="N9" s="102"/>
      <c r="O9" s="102"/>
      <c r="P9" s="102"/>
    </row>
    <row r="10" spans="1:256" ht="14.25" customHeight="1" thickBot="1" x14ac:dyDescent="0.3">
      <c r="A10" s="255" t="s">
        <v>140</v>
      </c>
      <c r="B10" s="256"/>
      <c r="C10" s="256"/>
      <c r="D10" s="256"/>
      <c r="E10" s="256"/>
      <c r="F10" s="256"/>
      <c r="G10" s="256"/>
      <c r="H10" s="94"/>
      <c r="I10" s="94"/>
      <c r="J10" s="94"/>
      <c r="K10" s="94"/>
      <c r="L10" s="94"/>
      <c r="M10" s="94"/>
      <c r="N10" s="94"/>
      <c r="O10" s="94"/>
      <c r="P10" s="94"/>
      <c r="Q10" s="92"/>
    </row>
    <row r="11" spans="1:256" ht="37.5" customHeight="1" thickBot="1" x14ac:dyDescent="0.25">
      <c r="A11" s="103" t="s">
        <v>6</v>
      </c>
      <c r="B11" s="104" t="s">
        <v>7</v>
      </c>
      <c r="C11" s="104" t="s">
        <v>8</v>
      </c>
      <c r="D11" s="105" t="s">
        <v>9</v>
      </c>
      <c r="E11" s="106" t="s">
        <v>10</v>
      </c>
      <c r="F11" s="107" t="s">
        <v>11</v>
      </c>
      <c r="G11" s="104" t="s">
        <v>12</v>
      </c>
    </row>
    <row r="12" spans="1:256" ht="15.75" customHeight="1" x14ac:dyDescent="0.25">
      <c r="A12" s="21"/>
      <c r="B12" s="71"/>
      <c r="D12" s="1"/>
      <c r="E12" s="7"/>
      <c r="F12" s="248"/>
      <c r="G12" s="248"/>
    </row>
    <row r="13" spans="1:256" ht="19.5" customHeight="1" x14ac:dyDescent="0.25">
      <c r="A13" s="8"/>
      <c r="D13" s="1"/>
      <c r="E13" s="7"/>
      <c r="F13" s="248"/>
      <c r="G13" s="248"/>
    </row>
    <row r="14" spans="1:256" customFormat="1" ht="15.75" x14ac:dyDescent="0.25">
      <c r="A14" s="117">
        <v>1</v>
      </c>
      <c r="B14" s="257" t="s">
        <v>13</v>
      </c>
      <c r="C14" s="257"/>
      <c r="D14" s="257"/>
      <c r="E14" s="257"/>
      <c r="F14" s="257"/>
      <c r="G14" s="257"/>
      <c r="H14" s="1"/>
      <c r="I14" s="1"/>
      <c r="J14" s="72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246"/>
      <c r="IV14" s="246"/>
    </row>
    <row r="15" spans="1:256" ht="30.75" customHeight="1" x14ac:dyDescent="0.2">
      <c r="A15" s="111">
        <v>1.01</v>
      </c>
      <c r="B15" s="118" t="s">
        <v>14</v>
      </c>
      <c r="C15" s="113">
        <v>8</v>
      </c>
      <c r="D15" s="111" t="s">
        <v>15</v>
      </c>
      <c r="E15" s="224"/>
      <c r="F15" s="114">
        <f>C15*E15</f>
        <v>0</v>
      </c>
      <c r="G15" s="17"/>
    </row>
    <row r="16" spans="1:256" ht="23.25" customHeight="1" x14ac:dyDescent="0.2">
      <c r="A16" s="111">
        <v>1.02</v>
      </c>
      <c r="B16" s="115" t="s">
        <v>16</v>
      </c>
      <c r="C16" s="113">
        <v>6</v>
      </c>
      <c r="D16" s="111" t="s">
        <v>15</v>
      </c>
      <c r="E16" s="224"/>
      <c r="F16" s="114">
        <f t="shared" ref="F16:F40" si="0">C16*E16</f>
        <v>0</v>
      </c>
      <c r="G16" s="17"/>
    </row>
    <row r="17" spans="1:7" ht="24.75" customHeight="1" x14ac:dyDescent="0.2">
      <c r="A17" s="111">
        <v>1.03</v>
      </c>
      <c r="B17" s="115" t="s">
        <v>17</v>
      </c>
      <c r="C17" s="113">
        <v>84.54</v>
      </c>
      <c r="D17" s="111" t="s">
        <v>18</v>
      </c>
      <c r="E17" s="224"/>
      <c r="F17" s="114">
        <f t="shared" si="0"/>
        <v>0</v>
      </c>
      <c r="G17" s="17"/>
    </row>
    <row r="18" spans="1:7" ht="24.75" customHeight="1" x14ac:dyDescent="0.2">
      <c r="A18" s="111">
        <v>1.04</v>
      </c>
      <c r="B18" s="115" t="s">
        <v>19</v>
      </c>
      <c r="C18" s="113">
        <v>15</v>
      </c>
      <c r="D18" s="111" t="s">
        <v>18</v>
      </c>
      <c r="E18" s="224"/>
      <c r="F18" s="114">
        <f t="shared" si="0"/>
        <v>0</v>
      </c>
      <c r="G18" s="17"/>
    </row>
    <row r="19" spans="1:7" ht="24" customHeight="1" x14ac:dyDescent="0.2">
      <c r="A19" s="111">
        <v>1.05</v>
      </c>
      <c r="B19" s="115" t="s">
        <v>20</v>
      </c>
      <c r="C19" s="113">
        <v>4</v>
      </c>
      <c r="D19" s="111" t="s">
        <v>15</v>
      </c>
      <c r="E19" s="224"/>
      <c r="F19" s="114">
        <f t="shared" si="0"/>
        <v>0</v>
      </c>
      <c r="G19" s="17"/>
    </row>
    <row r="20" spans="1:7" ht="24" customHeight="1" x14ac:dyDescent="0.2">
      <c r="A20" s="111">
        <v>1.06</v>
      </c>
      <c r="B20" s="115" t="s">
        <v>21</v>
      </c>
      <c r="C20" s="113">
        <v>12</v>
      </c>
      <c r="D20" s="111" t="s">
        <v>18</v>
      </c>
      <c r="E20" s="224"/>
      <c r="F20" s="114">
        <f t="shared" si="0"/>
        <v>0</v>
      </c>
      <c r="G20" s="17"/>
    </row>
    <row r="21" spans="1:7" ht="30.75" customHeight="1" x14ac:dyDescent="0.2">
      <c r="A21" s="111">
        <v>1.07</v>
      </c>
      <c r="B21" s="119" t="s">
        <v>22</v>
      </c>
      <c r="C21" s="113">
        <v>91.06</v>
      </c>
      <c r="D21" s="111" t="s">
        <v>18</v>
      </c>
      <c r="E21" s="224"/>
      <c r="F21" s="114">
        <f t="shared" si="0"/>
        <v>0</v>
      </c>
      <c r="G21" s="17"/>
    </row>
    <row r="22" spans="1:7" ht="36" customHeight="1" x14ac:dyDescent="0.2">
      <c r="A22" s="111">
        <v>1.08</v>
      </c>
      <c r="B22" s="119" t="s">
        <v>23</v>
      </c>
      <c r="C22" s="113">
        <v>16.239999999999998</v>
      </c>
      <c r="D22" s="111" t="s">
        <v>18</v>
      </c>
      <c r="E22" s="224"/>
      <c r="F22" s="114">
        <f t="shared" si="0"/>
        <v>0</v>
      </c>
      <c r="G22" s="17"/>
    </row>
    <row r="23" spans="1:7" ht="21.75" customHeight="1" x14ac:dyDescent="0.2">
      <c r="A23" s="111">
        <v>1.0900000000000001</v>
      </c>
      <c r="B23" s="112" t="s">
        <v>24</v>
      </c>
      <c r="C23" s="113">
        <v>16.239999999999998</v>
      </c>
      <c r="D23" s="111" t="s">
        <v>18</v>
      </c>
      <c r="E23" s="224"/>
      <c r="F23" s="114">
        <f t="shared" si="0"/>
        <v>0</v>
      </c>
      <c r="G23" s="17"/>
    </row>
    <row r="24" spans="1:7" ht="35.25" customHeight="1" x14ac:dyDescent="0.2">
      <c r="A24" s="111">
        <v>1.1000000000000001</v>
      </c>
      <c r="B24" s="119" t="s">
        <v>25</v>
      </c>
      <c r="C24" s="113">
        <v>16.239999999999998</v>
      </c>
      <c r="D24" s="111" t="s">
        <v>18</v>
      </c>
      <c r="E24" s="224"/>
      <c r="F24" s="114">
        <f t="shared" si="0"/>
        <v>0</v>
      </c>
      <c r="G24" s="17"/>
    </row>
    <row r="25" spans="1:7" ht="27.75" customHeight="1" x14ac:dyDescent="0.2">
      <c r="A25" s="111">
        <v>1.1100000000000001</v>
      </c>
      <c r="B25" s="115" t="s">
        <v>26</v>
      </c>
      <c r="C25" s="113">
        <v>4</v>
      </c>
      <c r="D25" s="111" t="s">
        <v>15</v>
      </c>
      <c r="E25" s="224"/>
      <c r="F25" s="114">
        <f t="shared" si="0"/>
        <v>0</v>
      </c>
      <c r="G25" s="17"/>
    </row>
    <row r="26" spans="1:7" ht="29.25" customHeight="1" x14ac:dyDescent="0.2">
      <c r="A26" s="111">
        <v>1.1200000000000001</v>
      </c>
      <c r="B26" s="115" t="s">
        <v>27</v>
      </c>
      <c r="C26" s="113">
        <v>4</v>
      </c>
      <c r="D26" s="111" t="s">
        <v>15</v>
      </c>
      <c r="E26" s="224"/>
      <c r="F26" s="114">
        <f t="shared" si="0"/>
        <v>0</v>
      </c>
      <c r="G26" s="17"/>
    </row>
    <row r="27" spans="1:7" ht="29.25" customHeight="1" x14ac:dyDescent="0.2">
      <c r="A27" s="111">
        <v>1.1299999999999999</v>
      </c>
      <c r="B27" s="119" t="s">
        <v>28</v>
      </c>
      <c r="C27" s="113">
        <v>30.12</v>
      </c>
      <c r="D27" s="111" t="s">
        <v>29</v>
      </c>
      <c r="E27" s="224"/>
      <c r="F27" s="114">
        <f t="shared" si="0"/>
        <v>0</v>
      </c>
      <c r="G27" s="17"/>
    </row>
    <row r="28" spans="1:7" ht="42" customHeight="1" x14ac:dyDescent="0.2">
      <c r="A28" s="111">
        <v>1.1399999999999999</v>
      </c>
      <c r="B28" s="119" t="s">
        <v>30</v>
      </c>
      <c r="C28" s="113">
        <v>4</v>
      </c>
      <c r="D28" s="111" t="s">
        <v>15</v>
      </c>
      <c r="E28" s="224"/>
      <c r="F28" s="114">
        <f t="shared" si="0"/>
        <v>0</v>
      </c>
      <c r="G28" s="17"/>
    </row>
    <row r="29" spans="1:7" ht="27" customHeight="1" x14ac:dyDescent="0.2">
      <c r="A29" s="111">
        <v>1.1499999999999999</v>
      </c>
      <c r="B29" s="118" t="s">
        <v>31</v>
      </c>
      <c r="C29" s="113">
        <v>4</v>
      </c>
      <c r="D29" s="111" t="s">
        <v>15</v>
      </c>
      <c r="E29" s="224"/>
      <c r="F29" s="114">
        <f t="shared" si="0"/>
        <v>0</v>
      </c>
      <c r="G29" s="17"/>
    </row>
    <row r="30" spans="1:7" ht="33.75" customHeight="1" x14ac:dyDescent="0.2">
      <c r="A30" s="111">
        <v>1.1599999999999999</v>
      </c>
      <c r="B30" s="119" t="s">
        <v>32</v>
      </c>
      <c r="C30" s="113">
        <v>4</v>
      </c>
      <c r="D30" s="111" t="s">
        <v>15</v>
      </c>
      <c r="E30" s="224"/>
      <c r="F30" s="114">
        <f t="shared" si="0"/>
        <v>0</v>
      </c>
      <c r="G30" s="17"/>
    </row>
    <row r="31" spans="1:7" ht="41.25" customHeight="1" x14ac:dyDescent="0.2">
      <c r="A31" s="111">
        <v>1.17</v>
      </c>
      <c r="B31" s="119" t="s">
        <v>33</v>
      </c>
      <c r="C31" s="113">
        <v>4</v>
      </c>
      <c r="D31" s="111" t="s">
        <v>15</v>
      </c>
      <c r="E31" s="224"/>
      <c r="F31" s="114">
        <f t="shared" si="0"/>
        <v>0</v>
      </c>
      <c r="G31" s="17"/>
    </row>
    <row r="32" spans="1:7" ht="45" customHeight="1" x14ac:dyDescent="0.2">
      <c r="A32" s="111">
        <v>1.18</v>
      </c>
      <c r="B32" s="119" t="s">
        <v>34</v>
      </c>
      <c r="C32" s="113">
        <v>4</v>
      </c>
      <c r="D32" s="111" t="s">
        <v>15</v>
      </c>
      <c r="E32" s="224"/>
      <c r="F32" s="114">
        <f t="shared" si="0"/>
        <v>0</v>
      </c>
      <c r="G32" s="20"/>
    </row>
    <row r="33" spans="1:256" ht="46.5" customHeight="1" x14ac:dyDescent="0.2">
      <c r="A33" s="111">
        <v>1.19</v>
      </c>
      <c r="B33" s="119" t="s">
        <v>35</v>
      </c>
      <c r="C33" s="113">
        <v>2</v>
      </c>
      <c r="D33" s="111" t="s">
        <v>15</v>
      </c>
      <c r="E33" s="224"/>
      <c r="F33" s="114">
        <f t="shared" si="0"/>
        <v>0</v>
      </c>
      <c r="G33" s="20"/>
    </row>
    <row r="34" spans="1:256" ht="30.75" customHeight="1" x14ac:dyDescent="0.2">
      <c r="A34" s="111">
        <v>1.2</v>
      </c>
      <c r="B34" s="119" t="s">
        <v>36</v>
      </c>
      <c r="C34" s="113">
        <v>2</v>
      </c>
      <c r="D34" s="111" t="s">
        <v>15</v>
      </c>
      <c r="E34" s="224"/>
      <c r="F34" s="114">
        <f t="shared" si="0"/>
        <v>0</v>
      </c>
      <c r="G34" s="20"/>
    </row>
    <row r="35" spans="1:256" ht="36" customHeight="1" x14ac:dyDescent="0.2">
      <c r="A35" s="111">
        <v>1.21</v>
      </c>
      <c r="B35" s="119" t="s">
        <v>37</v>
      </c>
      <c r="C35" s="113">
        <v>2</v>
      </c>
      <c r="D35" s="111" t="s">
        <v>38</v>
      </c>
      <c r="E35" s="224"/>
      <c r="F35" s="114">
        <f t="shared" si="0"/>
        <v>0</v>
      </c>
      <c r="G35" s="17"/>
    </row>
    <row r="36" spans="1:256" ht="24" customHeight="1" x14ac:dyDescent="0.2">
      <c r="A36" s="111">
        <v>1.22</v>
      </c>
      <c r="B36" s="115" t="s">
        <v>39</v>
      </c>
      <c r="C36" s="113">
        <v>2</v>
      </c>
      <c r="D36" s="111" t="s">
        <v>38</v>
      </c>
      <c r="E36" s="224"/>
      <c r="F36" s="114">
        <f t="shared" si="0"/>
        <v>0</v>
      </c>
      <c r="G36" s="17"/>
    </row>
    <row r="37" spans="1:256" ht="30.75" customHeight="1" x14ac:dyDescent="0.2">
      <c r="A37" s="111">
        <v>1.23</v>
      </c>
      <c r="B37" s="170" t="s">
        <v>40</v>
      </c>
      <c r="C37" s="113">
        <v>4</v>
      </c>
      <c r="D37" s="111" t="s">
        <v>15</v>
      </c>
      <c r="E37" s="224"/>
      <c r="F37" s="114">
        <f t="shared" si="0"/>
        <v>0</v>
      </c>
      <c r="G37" s="17"/>
    </row>
    <row r="38" spans="1:256" ht="45" customHeight="1" x14ac:dyDescent="0.2">
      <c r="A38" s="111">
        <v>1.24</v>
      </c>
      <c r="B38" s="119" t="s">
        <v>41</v>
      </c>
      <c r="C38" s="113">
        <v>2</v>
      </c>
      <c r="D38" s="111" t="s">
        <v>15</v>
      </c>
      <c r="E38" s="224"/>
      <c r="F38" s="114">
        <f t="shared" si="0"/>
        <v>0</v>
      </c>
      <c r="G38" s="17"/>
    </row>
    <row r="39" spans="1:256" ht="18.75" customHeight="1" x14ac:dyDescent="0.2">
      <c r="A39" s="111">
        <v>1.25</v>
      </c>
      <c r="B39" s="112" t="s">
        <v>42</v>
      </c>
      <c r="C39" s="113">
        <v>12</v>
      </c>
      <c r="D39" s="111" t="s">
        <v>43</v>
      </c>
      <c r="E39" s="224"/>
      <c r="F39" s="114">
        <f t="shared" si="0"/>
        <v>0</v>
      </c>
      <c r="G39" s="20"/>
    </row>
    <row r="40" spans="1:256" ht="18.75" customHeight="1" thickBot="1" x14ac:dyDescent="0.25">
      <c r="A40" s="184">
        <v>1.26</v>
      </c>
      <c r="B40" s="185" t="s">
        <v>44</v>
      </c>
      <c r="C40" s="186">
        <v>2</v>
      </c>
      <c r="D40" s="184" t="s">
        <v>38</v>
      </c>
      <c r="E40" s="234"/>
      <c r="F40" s="187">
        <f t="shared" si="0"/>
        <v>0</v>
      </c>
      <c r="G40" s="110"/>
    </row>
    <row r="41" spans="1:256" ht="19.5" customHeight="1" thickBot="1" x14ac:dyDescent="0.25">
      <c r="A41" s="188"/>
      <c r="B41" s="189" t="s">
        <v>45</v>
      </c>
      <c r="C41" s="190"/>
      <c r="D41" s="191"/>
      <c r="E41" s="235"/>
      <c r="F41" s="192"/>
      <c r="G41" s="193">
        <f>SUM(F15:F40)</f>
        <v>0</v>
      </c>
    </row>
    <row r="42" spans="1:256" ht="19.5" customHeight="1" x14ac:dyDescent="0.25">
      <c r="A42" s="174"/>
      <c r="B42" s="175"/>
      <c r="C42" s="176"/>
      <c r="D42" s="177"/>
      <c r="E42" s="226"/>
      <c r="F42" s="178"/>
      <c r="G42" s="179"/>
    </row>
    <row r="43" spans="1:256" customFormat="1" ht="15.75" x14ac:dyDescent="0.25">
      <c r="A43" s="180">
        <v>2</v>
      </c>
      <c r="B43" s="181" t="s">
        <v>46</v>
      </c>
      <c r="C43" s="181"/>
      <c r="D43" s="181"/>
      <c r="E43" s="227"/>
      <c r="F43" s="182"/>
      <c r="G43" s="183"/>
      <c r="H43" s="1"/>
      <c r="I43" s="1"/>
      <c r="J43" s="72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246"/>
      <c r="IV43" s="246"/>
    </row>
    <row r="44" spans="1:256" ht="30.75" customHeight="1" x14ac:dyDescent="0.2">
      <c r="A44" s="111">
        <v>2.0099999999999998</v>
      </c>
      <c r="B44" s="118" t="s">
        <v>14</v>
      </c>
      <c r="C44" s="113">
        <v>6</v>
      </c>
      <c r="D44" s="111" t="s">
        <v>15</v>
      </c>
      <c r="E44" s="224"/>
      <c r="F44" s="114">
        <f>C44*E44</f>
        <v>0</v>
      </c>
      <c r="G44" s="194"/>
    </row>
    <row r="45" spans="1:256" ht="24" customHeight="1" x14ac:dyDescent="0.2">
      <c r="A45" s="111">
        <v>2.02</v>
      </c>
      <c r="B45" s="118" t="s">
        <v>16</v>
      </c>
      <c r="C45" s="113">
        <v>4</v>
      </c>
      <c r="D45" s="111" t="s">
        <v>15</v>
      </c>
      <c r="E45" s="224"/>
      <c r="F45" s="114">
        <f t="shared" ref="F45:F68" si="1">C45*E45</f>
        <v>0</v>
      </c>
      <c r="G45" s="194"/>
    </row>
    <row r="46" spans="1:256" ht="24" customHeight="1" x14ac:dyDescent="0.2">
      <c r="A46" s="111">
        <v>2.0299999999999998</v>
      </c>
      <c r="B46" s="118" t="s">
        <v>17</v>
      </c>
      <c r="C46" s="113">
        <v>58.88</v>
      </c>
      <c r="D46" s="111" t="s">
        <v>18</v>
      </c>
      <c r="E46" s="224"/>
      <c r="F46" s="114">
        <f t="shared" si="1"/>
        <v>0</v>
      </c>
      <c r="G46" s="194"/>
    </row>
    <row r="47" spans="1:256" ht="24" customHeight="1" x14ac:dyDescent="0.2">
      <c r="A47" s="111">
        <v>2.04</v>
      </c>
      <c r="B47" s="118" t="s">
        <v>19</v>
      </c>
      <c r="C47" s="113">
        <v>8</v>
      </c>
      <c r="D47" s="111" t="s">
        <v>18</v>
      </c>
      <c r="E47" s="224"/>
      <c r="F47" s="114">
        <f t="shared" si="1"/>
        <v>0</v>
      </c>
      <c r="G47" s="194"/>
    </row>
    <row r="48" spans="1:256" ht="24" customHeight="1" x14ac:dyDescent="0.2">
      <c r="A48" s="111">
        <v>2.0499999999999998</v>
      </c>
      <c r="B48" s="119" t="s">
        <v>20</v>
      </c>
      <c r="C48" s="113">
        <v>4</v>
      </c>
      <c r="D48" s="111" t="s">
        <v>15</v>
      </c>
      <c r="E48" s="224"/>
      <c r="F48" s="114">
        <f t="shared" si="1"/>
        <v>0</v>
      </c>
      <c r="G48" s="17"/>
    </row>
    <row r="49" spans="1:7" ht="38.25" customHeight="1" x14ac:dyDescent="0.2">
      <c r="A49" s="111">
        <v>2.06</v>
      </c>
      <c r="B49" s="119" t="s">
        <v>139</v>
      </c>
      <c r="C49" s="113">
        <v>2</v>
      </c>
      <c r="D49" s="111" t="s">
        <v>15</v>
      </c>
      <c r="E49" s="224"/>
      <c r="F49" s="114">
        <f t="shared" si="1"/>
        <v>0</v>
      </c>
      <c r="G49" s="17"/>
    </row>
    <row r="50" spans="1:7" ht="32.25" customHeight="1" x14ac:dyDescent="0.2">
      <c r="A50" s="111">
        <v>2.0699999999999998</v>
      </c>
      <c r="B50" s="119" t="s">
        <v>22</v>
      </c>
      <c r="C50" s="113">
        <v>51</v>
      </c>
      <c r="D50" s="111" t="s">
        <v>18</v>
      </c>
      <c r="E50" s="224"/>
      <c r="F50" s="114">
        <f t="shared" si="1"/>
        <v>0</v>
      </c>
      <c r="G50" s="17"/>
    </row>
    <row r="51" spans="1:7" ht="39.75" customHeight="1" x14ac:dyDescent="0.2">
      <c r="A51" s="111">
        <v>2.08</v>
      </c>
      <c r="B51" s="119" t="s">
        <v>23</v>
      </c>
      <c r="C51" s="113">
        <v>10.64</v>
      </c>
      <c r="D51" s="111" t="s">
        <v>18</v>
      </c>
      <c r="E51" s="224"/>
      <c r="F51" s="114">
        <f t="shared" si="1"/>
        <v>0</v>
      </c>
      <c r="G51" s="17"/>
    </row>
    <row r="52" spans="1:7" ht="22.5" customHeight="1" x14ac:dyDescent="0.2">
      <c r="A52" s="111">
        <v>2.09</v>
      </c>
      <c r="B52" s="119" t="s">
        <v>24</v>
      </c>
      <c r="C52" s="113">
        <v>10.64</v>
      </c>
      <c r="D52" s="111" t="s">
        <v>18</v>
      </c>
      <c r="E52" s="224"/>
      <c r="F52" s="114">
        <f t="shared" si="1"/>
        <v>0</v>
      </c>
      <c r="G52" s="17"/>
    </row>
    <row r="53" spans="1:7" ht="35.25" customHeight="1" x14ac:dyDescent="0.2">
      <c r="A53" s="111">
        <v>2.1</v>
      </c>
      <c r="B53" s="119" t="s">
        <v>25</v>
      </c>
      <c r="C53" s="113">
        <v>10.64</v>
      </c>
      <c r="D53" s="111" t="s">
        <v>18</v>
      </c>
      <c r="E53" s="224"/>
      <c r="F53" s="114">
        <f t="shared" si="1"/>
        <v>0</v>
      </c>
      <c r="G53" s="17"/>
    </row>
    <row r="54" spans="1:7" s="108" customFormat="1" ht="28.5" customHeight="1" x14ac:dyDescent="0.2">
      <c r="A54" s="111">
        <v>2.11</v>
      </c>
      <c r="B54" s="119" t="s">
        <v>26</v>
      </c>
      <c r="C54" s="113">
        <v>2</v>
      </c>
      <c r="D54" s="111" t="s">
        <v>15</v>
      </c>
      <c r="E54" s="224"/>
      <c r="F54" s="114">
        <f t="shared" si="1"/>
        <v>0</v>
      </c>
      <c r="G54" s="17"/>
    </row>
    <row r="55" spans="1:7" s="108" customFormat="1" ht="28.5" customHeight="1" x14ac:dyDescent="0.2">
      <c r="A55" s="111">
        <v>2.12</v>
      </c>
      <c r="B55" s="119" t="s">
        <v>27</v>
      </c>
      <c r="C55" s="113">
        <v>2</v>
      </c>
      <c r="D55" s="111" t="s">
        <v>15</v>
      </c>
      <c r="E55" s="224"/>
      <c r="F55" s="114">
        <f t="shared" si="1"/>
        <v>0</v>
      </c>
      <c r="G55" s="17"/>
    </row>
    <row r="56" spans="1:7" ht="35.25" customHeight="1" x14ac:dyDescent="0.2">
      <c r="A56" s="111">
        <v>2.13</v>
      </c>
      <c r="B56" s="119" t="s">
        <v>47</v>
      </c>
      <c r="C56" s="113">
        <v>4</v>
      </c>
      <c r="D56" s="111" t="s">
        <v>15</v>
      </c>
      <c r="E56" s="224"/>
      <c r="F56" s="114">
        <f t="shared" si="1"/>
        <v>0</v>
      </c>
      <c r="G56" s="17"/>
    </row>
    <row r="57" spans="1:7" ht="35.25" customHeight="1" x14ac:dyDescent="0.2">
      <c r="A57" s="111">
        <v>2.14</v>
      </c>
      <c r="B57" s="119" t="s">
        <v>28</v>
      </c>
      <c r="C57" s="113">
        <v>16</v>
      </c>
      <c r="D57" s="111" t="s">
        <v>29</v>
      </c>
      <c r="E57" s="224"/>
      <c r="F57" s="114">
        <f t="shared" si="1"/>
        <v>0</v>
      </c>
      <c r="G57" s="17"/>
    </row>
    <row r="58" spans="1:7" ht="42" customHeight="1" x14ac:dyDescent="0.2">
      <c r="A58" s="111">
        <v>2.15</v>
      </c>
      <c r="B58" s="119" t="s">
        <v>48</v>
      </c>
      <c r="C58" s="113">
        <v>2</v>
      </c>
      <c r="D58" s="111" t="s">
        <v>15</v>
      </c>
      <c r="E58" s="224"/>
      <c r="F58" s="114">
        <f t="shared" si="1"/>
        <v>0</v>
      </c>
      <c r="G58" s="17"/>
    </row>
    <row r="59" spans="1:7" ht="30" customHeight="1" x14ac:dyDescent="0.2">
      <c r="A59" s="111">
        <v>2.16</v>
      </c>
      <c r="B59" s="119" t="s">
        <v>49</v>
      </c>
      <c r="C59" s="113">
        <v>2</v>
      </c>
      <c r="D59" s="111" t="s">
        <v>15</v>
      </c>
      <c r="E59" s="224"/>
      <c r="F59" s="114">
        <f t="shared" si="1"/>
        <v>0</v>
      </c>
      <c r="G59" s="17"/>
    </row>
    <row r="60" spans="1:7" ht="33.75" customHeight="1" x14ac:dyDescent="0.2">
      <c r="A60" s="111">
        <v>2.17</v>
      </c>
      <c r="B60" s="119" t="s">
        <v>32</v>
      </c>
      <c r="C60" s="113">
        <v>2</v>
      </c>
      <c r="D60" s="111" t="s">
        <v>15</v>
      </c>
      <c r="E60" s="224"/>
      <c r="F60" s="114">
        <f t="shared" si="1"/>
        <v>0</v>
      </c>
      <c r="G60" s="17"/>
    </row>
    <row r="61" spans="1:7" ht="41.25" customHeight="1" x14ac:dyDescent="0.2">
      <c r="A61" s="111">
        <v>2.1800000000000002</v>
      </c>
      <c r="B61" s="119" t="s">
        <v>33</v>
      </c>
      <c r="C61" s="113">
        <v>2</v>
      </c>
      <c r="D61" s="111" t="s">
        <v>15</v>
      </c>
      <c r="E61" s="224"/>
      <c r="F61" s="114">
        <f t="shared" si="1"/>
        <v>0</v>
      </c>
      <c r="G61" s="17"/>
    </row>
    <row r="62" spans="1:7" ht="45" customHeight="1" x14ac:dyDescent="0.2">
      <c r="A62" s="111">
        <v>2.19</v>
      </c>
      <c r="B62" s="119" t="s">
        <v>34</v>
      </c>
      <c r="C62" s="113">
        <v>2</v>
      </c>
      <c r="D62" s="111" t="s">
        <v>15</v>
      </c>
      <c r="E62" s="224"/>
      <c r="F62" s="114">
        <f t="shared" si="1"/>
        <v>0</v>
      </c>
      <c r="G62" s="20"/>
    </row>
    <row r="63" spans="1:7" ht="46.5" customHeight="1" x14ac:dyDescent="0.2">
      <c r="A63" s="111">
        <v>2.2000000000000002</v>
      </c>
      <c r="B63" s="119" t="s">
        <v>35</v>
      </c>
      <c r="C63" s="113">
        <v>2</v>
      </c>
      <c r="D63" s="111" t="s">
        <v>15</v>
      </c>
      <c r="E63" s="224"/>
      <c r="F63" s="114">
        <f t="shared" si="1"/>
        <v>0</v>
      </c>
      <c r="G63" s="20"/>
    </row>
    <row r="64" spans="1:7" ht="30.75" customHeight="1" x14ac:dyDescent="0.2">
      <c r="A64" s="111">
        <v>2.21</v>
      </c>
      <c r="B64" s="119" t="s">
        <v>36</v>
      </c>
      <c r="C64" s="113">
        <v>2</v>
      </c>
      <c r="D64" s="111" t="s">
        <v>15</v>
      </c>
      <c r="E64" s="224"/>
      <c r="F64" s="114">
        <f t="shared" si="1"/>
        <v>0</v>
      </c>
      <c r="G64" s="20"/>
    </row>
    <row r="65" spans="1:256" ht="33.75" customHeight="1" x14ac:dyDescent="0.2">
      <c r="A65" s="111">
        <v>2.2200000000000002</v>
      </c>
      <c r="B65" s="119" t="s">
        <v>37</v>
      </c>
      <c r="C65" s="113">
        <v>2</v>
      </c>
      <c r="D65" s="111" t="s">
        <v>38</v>
      </c>
      <c r="E65" s="224"/>
      <c r="F65" s="114">
        <f t="shared" si="1"/>
        <v>0</v>
      </c>
      <c r="G65" s="17"/>
    </row>
    <row r="66" spans="1:256" ht="24" customHeight="1" x14ac:dyDescent="0.2">
      <c r="A66" s="111">
        <v>2.23</v>
      </c>
      <c r="B66" s="119" t="s">
        <v>39</v>
      </c>
      <c r="C66" s="113">
        <v>2</v>
      </c>
      <c r="D66" s="111" t="s">
        <v>38</v>
      </c>
      <c r="E66" s="224"/>
      <c r="F66" s="114">
        <f t="shared" si="1"/>
        <v>0</v>
      </c>
      <c r="G66" s="17"/>
    </row>
    <row r="67" spans="1:256" ht="35.25" customHeight="1" x14ac:dyDescent="0.2">
      <c r="A67" s="111">
        <v>2.2400000000000002</v>
      </c>
      <c r="B67" s="119" t="s">
        <v>41</v>
      </c>
      <c r="C67" s="113">
        <v>2</v>
      </c>
      <c r="D67" s="111" t="s">
        <v>15</v>
      </c>
      <c r="E67" s="224"/>
      <c r="F67" s="114">
        <f t="shared" si="1"/>
        <v>0</v>
      </c>
      <c r="G67" s="17"/>
    </row>
    <row r="68" spans="1:256" ht="24.75" customHeight="1" x14ac:dyDescent="0.2">
      <c r="A68" s="111">
        <v>2.2500000000000102</v>
      </c>
      <c r="B68" s="119" t="s">
        <v>42</v>
      </c>
      <c r="C68" s="113">
        <v>12</v>
      </c>
      <c r="D68" s="111" t="s">
        <v>43</v>
      </c>
      <c r="E68" s="224"/>
      <c r="F68" s="114">
        <f t="shared" si="1"/>
        <v>0</v>
      </c>
      <c r="G68" s="20"/>
    </row>
    <row r="69" spans="1:256" ht="24.75" customHeight="1" thickBot="1" x14ac:dyDescent="0.25">
      <c r="A69" s="184">
        <v>2.26000000000001</v>
      </c>
      <c r="B69" s="236" t="s">
        <v>44</v>
      </c>
      <c r="C69" s="186">
        <v>2</v>
      </c>
      <c r="D69" s="184" t="s">
        <v>38</v>
      </c>
      <c r="E69" s="234"/>
      <c r="F69" s="187">
        <f>C69*E69</f>
        <v>0</v>
      </c>
      <c r="G69" s="110"/>
    </row>
    <row r="70" spans="1:256" ht="19.5" customHeight="1" thickBot="1" x14ac:dyDescent="0.25">
      <c r="A70" s="237"/>
      <c r="B70" s="238" t="s">
        <v>45</v>
      </c>
      <c r="C70" s="239"/>
      <c r="D70" s="240"/>
      <c r="E70" s="241"/>
      <c r="F70" s="242"/>
      <c r="G70" s="243">
        <f>SUM(F44:F69)</f>
        <v>0</v>
      </c>
    </row>
    <row r="71" spans="1:256" ht="19.5" customHeight="1" x14ac:dyDescent="0.25">
      <c r="A71" s="76"/>
      <c r="B71" s="77"/>
      <c r="C71" s="78"/>
      <c r="D71" s="79"/>
      <c r="E71" s="226"/>
      <c r="F71" s="80"/>
      <c r="G71" s="81"/>
    </row>
    <row r="72" spans="1:256" customFormat="1" ht="15.75" x14ac:dyDescent="0.25">
      <c r="A72" s="117">
        <v>3</v>
      </c>
      <c r="B72" s="74" t="s">
        <v>50</v>
      </c>
      <c r="C72" s="74"/>
      <c r="D72" s="74"/>
      <c r="E72" s="227"/>
      <c r="F72" s="73"/>
      <c r="G72" s="75"/>
      <c r="H72" s="1"/>
      <c r="I72" s="1"/>
      <c r="J72" s="72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246"/>
      <c r="IV72" s="246"/>
    </row>
    <row r="73" spans="1:256" ht="30.75" customHeight="1" x14ac:dyDescent="0.2">
      <c r="A73" s="111">
        <v>3.01</v>
      </c>
      <c r="B73" s="118" t="s">
        <v>14</v>
      </c>
      <c r="C73" s="113">
        <v>8</v>
      </c>
      <c r="D73" s="111" t="s">
        <v>15</v>
      </c>
      <c r="E73" s="224"/>
      <c r="F73" s="114">
        <f>C73*E73</f>
        <v>0</v>
      </c>
      <c r="G73" s="17"/>
    </row>
    <row r="74" spans="1:256" ht="24" customHeight="1" x14ac:dyDescent="0.2">
      <c r="A74" s="111">
        <v>3.02</v>
      </c>
      <c r="B74" s="119" t="s">
        <v>16</v>
      </c>
      <c r="C74" s="113">
        <v>6</v>
      </c>
      <c r="D74" s="111" t="s">
        <v>15</v>
      </c>
      <c r="E74" s="224"/>
      <c r="F74" s="114">
        <f t="shared" ref="F74:F100" si="2">C74*E74</f>
        <v>0</v>
      </c>
      <c r="G74" s="17"/>
    </row>
    <row r="75" spans="1:256" ht="24" customHeight="1" x14ac:dyDescent="0.2">
      <c r="A75" s="111">
        <v>3.03</v>
      </c>
      <c r="B75" s="119" t="s">
        <v>17</v>
      </c>
      <c r="C75" s="113">
        <v>81.12</v>
      </c>
      <c r="D75" s="111" t="s">
        <v>18</v>
      </c>
      <c r="E75" s="224"/>
      <c r="F75" s="114">
        <f t="shared" si="2"/>
        <v>0</v>
      </c>
      <c r="G75" s="17"/>
    </row>
    <row r="76" spans="1:256" ht="24" customHeight="1" x14ac:dyDescent="0.2">
      <c r="A76" s="111">
        <v>3.04</v>
      </c>
      <c r="B76" s="119" t="s">
        <v>51</v>
      </c>
      <c r="C76" s="113">
        <v>15</v>
      </c>
      <c r="D76" s="111" t="s">
        <v>18</v>
      </c>
      <c r="E76" s="224"/>
      <c r="F76" s="114">
        <f t="shared" si="2"/>
        <v>0</v>
      </c>
      <c r="G76" s="17"/>
    </row>
    <row r="77" spans="1:256" ht="24" customHeight="1" x14ac:dyDescent="0.2">
      <c r="A77" s="111">
        <v>3.05</v>
      </c>
      <c r="B77" s="115" t="s">
        <v>21</v>
      </c>
      <c r="C77" s="113">
        <v>12</v>
      </c>
      <c r="D77" s="111" t="s">
        <v>18</v>
      </c>
      <c r="E77" s="224"/>
      <c r="F77" s="114">
        <f t="shared" si="2"/>
        <v>0</v>
      </c>
      <c r="G77" s="17"/>
    </row>
    <row r="78" spans="1:256" ht="24" customHeight="1" x14ac:dyDescent="0.2">
      <c r="A78" s="111">
        <v>3.06</v>
      </c>
      <c r="B78" s="119" t="s">
        <v>20</v>
      </c>
      <c r="C78" s="113">
        <v>4</v>
      </c>
      <c r="D78" s="111" t="s">
        <v>15</v>
      </c>
      <c r="E78" s="224"/>
      <c r="F78" s="114">
        <f t="shared" si="2"/>
        <v>0</v>
      </c>
      <c r="G78" s="17"/>
    </row>
    <row r="79" spans="1:256" ht="30.75" customHeight="1" x14ac:dyDescent="0.2">
      <c r="A79" s="111">
        <v>3.07</v>
      </c>
      <c r="B79" s="119" t="s">
        <v>22</v>
      </c>
      <c r="C79" s="113">
        <v>90.28</v>
      </c>
      <c r="D79" s="111" t="s">
        <v>18</v>
      </c>
      <c r="E79" s="224"/>
      <c r="F79" s="114">
        <f t="shared" si="2"/>
        <v>0</v>
      </c>
      <c r="G79" s="17"/>
    </row>
    <row r="80" spans="1:256" ht="43.5" customHeight="1" x14ac:dyDescent="0.2">
      <c r="A80" s="111">
        <v>3.08</v>
      </c>
      <c r="B80" s="119" t="s">
        <v>23</v>
      </c>
      <c r="C80" s="113">
        <v>14.6</v>
      </c>
      <c r="D80" s="111" t="s">
        <v>18</v>
      </c>
      <c r="E80" s="224"/>
      <c r="F80" s="114">
        <f t="shared" si="2"/>
        <v>0</v>
      </c>
      <c r="G80" s="17"/>
    </row>
    <row r="81" spans="1:7" ht="18.75" customHeight="1" x14ac:dyDescent="0.2">
      <c r="A81" s="111">
        <v>3.09</v>
      </c>
      <c r="B81" s="119" t="s">
        <v>24</v>
      </c>
      <c r="C81" s="113">
        <v>14.6</v>
      </c>
      <c r="D81" s="111" t="s">
        <v>18</v>
      </c>
      <c r="E81" s="224"/>
      <c r="F81" s="114">
        <f t="shared" si="2"/>
        <v>0</v>
      </c>
      <c r="G81" s="17"/>
    </row>
    <row r="82" spans="1:7" ht="35.25" customHeight="1" x14ac:dyDescent="0.2">
      <c r="A82" s="111">
        <v>3.1</v>
      </c>
      <c r="B82" s="119" t="s">
        <v>25</v>
      </c>
      <c r="C82" s="113">
        <v>14.6</v>
      </c>
      <c r="D82" s="111" t="s">
        <v>18</v>
      </c>
      <c r="E82" s="224"/>
      <c r="F82" s="114">
        <f t="shared" si="2"/>
        <v>0</v>
      </c>
      <c r="G82" s="17"/>
    </row>
    <row r="83" spans="1:7" s="108" customFormat="1" ht="25.5" customHeight="1" x14ac:dyDescent="0.2">
      <c r="A83" s="111">
        <v>3.11</v>
      </c>
      <c r="B83" s="119" t="s">
        <v>26</v>
      </c>
      <c r="C83" s="113">
        <v>4</v>
      </c>
      <c r="D83" s="111" t="s">
        <v>15</v>
      </c>
      <c r="E83" s="224"/>
      <c r="F83" s="114">
        <f t="shared" si="2"/>
        <v>0</v>
      </c>
      <c r="G83" s="17"/>
    </row>
    <row r="84" spans="1:7" s="108" customFormat="1" ht="29.25" customHeight="1" x14ac:dyDescent="0.2">
      <c r="A84" s="111">
        <v>3.12</v>
      </c>
      <c r="B84" s="119" t="s">
        <v>27</v>
      </c>
      <c r="C84" s="113">
        <v>4</v>
      </c>
      <c r="D84" s="111" t="s">
        <v>15</v>
      </c>
      <c r="E84" s="224"/>
      <c r="F84" s="114">
        <f t="shared" si="2"/>
        <v>0</v>
      </c>
      <c r="G84" s="17"/>
    </row>
    <row r="85" spans="1:7" ht="29.25" customHeight="1" x14ac:dyDescent="0.2">
      <c r="A85" s="111">
        <v>3.13</v>
      </c>
      <c r="B85" s="119" t="s">
        <v>28</v>
      </c>
      <c r="C85" s="113">
        <v>30.12</v>
      </c>
      <c r="D85" s="111" t="s">
        <v>29</v>
      </c>
      <c r="E85" s="224"/>
      <c r="F85" s="114">
        <f t="shared" si="2"/>
        <v>0</v>
      </c>
      <c r="G85" s="17"/>
    </row>
    <row r="86" spans="1:7" ht="42" customHeight="1" x14ac:dyDescent="0.2">
      <c r="A86" s="111">
        <v>3.14</v>
      </c>
      <c r="B86" s="119" t="s">
        <v>48</v>
      </c>
      <c r="C86" s="113">
        <v>4</v>
      </c>
      <c r="D86" s="111" t="s">
        <v>15</v>
      </c>
      <c r="E86" s="224"/>
      <c r="F86" s="114">
        <f t="shared" si="2"/>
        <v>0</v>
      </c>
      <c r="G86" s="17"/>
    </row>
    <row r="87" spans="1:7" ht="21.75" customHeight="1" x14ac:dyDescent="0.2">
      <c r="A87" s="111">
        <v>3.15</v>
      </c>
      <c r="B87" s="119" t="s">
        <v>52</v>
      </c>
      <c r="C87" s="113">
        <v>4</v>
      </c>
      <c r="D87" s="111" t="s">
        <v>15</v>
      </c>
      <c r="E87" s="224"/>
      <c r="F87" s="114">
        <f t="shared" si="2"/>
        <v>0</v>
      </c>
      <c r="G87" s="17"/>
    </row>
    <row r="88" spans="1:7" ht="33.75" customHeight="1" x14ac:dyDescent="0.2">
      <c r="A88" s="111">
        <v>3.16</v>
      </c>
      <c r="B88" s="119" t="s">
        <v>32</v>
      </c>
      <c r="C88" s="113">
        <v>4</v>
      </c>
      <c r="D88" s="111" t="s">
        <v>15</v>
      </c>
      <c r="E88" s="224"/>
      <c r="F88" s="114">
        <f t="shared" si="2"/>
        <v>0</v>
      </c>
      <c r="G88" s="17"/>
    </row>
    <row r="89" spans="1:7" ht="45.75" customHeight="1" x14ac:dyDescent="0.2">
      <c r="A89" s="111">
        <v>3.17</v>
      </c>
      <c r="B89" s="119" t="s">
        <v>33</v>
      </c>
      <c r="C89" s="113">
        <v>4</v>
      </c>
      <c r="D89" s="111" t="s">
        <v>15</v>
      </c>
      <c r="E89" s="224"/>
      <c r="F89" s="114">
        <f t="shared" si="2"/>
        <v>0</v>
      </c>
      <c r="G89" s="17"/>
    </row>
    <row r="90" spans="1:7" ht="45" customHeight="1" x14ac:dyDescent="0.2">
      <c r="A90" s="111">
        <v>3.18</v>
      </c>
      <c r="B90" s="119" t="s">
        <v>34</v>
      </c>
      <c r="C90" s="113">
        <v>4</v>
      </c>
      <c r="D90" s="111" t="s">
        <v>15</v>
      </c>
      <c r="E90" s="224"/>
      <c r="F90" s="114">
        <f t="shared" si="2"/>
        <v>0</v>
      </c>
      <c r="G90" s="17"/>
    </row>
    <row r="91" spans="1:7" ht="46.5" customHeight="1" x14ac:dyDescent="0.2">
      <c r="A91" s="111">
        <v>3.19</v>
      </c>
      <c r="B91" s="119" t="s">
        <v>35</v>
      </c>
      <c r="C91" s="113">
        <v>2</v>
      </c>
      <c r="D91" s="111" t="s">
        <v>15</v>
      </c>
      <c r="E91" s="224"/>
      <c r="F91" s="114">
        <f t="shared" si="2"/>
        <v>0</v>
      </c>
      <c r="G91" s="17"/>
    </row>
    <row r="92" spans="1:7" ht="30.75" customHeight="1" x14ac:dyDescent="0.2">
      <c r="A92" s="111">
        <v>3.2</v>
      </c>
      <c r="B92" s="119" t="s">
        <v>36</v>
      </c>
      <c r="C92" s="113">
        <v>2</v>
      </c>
      <c r="D92" s="111" t="s">
        <v>15</v>
      </c>
      <c r="E92" s="224"/>
      <c r="F92" s="114">
        <f t="shared" si="2"/>
        <v>0</v>
      </c>
      <c r="G92" s="20"/>
    </row>
    <row r="93" spans="1:7" ht="33.75" customHeight="1" x14ac:dyDescent="0.2">
      <c r="A93" s="111">
        <v>3.21</v>
      </c>
      <c r="B93" s="119" t="s">
        <v>37</v>
      </c>
      <c r="C93" s="113">
        <v>2</v>
      </c>
      <c r="D93" s="111" t="s">
        <v>38</v>
      </c>
      <c r="E93" s="224"/>
      <c r="F93" s="114">
        <f t="shared" si="2"/>
        <v>0</v>
      </c>
      <c r="G93" s="20"/>
    </row>
    <row r="94" spans="1:7" ht="33.75" customHeight="1" x14ac:dyDescent="0.2">
      <c r="A94" s="111">
        <v>3.22</v>
      </c>
      <c r="B94" s="119" t="s">
        <v>53</v>
      </c>
      <c r="C94" s="113">
        <v>2</v>
      </c>
      <c r="D94" s="111" t="s">
        <v>15</v>
      </c>
      <c r="E94" s="224"/>
      <c r="F94" s="114">
        <f t="shared" si="2"/>
        <v>0</v>
      </c>
      <c r="G94" s="20"/>
    </row>
    <row r="95" spans="1:7" ht="24" customHeight="1" x14ac:dyDescent="0.2">
      <c r="A95" s="111">
        <v>3.23</v>
      </c>
      <c r="B95" s="168" t="s">
        <v>39</v>
      </c>
      <c r="C95" s="111">
        <v>2</v>
      </c>
      <c r="D95" s="111" t="s">
        <v>38</v>
      </c>
      <c r="E95" s="228"/>
      <c r="F95" s="114">
        <f t="shared" si="2"/>
        <v>0</v>
      </c>
      <c r="G95" s="169"/>
    </row>
    <row r="96" spans="1:7" ht="24" customHeight="1" x14ac:dyDescent="0.2">
      <c r="A96" s="111">
        <v>3.24</v>
      </c>
      <c r="B96" s="112" t="s">
        <v>54</v>
      </c>
      <c r="C96" s="113">
        <v>4</v>
      </c>
      <c r="D96" s="111" t="s">
        <v>15</v>
      </c>
      <c r="E96" s="224"/>
      <c r="F96" s="114">
        <f t="shared" si="2"/>
        <v>0</v>
      </c>
      <c r="G96" s="20"/>
    </row>
    <row r="97" spans="1:256" ht="24" customHeight="1" x14ac:dyDescent="0.2">
      <c r="A97" s="111">
        <v>3.2500000000000102</v>
      </c>
      <c r="B97" s="115" t="s">
        <v>55</v>
      </c>
      <c r="C97" s="113">
        <v>2</v>
      </c>
      <c r="D97" s="111" t="s">
        <v>15</v>
      </c>
      <c r="E97" s="224"/>
      <c r="F97" s="114">
        <f t="shared" si="2"/>
        <v>0</v>
      </c>
      <c r="G97" s="20"/>
    </row>
    <row r="98" spans="1:256" ht="37.5" customHeight="1" x14ac:dyDescent="0.2">
      <c r="A98" s="111">
        <v>3.26000000000001</v>
      </c>
      <c r="B98" s="119" t="s">
        <v>41</v>
      </c>
      <c r="C98" s="113">
        <v>2</v>
      </c>
      <c r="D98" s="111" t="s">
        <v>15</v>
      </c>
      <c r="E98" s="224"/>
      <c r="F98" s="114">
        <f t="shared" si="2"/>
        <v>0</v>
      </c>
      <c r="G98" s="17"/>
    </row>
    <row r="99" spans="1:256" ht="20.25" customHeight="1" x14ac:dyDescent="0.2">
      <c r="A99" s="111">
        <v>3.2700000000000098</v>
      </c>
      <c r="B99" s="119" t="s">
        <v>42</v>
      </c>
      <c r="C99" s="113">
        <v>12</v>
      </c>
      <c r="D99" s="111" t="s">
        <v>43</v>
      </c>
      <c r="E99" s="224"/>
      <c r="F99" s="114">
        <f t="shared" si="2"/>
        <v>0</v>
      </c>
      <c r="G99" s="17"/>
    </row>
    <row r="100" spans="1:256" ht="20.25" customHeight="1" thickBot="1" x14ac:dyDescent="0.25">
      <c r="A100" s="184">
        <v>3.28000000000001</v>
      </c>
      <c r="B100" s="236" t="s">
        <v>44</v>
      </c>
      <c r="C100" s="186">
        <v>1</v>
      </c>
      <c r="D100" s="184" t="s">
        <v>38</v>
      </c>
      <c r="E100" s="234"/>
      <c r="F100" s="187">
        <f t="shared" si="2"/>
        <v>0</v>
      </c>
      <c r="G100" s="110"/>
    </row>
    <row r="101" spans="1:256" ht="19.5" customHeight="1" thickBot="1" x14ac:dyDescent="0.25">
      <c r="A101" s="237"/>
      <c r="B101" s="238" t="s">
        <v>45</v>
      </c>
      <c r="C101" s="239"/>
      <c r="D101" s="240"/>
      <c r="E101" s="244"/>
      <c r="F101" s="242"/>
      <c r="G101" s="243">
        <f>SUM(F73:F100)</f>
        <v>0</v>
      </c>
    </row>
    <row r="102" spans="1:256" ht="12.75" customHeight="1" x14ac:dyDescent="0.25">
      <c r="A102" s="76"/>
      <c r="B102" s="77"/>
      <c r="C102" s="78"/>
      <c r="D102" s="79"/>
      <c r="E102" s="229"/>
      <c r="F102" s="80"/>
      <c r="G102" s="81"/>
    </row>
    <row r="103" spans="1:256" customFormat="1" ht="24.75" customHeight="1" x14ac:dyDescent="0.25">
      <c r="A103" s="117">
        <v>4</v>
      </c>
      <c r="B103" s="195" t="s">
        <v>56</v>
      </c>
      <c r="C103" s="195"/>
      <c r="D103" s="195"/>
      <c r="E103" s="230"/>
      <c r="F103" s="195"/>
      <c r="G103" s="195"/>
      <c r="H103" s="1"/>
      <c r="I103" s="1"/>
      <c r="J103" s="72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246"/>
      <c r="IV103" s="246"/>
    </row>
    <row r="104" spans="1:256" customFormat="1" ht="20.25" customHeight="1" x14ac:dyDescent="0.25">
      <c r="A104" s="111">
        <f>A103+0.01</f>
        <v>4.01</v>
      </c>
      <c r="B104" s="115" t="s">
        <v>20</v>
      </c>
      <c r="C104" s="113">
        <v>2</v>
      </c>
      <c r="D104" s="111" t="s">
        <v>15</v>
      </c>
      <c r="E104" s="224"/>
      <c r="F104" s="114">
        <f t="shared" ref="F104:F125" si="3">C104*E104</f>
        <v>0</v>
      </c>
      <c r="G104" s="17"/>
      <c r="H104" s="1"/>
      <c r="I104" s="1"/>
      <c r="J104" s="72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246"/>
      <c r="IV104" s="246"/>
    </row>
    <row r="105" spans="1:256" customFormat="1" ht="20.25" customHeight="1" x14ac:dyDescent="0.25">
      <c r="A105" s="111">
        <f t="shared" ref="A105:A125" si="4">A104+0.01</f>
        <v>4.0199999999999996</v>
      </c>
      <c r="B105" s="115" t="s">
        <v>57</v>
      </c>
      <c r="C105" s="113">
        <v>7</v>
      </c>
      <c r="D105" s="111" t="s">
        <v>18</v>
      </c>
      <c r="E105" s="224"/>
      <c r="F105" s="114">
        <f t="shared" si="3"/>
        <v>0</v>
      </c>
      <c r="G105" s="17"/>
      <c r="H105" s="1"/>
      <c r="I105" s="1"/>
      <c r="J105" s="72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</row>
    <row r="106" spans="1:256" customFormat="1" ht="30" customHeight="1" x14ac:dyDescent="0.25">
      <c r="A106" s="111">
        <f t="shared" si="4"/>
        <v>4.0299999999999994</v>
      </c>
      <c r="B106" s="119" t="s">
        <v>58</v>
      </c>
      <c r="C106" s="113">
        <v>2</v>
      </c>
      <c r="D106" s="111" t="s">
        <v>15</v>
      </c>
      <c r="E106" s="224"/>
      <c r="F106" s="114">
        <f t="shared" si="3"/>
        <v>0</v>
      </c>
      <c r="G106" s="17"/>
      <c r="H106" s="1"/>
      <c r="I106" s="1"/>
      <c r="J106" s="72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</row>
    <row r="107" spans="1:256" ht="35.25" customHeight="1" x14ac:dyDescent="0.2">
      <c r="A107" s="111">
        <f t="shared" si="4"/>
        <v>4.0399999999999991</v>
      </c>
      <c r="B107" s="119" t="s">
        <v>59</v>
      </c>
      <c r="C107" s="113">
        <v>42</v>
      </c>
      <c r="D107" s="111" t="s">
        <v>18</v>
      </c>
      <c r="E107" s="224"/>
      <c r="F107" s="114">
        <f t="shared" si="3"/>
        <v>0</v>
      </c>
      <c r="G107" s="17"/>
    </row>
    <row r="108" spans="1:256" ht="37.5" customHeight="1" x14ac:dyDescent="0.2">
      <c r="A108" s="111">
        <f t="shared" si="4"/>
        <v>4.0499999999999989</v>
      </c>
      <c r="B108" s="119" t="s">
        <v>23</v>
      </c>
      <c r="C108" s="113">
        <v>7</v>
      </c>
      <c r="D108" s="111" t="s">
        <v>18</v>
      </c>
      <c r="E108" s="224"/>
      <c r="F108" s="114">
        <f t="shared" si="3"/>
        <v>0</v>
      </c>
      <c r="G108" s="17"/>
    </row>
    <row r="109" spans="1:256" ht="18.75" customHeight="1" x14ac:dyDescent="0.2">
      <c r="A109" s="111">
        <f t="shared" si="4"/>
        <v>4.0599999999999987</v>
      </c>
      <c r="B109" s="112" t="s">
        <v>24</v>
      </c>
      <c r="C109" s="113">
        <v>7</v>
      </c>
      <c r="D109" s="111" t="s">
        <v>18</v>
      </c>
      <c r="E109" s="224"/>
      <c r="F109" s="114">
        <f t="shared" si="3"/>
        <v>0</v>
      </c>
      <c r="G109" s="17"/>
    </row>
    <row r="110" spans="1:256" ht="30.75" customHeight="1" x14ac:dyDescent="0.2">
      <c r="A110" s="111">
        <f t="shared" si="4"/>
        <v>4.0699999999999985</v>
      </c>
      <c r="B110" s="119" t="s">
        <v>25</v>
      </c>
      <c r="C110" s="113">
        <v>7</v>
      </c>
      <c r="D110" s="116" t="s">
        <v>18</v>
      </c>
      <c r="E110" s="224"/>
      <c r="F110" s="114">
        <f t="shared" si="3"/>
        <v>0</v>
      </c>
      <c r="G110" s="17"/>
    </row>
    <row r="111" spans="1:256" ht="18.75" customHeight="1" x14ac:dyDescent="0.2">
      <c r="A111" s="111">
        <f t="shared" si="4"/>
        <v>4.0799999999999983</v>
      </c>
      <c r="B111" s="115" t="s">
        <v>26</v>
      </c>
      <c r="C111" s="113">
        <v>2</v>
      </c>
      <c r="D111" s="116" t="s">
        <v>15</v>
      </c>
      <c r="E111" s="224"/>
      <c r="F111" s="114">
        <f t="shared" si="3"/>
        <v>0</v>
      </c>
      <c r="G111" s="17"/>
    </row>
    <row r="112" spans="1:256" ht="18.75" customHeight="1" x14ac:dyDescent="0.2">
      <c r="A112" s="111">
        <f t="shared" si="4"/>
        <v>4.0899999999999981</v>
      </c>
      <c r="B112" s="115" t="s">
        <v>27</v>
      </c>
      <c r="C112" s="113">
        <v>2</v>
      </c>
      <c r="D112" s="111" t="s">
        <v>15</v>
      </c>
      <c r="E112" s="224"/>
      <c r="F112" s="114">
        <f t="shared" si="3"/>
        <v>0</v>
      </c>
      <c r="G112" s="17"/>
    </row>
    <row r="113" spans="1:256" ht="29.25" customHeight="1" x14ac:dyDescent="0.2">
      <c r="A113" s="111">
        <f t="shared" si="4"/>
        <v>4.0999999999999979</v>
      </c>
      <c r="B113" s="119" t="s">
        <v>28</v>
      </c>
      <c r="C113" s="113">
        <v>16</v>
      </c>
      <c r="D113" s="111" t="s">
        <v>29</v>
      </c>
      <c r="E113" s="224"/>
      <c r="F113" s="114">
        <f t="shared" si="3"/>
        <v>0</v>
      </c>
      <c r="G113" s="17"/>
    </row>
    <row r="114" spans="1:256" ht="33.75" customHeight="1" x14ac:dyDescent="0.2">
      <c r="A114" s="111">
        <f t="shared" si="4"/>
        <v>4.1099999999999977</v>
      </c>
      <c r="B114" s="119" t="s">
        <v>48</v>
      </c>
      <c r="C114" s="113">
        <v>2</v>
      </c>
      <c r="D114" s="111" t="s">
        <v>15</v>
      </c>
      <c r="E114" s="224"/>
      <c r="F114" s="114">
        <f t="shared" si="3"/>
        <v>0</v>
      </c>
      <c r="G114" s="17"/>
    </row>
    <row r="115" spans="1:256" customFormat="1" ht="26.25" customHeight="1" x14ac:dyDescent="0.25">
      <c r="A115" s="111">
        <f t="shared" si="4"/>
        <v>4.1199999999999974</v>
      </c>
      <c r="B115" s="118" t="s">
        <v>31</v>
      </c>
      <c r="C115" s="113">
        <v>2</v>
      </c>
      <c r="D115" s="111" t="s">
        <v>15</v>
      </c>
      <c r="E115" s="224"/>
      <c r="F115" s="114">
        <f t="shared" si="3"/>
        <v>0</v>
      </c>
      <c r="G115" s="17"/>
      <c r="H115" s="1"/>
      <c r="I115" s="1"/>
      <c r="J115" s="72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246"/>
      <c r="IV115" s="246"/>
    </row>
    <row r="116" spans="1:256" ht="32.25" customHeight="1" x14ac:dyDescent="0.2">
      <c r="A116" s="111">
        <f t="shared" si="4"/>
        <v>4.1299999999999972</v>
      </c>
      <c r="B116" s="119" t="s">
        <v>32</v>
      </c>
      <c r="C116" s="113">
        <v>2</v>
      </c>
      <c r="D116" s="111" t="s">
        <v>15</v>
      </c>
      <c r="E116" s="224"/>
      <c r="F116" s="114">
        <f t="shared" si="3"/>
        <v>0</v>
      </c>
      <c r="G116" s="17"/>
    </row>
    <row r="117" spans="1:256" ht="31.5" customHeight="1" x14ac:dyDescent="0.2">
      <c r="A117" s="111">
        <f t="shared" si="4"/>
        <v>4.139999999999997</v>
      </c>
      <c r="B117" s="119" t="s">
        <v>33</v>
      </c>
      <c r="C117" s="113">
        <v>2</v>
      </c>
      <c r="D117" s="111" t="s">
        <v>15</v>
      </c>
      <c r="E117" s="224"/>
      <c r="F117" s="114">
        <f t="shared" si="3"/>
        <v>0</v>
      </c>
      <c r="G117" s="17"/>
    </row>
    <row r="118" spans="1:256" customFormat="1" ht="46.5" customHeight="1" x14ac:dyDescent="0.25">
      <c r="A118" s="111">
        <f t="shared" si="4"/>
        <v>4.1499999999999968</v>
      </c>
      <c r="B118" s="119" t="s">
        <v>34</v>
      </c>
      <c r="C118" s="113">
        <v>2</v>
      </c>
      <c r="D118" s="116" t="s">
        <v>15</v>
      </c>
      <c r="E118" s="224"/>
      <c r="F118" s="114">
        <f t="shared" si="3"/>
        <v>0</v>
      </c>
      <c r="G118" s="20"/>
      <c r="H118" s="1"/>
      <c r="I118" s="1"/>
      <c r="J118" s="72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246"/>
      <c r="IV118" s="246"/>
    </row>
    <row r="119" spans="1:256" ht="42" customHeight="1" x14ac:dyDescent="0.2">
      <c r="A119" s="111">
        <f t="shared" si="4"/>
        <v>4.1599999999999966</v>
      </c>
      <c r="B119" s="119" t="s">
        <v>35</v>
      </c>
      <c r="C119" s="113">
        <v>2</v>
      </c>
      <c r="D119" s="116" t="s">
        <v>15</v>
      </c>
      <c r="E119" s="224"/>
      <c r="F119" s="114">
        <f t="shared" si="3"/>
        <v>0</v>
      </c>
      <c r="G119" s="20"/>
    </row>
    <row r="120" spans="1:256" ht="30" customHeight="1" x14ac:dyDescent="0.2">
      <c r="A120" s="111">
        <f t="shared" si="4"/>
        <v>4.1699999999999964</v>
      </c>
      <c r="B120" s="119" t="s">
        <v>36</v>
      </c>
      <c r="C120" s="113">
        <v>2</v>
      </c>
      <c r="D120" s="111" t="s">
        <v>15</v>
      </c>
      <c r="E120" s="224"/>
      <c r="F120" s="114">
        <f t="shared" si="3"/>
        <v>0</v>
      </c>
      <c r="G120" s="20"/>
    </row>
    <row r="121" spans="1:256" ht="35.25" customHeight="1" x14ac:dyDescent="0.2">
      <c r="A121" s="111">
        <f t="shared" si="4"/>
        <v>4.1799999999999962</v>
      </c>
      <c r="B121" s="119" t="s">
        <v>37</v>
      </c>
      <c r="C121" s="113">
        <v>2</v>
      </c>
      <c r="D121" s="111" t="s">
        <v>38</v>
      </c>
      <c r="E121" s="224"/>
      <c r="F121" s="114">
        <f t="shared" si="3"/>
        <v>0</v>
      </c>
      <c r="G121" s="17"/>
    </row>
    <row r="122" spans="1:256" ht="19.5" customHeight="1" x14ac:dyDescent="0.2">
      <c r="A122" s="111">
        <f t="shared" si="4"/>
        <v>4.1899999999999959</v>
      </c>
      <c r="B122" s="115" t="s">
        <v>39</v>
      </c>
      <c r="C122" s="113">
        <v>2</v>
      </c>
      <c r="D122" s="111" t="s">
        <v>38</v>
      </c>
      <c r="E122" s="224"/>
      <c r="F122" s="114">
        <f t="shared" si="3"/>
        <v>0</v>
      </c>
      <c r="G122" s="17"/>
    </row>
    <row r="123" spans="1:256" ht="30" customHeight="1" x14ac:dyDescent="0.2">
      <c r="A123" s="111">
        <f t="shared" si="4"/>
        <v>4.1999999999999957</v>
      </c>
      <c r="B123" s="119" t="s">
        <v>60</v>
      </c>
      <c r="C123" s="113">
        <v>2</v>
      </c>
      <c r="D123" s="111" t="s">
        <v>15</v>
      </c>
      <c r="E123" s="224"/>
      <c r="F123" s="114">
        <f t="shared" si="3"/>
        <v>0</v>
      </c>
      <c r="G123" s="17"/>
    </row>
    <row r="124" spans="1:256" ht="16.5" customHeight="1" x14ac:dyDescent="0.2">
      <c r="A124" s="111">
        <f t="shared" si="4"/>
        <v>4.2099999999999955</v>
      </c>
      <c r="B124" s="112" t="s">
        <v>42</v>
      </c>
      <c r="C124" s="113">
        <v>6</v>
      </c>
      <c r="D124" s="111" t="s">
        <v>43</v>
      </c>
      <c r="E124" s="224"/>
      <c r="F124" s="114">
        <f t="shared" si="3"/>
        <v>0</v>
      </c>
      <c r="G124" s="20"/>
    </row>
    <row r="125" spans="1:256" ht="21.75" customHeight="1" x14ac:dyDescent="0.2">
      <c r="A125" s="111">
        <f t="shared" si="4"/>
        <v>4.2199999999999953</v>
      </c>
      <c r="B125" s="115" t="s">
        <v>44</v>
      </c>
      <c r="C125" s="113">
        <v>2</v>
      </c>
      <c r="D125" s="116" t="s">
        <v>38</v>
      </c>
      <c r="E125" s="224"/>
      <c r="F125" s="114">
        <f t="shared" si="3"/>
        <v>0</v>
      </c>
      <c r="G125" s="110"/>
    </row>
    <row r="126" spans="1:256" ht="22.5" customHeight="1" x14ac:dyDescent="0.2">
      <c r="A126" s="139"/>
      <c r="B126" s="138" t="s">
        <v>45</v>
      </c>
      <c r="C126" s="139"/>
      <c r="D126" s="171"/>
      <c r="E126" s="245"/>
      <c r="F126" s="172"/>
      <c r="G126" s="173">
        <f>SUM(F104:F125)</f>
        <v>0</v>
      </c>
    </row>
    <row r="127" spans="1:256" ht="22.5" customHeight="1" x14ac:dyDescent="0.25">
      <c r="A127" s="78"/>
      <c r="B127" s="77"/>
      <c r="C127" s="78"/>
      <c r="D127" s="79"/>
      <c r="E127" s="226"/>
      <c r="F127" s="80"/>
      <c r="G127" s="81"/>
    </row>
    <row r="128" spans="1:256" ht="20.25" customHeight="1" x14ac:dyDescent="0.25">
      <c r="A128" s="126">
        <v>5</v>
      </c>
      <c r="B128" s="74" t="s">
        <v>61</v>
      </c>
      <c r="C128" s="74"/>
      <c r="D128" s="74"/>
      <c r="E128" s="227"/>
      <c r="F128" s="73"/>
      <c r="G128" s="134"/>
    </row>
    <row r="129" spans="1:256" ht="18.75" customHeight="1" x14ac:dyDescent="0.2">
      <c r="A129" s="111">
        <f>A128+0.01</f>
        <v>5.01</v>
      </c>
      <c r="B129" s="118" t="s">
        <v>62</v>
      </c>
      <c r="C129" s="113">
        <v>20</v>
      </c>
      <c r="D129" s="111" t="s">
        <v>15</v>
      </c>
      <c r="E129" s="224"/>
      <c r="F129" s="114">
        <f>C129*E129</f>
        <v>0</v>
      </c>
      <c r="G129" s="111"/>
    </row>
    <row r="130" spans="1:256" ht="21.75" customHeight="1" x14ac:dyDescent="0.2">
      <c r="A130" s="111">
        <f>A129+0.01</f>
        <v>5.0199999999999996</v>
      </c>
      <c r="B130" s="119" t="s">
        <v>63</v>
      </c>
      <c r="C130" s="113">
        <v>20</v>
      </c>
      <c r="D130" s="111" t="s">
        <v>15</v>
      </c>
      <c r="E130" s="224"/>
      <c r="F130" s="114">
        <f>C130*E130</f>
        <v>0</v>
      </c>
      <c r="G130" s="111"/>
    </row>
    <row r="131" spans="1:256" ht="19.5" customHeight="1" x14ac:dyDescent="0.25">
      <c r="A131" s="83"/>
      <c r="B131" s="84" t="s">
        <v>45</v>
      </c>
      <c r="C131" s="85"/>
      <c r="D131" s="86"/>
      <c r="E131" s="231"/>
      <c r="F131" s="87"/>
      <c r="G131" s="88">
        <f>SUM(F129:F130)</f>
        <v>0</v>
      </c>
    </row>
    <row r="132" spans="1:256" ht="19.5" customHeight="1" x14ac:dyDescent="0.25">
      <c r="A132" s="76"/>
      <c r="B132" s="77"/>
      <c r="C132" s="78"/>
      <c r="D132" s="79"/>
      <c r="E132" s="226"/>
      <c r="F132" s="80"/>
      <c r="G132" s="81"/>
    </row>
    <row r="133" spans="1:256" ht="19.5" customHeight="1" x14ac:dyDescent="0.25">
      <c r="A133" s="126">
        <v>6</v>
      </c>
      <c r="B133" s="74" t="s">
        <v>64</v>
      </c>
      <c r="C133" s="74"/>
      <c r="D133" s="74"/>
      <c r="E133" s="227"/>
      <c r="F133" s="73"/>
      <c r="G133" s="134"/>
    </row>
    <row r="134" spans="1:256" ht="24.75" customHeight="1" x14ac:dyDescent="0.2">
      <c r="A134" s="111">
        <f>A133+0.01</f>
        <v>6.01</v>
      </c>
      <c r="B134" s="118" t="s">
        <v>65</v>
      </c>
      <c r="C134" s="113">
        <v>40</v>
      </c>
      <c r="D134" s="111" t="s">
        <v>15</v>
      </c>
      <c r="E134" s="224"/>
      <c r="F134" s="114">
        <f>C134*E134</f>
        <v>0</v>
      </c>
      <c r="G134" s="17"/>
    </row>
    <row r="135" spans="1:256" ht="46.5" customHeight="1" x14ac:dyDescent="0.2">
      <c r="A135" s="111">
        <f t="shared" ref="A135:A139" si="5">A134+0.01</f>
        <v>6.02</v>
      </c>
      <c r="B135" s="119" t="s">
        <v>34</v>
      </c>
      <c r="C135" s="113">
        <v>60</v>
      </c>
      <c r="D135" s="111" t="s">
        <v>15</v>
      </c>
      <c r="E135" s="224"/>
      <c r="F135" s="114">
        <f t="shared" ref="F135:F138" si="6">C135*E135</f>
        <v>0</v>
      </c>
      <c r="G135" s="17"/>
      <c r="H135" s="6"/>
    </row>
    <row r="136" spans="1:256" ht="51" customHeight="1" x14ac:dyDescent="0.2">
      <c r="A136" s="111">
        <f t="shared" si="5"/>
        <v>6.0299999999999994</v>
      </c>
      <c r="B136" s="119" t="s">
        <v>35</v>
      </c>
      <c r="C136" s="113">
        <v>10</v>
      </c>
      <c r="D136" s="111" t="s">
        <v>15</v>
      </c>
      <c r="E136" s="224"/>
      <c r="F136" s="114">
        <f t="shared" si="6"/>
        <v>0</v>
      </c>
      <c r="G136" s="17"/>
    </row>
    <row r="137" spans="1:256" ht="27" customHeight="1" x14ac:dyDescent="0.2">
      <c r="A137" s="111">
        <f t="shared" si="5"/>
        <v>6.0399999999999991</v>
      </c>
      <c r="B137" s="119" t="s">
        <v>66</v>
      </c>
      <c r="C137" s="113">
        <v>15</v>
      </c>
      <c r="D137" s="111" t="s">
        <v>18</v>
      </c>
      <c r="E137" s="224"/>
      <c r="F137" s="114">
        <f t="shared" si="6"/>
        <v>0</v>
      </c>
      <c r="G137" s="17"/>
    </row>
    <row r="138" spans="1:256" ht="29.25" customHeight="1" x14ac:dyDescent="0.2">
      <c r="A138" s="111">
        <f t="shared" si="5"/>
        <v>6.0499999999999989</v>
      </c>
      <c r="B138" s="119" t="s">
        <v>67</v>
      </c>
      <c r="C138" s="113">
        <v>25</v>
      </c>
      <c r="D138" s="111" t="s">
        <v>15</v>
      </c>
      <c r="E138" s="224"/>
      <c r="F138" s="114">
        <f t="shared" si="6"/>
        <v>0</v>
      </c>
      <c r="G138" s="17"/>
    </row>
    <row r="139" spans="1:256" s="22" customFormat="1" ht="33.75" customHeight="1" x14ac:dyDescent="0.2">
      <c r="A139" s="111">
        <f t="shared" si="5"/>
        <v>6.0599999999999987</v>
      </c>
      <c r="B139" s="119" t="s">
        <v>68</v>
      </c>
      <c r="C139" s="113">
        <v>150</v>
      </c>
      <c r="D139" s="111" t="s">
        <v>69</v>
      </c>
      <c r="E139" s="224"/>
      <c r="F139" s="114">
        <f t="shared" ref="F139" si="7">C139*E139</f>
        <v>0</v>
      </c>
      <c r="G139" s="17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</row>
    <row r="140" spans="1:256" s="22" customFormat="1" ht="18" customHeight="1" x14ac:dyDescent="0.25">
      <c r="A140" s="83"/>
      <c r="B140" s="84" t="s">
        <v>45</v>
      </c>
      <c r="C140" s="85"/>
      <c r="D140" s="86"/>
      <c r="E140" s="231"/>
      <c r="F140" s="87"/>
      <c r="G140" s="88">
        <f>SUM(F134:F139)</f>
        <v>0</v>
      </c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</row>
    <row r="141" spans="1:256" ht="15.75" customHeight="1" x14ac:dyDescent="0.25">
      <c r="A141" s="76"/>
      <c r="B141" s="77"/>
      <c r="C141" s="78"/>
      <c r="D141" s="79"/>
      <c r="E141" s="226"/>
      <c r="F141" s="80"/>
      <c r="G141" s="81"/>
    </row>
    <row r="142" spans="1:256" ht="24.75" customHeight="1" x14ac:dyDescent="0.25">
      <c r="A142" s="126">
        <v>7</v>
      </c>
      <c r="B142" s="74" t="s">
        <v>70</v>
      </c>
      <c r="C142" s="74"/>
      <c r="D142" s="74"/>
      <c r="E142" s="227"/>
      <c r="F142" s="73"/>
      <c r="G142" s="75"/>
    </row>
    <row r="143" spans="1:256" ht="21.75" customHeight="1" x14ac:dyDescent="0.2">
      <c r="A143" s="111">
        <f>A142+0.01</f>
        <v>7.01</v>
      </c>
      <c r="B143" s="118" t="s">
        <v>71</v>
      </c>
      <c r="C143" s="113">
        <v>400</v>
      </c>
      <c r="D143" s="111" t="s">
        <v>18</v>
      </c>
      <c r="E143" s="224"/>
      <c r="F143" s="114">
        <f>C143*E143</f>
        <v>0</v>
      </c>
      <c r="G143" s="118"/>
    </row>
    <row r="144" spans="1:256" ht="33.75" customHeight="1" x14ac:dyDescent="0.2">
      <c r="A144" s="111">
        <f>A143+0.01</f>
        <v>7.02</v>
      </c>
      <c r="B144" s="119" t="s">
        <v>25</v>
      </c>
      <c r="C144" s="113">
        <v>400</v>
      </c>
      <c r="D144" s="111" t="s">
        <v>18</v>
      </c>
      <c r="E144" s="224"/>
      <c r="F144" s="114">
        <f>C144*E144</f>
        <v>0</v>
      </c>
      <c r="G144" s="119"/>
    </row>
    <row r="145" spans="1:256" ht="18.75" customHeight="1" x14ac:dyDescent="0.25">
      <c r="A145" s="83"/>
      <c r="B145" s="84" t="s">
        <v>45</v>
      </c>
      <c r="C145" s="85"/>
      <c r="D145" s="86"/>
      <c r="E145" s="231"/>
      <c r="F145" s="87"/>
      <c r="G145" s="88">
        <f>SUM(F143:F144)</f>
        <v>0</v>
      </c>
    </row>
    <row r="146" spans="1:256" ht="22.5" customHeight="1" x14ac:dyDescent="0.25">
      <c r="A146" s="76"/>
      <c r="B146" s="77"/>
      <c r="C146" s="78"/>
      <c r="D146" s="79"/>
      <c r="E146" s="226"/>
      <c r="F146" s="80"/>
      <c r="G146" s="81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/>
      <c r="CY146" s="22"/>
      <c r="CZ146" s="22"/>
      <c r="DA146" s="22"/>
      <c r="DB146" s="22"/>
      <c r="DC146" s="22"/>
      <c r="DD146" s="22"/>
      <c r="DE146" s="22"/>
      <c r="DF146" s="22"/>
      <c r="DG146" s="22"/>
      <c r="DH146" s="22"/>
      <c r="DI146" s="22"/>
      <c r="DJ146" s="22"/>
      <c r="DK146" s="22"/>
      <c r="DL146" s="22"/>
      <c r="DM146" s="22"/>
      <c r="DN146" s="22"/>
      <c r="DO146" s="22"/>
      <c r="DP146" s="22"/>
      <c r="DQ146" s="22"/>
      <c r="DR146" s="22"/>
      <c r="DS146" s="22"/>
      <c r="DT146" s="22"/>
      <c r="DU146" s="22"/>
      <c r="DV146" s="22"/>
      <c r="DW146" s="22"/>
      <c r="DX146" s="22"/>
      <c r="DY146" s="22"/>
      <c r="DZ146" s="22"/>
      <c r="EA146" s="22"/>
      <c r="EB146" s="22"/>
      <c r="EC146" s="22"/>
      <c r="ED146" s="22"/>
      <c r="EE146" s="22"/>
      <c r="EF146" s="22"/>
      <c r="EG146" s="22"/>
      <c r="EH146" s="22"/>
      <c r="EI146" s="22"/>
      <c r="EJ146" s="22"/>
      <c r="EK146" s="22"/>
      <c r="EL146" s="22"/>
      <c r="EM146" s="22"/>
      <c r="EN146" s="22"/>
      <c r="EO146" s="22"/>
      <c r="EP146" s="22"/>
      <c r="EQ146" s="22"/>
      <c r="ER146" s="22"/>
      <c r="ES146" s="22"/>
      <c r="ET146" s="22"/>
      <c r="EU146" s="22"/>
      <c r="EV146" s="22"/>
      <c r="EW146" s="22"/>
      <c r="EX146" s="22"/>
      <c r="EY146" s="22"/>
      <c r="EZ146" s="22"/>
      <c r="FA146" s="22"/>
      <c r="FB146" s="22"/>
      <c r="FC146" s="22"/>
      <c r="FD146" s="22"/>
      <c r="FE146" s="22"/>
      <c r="FF146" s="22"/>
      <c r="FG146" s="22"/>
      <c r="FH146" s="22"/>
      <c r="FI146" s="22"/>
      <c r="FJ146" s="22"/>
      <c r="FK146" s="22"/>
      <c r="FL146" s="22"/>
      <c r="FM146" s="22"/>
      <c r="FN146" s="22"/>
      <c r="FO146" s="22"/>
      <c r="FP146" s="22"/>
      <c r="FQ146" s="22"/>
      <c r="FR146" s="22"/>
      <c r="FS146" s="22"/>
      <c r="FT146" s="22"/>
      <c r="FU146" s="22"/>
      <c r="FV146" s="22"/>
      <c r="FW146" s="22"/>
      <c r="FX146" s="22"/>
      <c r="FY146" s="22"/>
      <c r="FZ146" s="22"/>
      <c r="GA146" s="22"/>
      <c r="GB146" s="22"/>
      <c r="GC146" s="22"/>
      <c r="GD146" s="22"/>
      <c r="GE146" s="22"/>
      <c r="GF146" s="22"/>
      <c r="GG146" s="22"/>
      <c r="GH146" s="22"/>
      <c r="GI146" s="22"/>
      <c r="GJ146" s="22"/>
      <c r="GK146" s="22"/>
      <c r="GL146" s="22"/>
      <c r="GM146" s="22"/>
      <c r="GN146" s="22"/>
      <c r="GO146" s="22"/>
      <c r="GP146" s="22"/>
      <c r="GQ146" s="22"/>
      <c r="GR146" s="22"/>
      <c r="GS146" s="22"/>
      <c r="GT146" s="22"/>
      <c r="GU146" s="22"/>
      <c r="GV146" s="22"/>
      <c r="GW146" s="22"/>
      <c r="GX146" s="22"/>
      <c r="GY146" s="22"/>
      <c r="GZ146" s="22"/>
      <c r="HA146" s="22"/>
      <c r="HB146" s="22"/>
      <c r="HC146" s="22"/>
      <c r="HD146" s="22"/>
      <c r="HE146" s="22"/>
      <c r="HF146" s="22"/>
      <c r="HG146" s="22"/>
      <c r="HH146" s="22"/>
      <c r="HI146" s="22"/>
      <c r="HJ146" s="22"/>
      <c r="HK146" s="22"/>
      <c r="HL146" s="22"/>
      <c r="HM146" s="22"/>
      <c r="HN146" s="22"/>
      <c r="HO146" s="22"/>
      <c r="HP146" s="22"/>
      <c r="HQ146" s="22"/>
      <c r="HR146" s="22"/>
      <c r="HS146" s="22"/>
      <c r="HT146" s="22"/>
      <c r="HU146" s="22"/>
      <c r="HV146" s="22"/>
      <c r="HW146" s="22"/>
      <c r="HX146" s="22"/>
      <c r="HY146" s="22"/>
      <c r="HZ146" s="22"/>
      <c r="IA146" s="22"/>
      <c r="IB146" s="22"/>
      <c r="IC146" s="22"/>
      <c r="ID146" s="22"/>
      <c r="IE146" s="22"/>
      <c r="IF146" s="22"/>
      <c r="IG146" s="22"/>
      <c r="IH146" s="22"/>
      <c r="II146" s="22"/>
      <c r="IJ146" s="22"/>
      <c r="IK146" s="22"/>
      <c r="IL146" s="22"/>
      <c r="IM146" s="22"/>
      <c r="IN146" s="22"/>
      <c r="IO146" s="22"/>
      <c r="IP146" s="22"/>
      <c r="IQ146" s="22"/>
      <c r="IR146" s="22"/>
      <c r="IS146" s="22"/>
      <c r="IT146" s="22"/>
      <c r="IU146" s="22"/>
      <c r="IV146" s="22"/>
    </row>
    <row r="147" spans="1:256" ht="19.5" customHeight="1" x14ac:dyDescent="0.25">
      <c r="A147" s="126">
        <v>8</v>
      </c>
      <c r="B147" s="74" t="s">
        <v>72</v>
      </c>
      <c r="C147" s="74"/>
      <c r="D147" s="74"/>
      <c r="E147" s="227"/>
      <c r="F147" s="73"/>
      <c r="G147" s="75"/>
    </row>
    <row r="148" spans="1:256" ht="24" customHeight="1" x14ac:dyDescent="0.2">
      <c r="A148" s="111">
        <f>A147+0.01</f>
        <v>8.01</v>
      </c>
      <c r="B148" s="118" t="s">
        <v>73</v>
      </c>
      <c r="C148" s="113">
        <v>550</v>
      </c>
      <c r="D148" s="111" t="s">
        <v>18</v>
      </c>
      <c r="E148" s="224"/>
      <c r="F148" s="114">
        <f>C148*E148</f>
        <v>0</v>
      </c>
      <c r="G148" s="118"/>
    </row>
    <row r="149" spans="1:256" ht="19.5" customHeight="1" x14ac:dyDescent="0.25">
      <c r="A149" s="83"/>
      <c r="B149" s="84" t="s">
        <v>45</v>
      </c>
      <c r="C149" s="85"/>
      <c r="D149" s="86"/>
      <c r="E149" s="231"/>
      <c r="F149" s="87"/>
      <c r="G149" s="88">
        <f>SUM(F148:F148)</f>
        <v>0</v>
      </c>
    </row>
    <row r="150" spans="1:256" ht="18" customHeight="1" x14ac:dyDescent="0.25">
      <c r="A150" s="76"/>
      <c r="B150" s="77"/>
      <c r="C150" s="78"/>
      <c r="D150" s="79"/>
      <c r="E150" s="226"/>
      <c r="F150" s="80"/>
      <c r="G150" s="81"/>
    </row>
    <row r="151" spans="1:256" ht="19.5" customHeight="1" x14ac:dyDescent="0.25">
      <c r="A151" s="126">
        <v>9</v>
      </c>
      <c r="B151" s="74" t="s">
        <v>74</v>
      </c>
      <c r="C151" s="74"/>
      <c r="D151" s="74"/>
      <c r="E151" s="227"/>
      <c r="F151" s="73"/>
      <c r="G151" s="134"/>
    </row>
    <row r="152" spans="1:256" s="34" customFormat="1" ht="21" customHeight="1" x14ac:dyDescent="0.25">
      <c r="A152" s="111">
        <f>A151+0.01</f>
        <v>9.01</v>
      </c>
      <c r="B152" s="118" t="s">
        <v>75</v>
      </c>
      <c r="C152" s="113">
        <v>1</v>
      </c>
      <c r="D152" s="111" t="s">
        <v>76</v>
      </c>
      <c r="E152" s="224"/>
      <c r="F152" s="114">
        <f>C152*E152</f>
        <v>0</v>
      </c>
      <c r="G152" s="17"/>
      <c r="H152" s="33"/>
    </row>
    <row r="153" spans="1:256" s="34" customFormat="1" ht="16.5" customHeight="1" x14ac:dyDescent="0.25">
      <c r="A153" s="111">
        <f>A152+0.01</f>
        <v>9.02</v>
      </c>
      <c r="B153" s="119" t="s">
        <v>77</v>
      </c>
      <c r="C153" s="113">
        <v>440</v>
      </c>
      <c r="D153" s="111" t="s">
        <v>18</v>
      </c>
      <c r="E153" s="224"/>
      <c r="F153" s="114">
        <f>C153*E153</f>
        <v>0</v>
      </c>
      <c r="G153" s="17"/>
      <c r="H153" s="33"/>
    </row>
    <row r="154" spans="1:256" s="34" customFormat="1" ht="23.25" customHeight="1" x14ac:dyDescent="0.25">
      <c r="A154" s="111">
        <f>A153+0.01</f>
        <v>9.0299999999999994</v>
      </c>
      <c r="B154" s="119" t="s">
        <v>78</v>
      </c>
      <c r="C154" s="113">
        <v>30</v>
      </c>
      <c r="D154" s="111" t="s">
        <v>15</v>
      </c>
      <c r="E154" s="224"/>
      <c r="F154" s="114">
        <f>C154*E154</f>
        <v>0</v>
      </c>
      <c r="G154" s="17"/>
      <c r="H154" s="33"/>
    </row>
    <row r="155" spans="1:256" ht="24" customHeight="1" x14ac:dyDescent="0.25">
      <c r="A155" s="18"/>
      <c r="B155" s="16" t="s">
        <v>45</v>
      </c>
      <c r="C155" s="19"/>
      <c r="D155" s="52"/>
      <c r="E155" s="225"/>
      <c r="F155" s="109"/>
      <c r="G155" s="88">
        <f>SUM(F152:F154)</f>
        <v>0</v>
      </c>
    </row>
    <row r="156" spans="1:256" s="34" customFormat="1" ht="20.25" customHeight="1" x14ac:dyDescent="0.25">
      <c r="A156" s="76"/>
      <c r="B156" s="77"/>
      <c r="C156" s="78"/>
      <c r="D156" s="79"/>
      <c r="E156" s="226"/>
      <c r="F156" s="80"/>
      <c r="G156" s="81"/>
      <c r="H156" s="33"/>
    </row>
    <row r="157" spans="1:256" s="34" customFormat="1" ht="15.75" customHeight="1" x14ac:dyDescent="0.25">
      <c r="A157" s="126">
        <v>10</v>
      </c>
      <c r="B157" s="77" t="s">
        <v>79</v>
      </c>
      <c r="C157" s="78"/>
      <c r="D157" s="79"/>
      <c r="E157" s="226"/>
      <c r="F157" s="80"/>
      <c r="G157" s="81"/>
      <c r="H157" s="33"/>
    </row>
    <row r="158" spans="1:256" s="34" customFormat="1" ht="20.25" customHeight="1" x14ac:dyDescent="0.25">
      <c r="A158" s="111">
        <f>A157+0.01</f>
        <v>10.01</v>
      </c>
      <c r="B158" s="112" t="s">
        <v>80</v>
      </c>
      <c r="C158" s="113">
        <v>9.5</v>
      </c>
      <c r="D158" s="111" t="s">
        <v>18</v>
      </c>
      <c r="E158" s="224"/>
      <c r="F158" s="114">
        <f t="shared" ref="F158:F165" si="8">+C158*E158</f>
        <v>0</v>
      </c>
      <c r="G158" s="120"/>
      <c r="H158" s="33"/>
    </row>
    <row r="159" spans="1:256" s="34" customFormat="1" ht="16.5" customHeight="1" x14ac:dyDescent="0.25">
      <c r="A159" s="111">
        <f>A158+0.01</f>
        <v>10.02</v>
      </c>
      <c r="B159" s="115" t="s">
        <v>81</v>
      </c>
      <c r="C159" s="113">
        <v>8.1999999999999993</v>
      </c>
      <c r="D159" s="116" t="s">
        <v>82</v>
      </c>
      <c r="E159" s="224"/>
      <c r="F159" s="114">
        <f t="shared" si="8"/>
        <v>0</v>
      </c>
      <c r="G159" s="120"/>
      <c r="H159" s="33"/>
    </row>
    <row r="160" spans="1:256" s="34" customFormat="1" ht="19.5" customHeight="1" x14ac:dyDescent="0.25">
      <c r="A160" s="111">
        <f t="shared" ref="A160:A177" si="9">A159+0.01</f>
        <v>10.029999999999999</v>
      </c>
      <c r="B160" s="115" t="s">
        <v>83</v>
      </c>
      <c r="C160" s="113">
        <v>6.7</v>
      </c>
      <c r="D160" s="116" t="s">
        <v>84</v>
      </c>
      <c r="E160" s="224"/>
      <c r="F160" s="114">
        <f t="shared" si="8"/>
        <v>0</v>
      </c>
      <c r="G160" s="120"/>
      <c r="H160" s="33"/>
    </row>
    <row r="161" spans="1:10" s="34" customFormat="1" ht="21" customHeight="1" x14ac:dyDescent="0.25">
      <c r="A161" s="111">
        <f t="shared" si="9"/>
        <v>10.039999999999999</v>
      </c>
      <c r="B161" s="115" t="s">
        <v>85</v>
      </c>
      <c r="C161" s="113">
        <v>1</v>
      </c>
      <c r="D161" s="111" t="s">
        <v>86</v>
      </c>
      <c r="E161" s="224"/>
      <c r="F161" s="114">
        <f t="shared" si="8"/>
        <v>0</v>
      </c>
      <c r="G161" s="120"/>
      <c r="H161" s="33"/>
    </row>
    <row r="162" spans="1:10" s="34" customFormat="1" ht="29.25" customHeight="1" x14ac:dyDescent="0.25">
      <c r="A162" s="111">
        <f t="shared" si="9"/>
        <v>10.049999999999999</v>
      </c>
      <c r="B162" s="115" t="s">
        <v>87</v>
      </c>
      <c r="C162" s="113">
        <v>87.3</v>
      </c>
      <c r="D162" s="111" t="s">
        <v>18</v>
      </c>
      <c r="E162" s="224"/>
      <c r="F162" s="114">
        <f t="shared" si="8"/>
        <v>0</v>
      </c>
      <c r="G162" s="120"/>
      <c r="H162" s="33"/>
    </row>
    <row r="163" spans="1:10" s="34" customFormat="1" ht="22.5" customHeight="1" x14ac:dyDescent="0.25">
      <c r="A163" s="111">
        <f t="shared" si="9"/>
        <v>10.059999999999999</v>
      </c>
      <c r="B163" s="115" t="s">
        <v>88</v>
      </c>
      <c r="C163" s="113">
        <v>64.5</v>
      </c>
      <c r="D163" s="111" t="s">
        <v>82</v>
      </c>
      <c r="E163" s="224"/>
      <c r="F163" s="114">
        <f t="shared" si="8"/>
        <v>0</v>
      </c>
      <c r="G163" s="120"/>
      <c r="H163" s="33"/>
    </row>
    <row r="164" spans="1:10" s="34" customFormat="1" ht="22.5" customHeight="1" x14ac:dyDescent="0.25">
      <c r="A164" s="111">
        <f t="shared" si="9"/>
        <v>10.069999999999999</v>
      </c>
      <c r="B164" s="115" t="s">
        <v>89</v>
      </c>
      <c r="C164" s="113">
        <v>13.6</v>
      </c>
      <c r="D164" s="111" t="s">
        <v>18</v>
      </c>
      <c r="E164" s="224"/>
      <c r="F164" s="114">
        <f t="shared" si="8"/>
        <v>0</v>
      </c>
      <c r="G164" s="120"/>
      <c r="H164" s="33"/>
      <c r="J164" s="30"/>
    </row>
    <row r="165" spans="1:10" s="34" customFormat="1" ht="22.5" customHeight="1" x14ac:dyDescent="0.25">
      <c r="A165" s="111">
        <f t="shared" si="9"/>
        <v>10.079999999999998</v>
      </c>
      <c r="B165" s="115" t="s">
        <v>90</v>
      </c>
      <c r="C165" s="113">
        <v>1</v>
      </c>
      <c r="D165" s="111" t="s">
        <v>91</v>
      </c>
      <c r="E165" s="224"/>
      <c r="F165" s="114">
        <f t="shared" si="8"/>
        <v>0</v>
      </c>
      <c r="G165" s="120"/>
      <c r="H165" s="33"/>
      <c r="J165" s="30"/>
    </row>
    <row r="166" spans="1:10" ht="21" customHeight="1" x14ac:dyDescent="0.2">
      <c r="A166" s="111">
        <f t="shared" si="9"/>
        <v>10.089999999999998</v>
      </c>
      <c r="B166" s="127" t="s">
        <v>92</v>
      </c>
      <c r="C166" s="111">
        <v>4.8499999999999996</v>
      </c>
      <c r="D166" s="128" t="s">
        <v>84</v>
      </c>
      <c r="E166" s="224"/>
      <c r="F166" s="114">
        <f t="shared" ref="F166:F177" si="10">+C166*E166</f>
        <v>0</v>
      </c>
      <c r="G166" s="129"/>
    </row>
    <row r="167" spans="1:10" ht="36.75" customHeight="1" x14ac:dyDescent="0.2">
      <c r="A167" s="111">
        <f t="shared" si="9"/>
        <v>10.099999999999998</v>
      </c>
      <c r="B167" s="135" t="s">
        <v>93</v>
      </c>
      <c r="C167" s="113">
        <v>70.25</v>
      </c>
      <c r="D167" s="128" t="s">
        <v>84</v>
      </c>
      <c r="E167" s="224"/>
      <c r="F167" s="130">
        <f t="shared" si="10"/>
        <v>0</v>
      </c>
      <c r="G167" s="120"/>
    </row>
    <row r="168" spans="1:10" ht="36.75" customHeight="1" x14ac:dyDescent="0.2">
      <c r="A168" s="111">
        <f t="shared" si="9"/>
        <v>10.109999999999998</v>
      </c>
      <c r="B168" s="136" t="s">
        <v>94</v>
      </c>
      <c r="C168" s="113">
        <v>38.700000000000003</v>
      </c>
      <c r="D168" s="128" t="s">
        <v>18</v>
      </c>
      <c r="E168" s="224"/>
      <c r="F168" s="130">
        <f t="shared" si="10"/>
        <v>0</v>
      </c>
      <c r="G168" s="120"/>
    </row>
    <row r="169" spans="1:10" ht="22.5" customHeight="1" x14ac:dyDescent="0.2">
      <c r="A169" s="111">
        <f t="shared" si="9"/>
        <v>10.119999999999997</v>
      </c>
      <c r="B169" s="136" t="s">
        <v>95</v>
      </c>
      <c r="C169" s="113">
        <v>13.6</v>
      </c>
      <c r="D169" s="128" t="s">
        <v>18</v>
      </c>
      <c r="E169" s="224"/>
      <c r="F169" s="130">
        <f t="shared" si="10"/>
        <v>0</v>
      </c>
      <c r="G169" s="120"/>
    </row>
    <row r="170" spans="1:10" ht="21" customHeight="1" x14ac:dyDescent="0.2">
      <c r="A170" s="111">
        <f t="shared" si="9"/>
        <v>10.129999999999997</v>
      </c>
      <c r="B170" s="136" t="s">
        <v>96</v>
      </c>
      <c r="C170" s="113">
        <v>64.5</v>
      </c>
      <c r="D170" s="128" t="s">
        <v>82</v>
      </c>
      <c r="E170" s="224"/>
      <c r="F170" s="130">
        <f t="shared" si="10"/>
        <v>0</v>
      </c>
      <c r="G170" s="120"/>
    </row>
    <row r="171" spans="1:10" ht="23.25" customHeight="1" x14ac:dyDescent="0.2">
      <c r="A171" s="111">
        <f t="shared" si="9"/>
        <v>10.139999999999997</v>
      </c>
      <c r="B171" s="136" t="s">
        <v>97</v>
      </c>
      <c r="C171" s="113">
        <v>6.35</v>
      </c>
      <c r="D171" s="128" t="s">
        <v>82</v>
      </c>
      <c r="E171" s="224"/>
      <c r="F171" s="130">
        <f t="shared" si="10"/>
        <v>0</v>
      </c>
      <c r="G171" s="120"/>
    </row>
    <row r="172" spans="1:10" ht="33" customHeight="1" x14ac:dyDescent="0.2">
      <c r="A172" s="111">
        <f t="shared" si="9"/>
        <v>10.149999999999997</v>
      </c>
      <c r="B172" s="131" t="s">
        <v>98</v>
      </c>
      <c r="C172" s="113">
        <v>170.8</v>
      </c>
      <c r="D172" s="113" t="s">
        <v>29</v>
      </c>
      <c r="E172" s="224"/>
      <c r="F172" s="130">
        <f t="shared" si="10"/>
        <v>0</v>
      </c>
      <c r="G172" s="120"/>
    </row>
    <row r="173" spans="1:10" ht="28.5" customHeight="1" x14ac:dyDescent="0.2">
      <c r="A173" s="111">
        <f t="shared" si="9"/>
        <v>10.159999999999997</v>
      </c>
      <c r="B173" s="127" t="s">
        <v>99</v>
      </c>
      <c r="C173" s="113">
        <v>2</v>
      </c>
      <c r="D173" s="113" t="s">
        <v>15</v>
      </c>
      <c r="E173" s="224"/>
      <c r="F173" s="130">
        <f t="shared" si="10"/>
        <v>0</v>
      </c>
      <c r="G173" s="120"/>
    </row>
    <row r="174" spans="1:10" ht="23.25" customHeight="1" x14ac:dyDescent="0.2">
      <c r="A174" s="111">
        <f t="shared" si="9"/>
        <v>10.169999999999996</v>
      </c>
      <c r="B174" s="132" t="s">
        <v>100</v>
      </c>
      <c r="C174" s="111">
        <v>87.5</v>
      </c>
      <c r="D174" s="111" t="s">
        <v>18</v>
      </c>
      <c r="E174" s="232"/>
      <c r="F174" s="114">
        <f t="shared" si="10"/>
        <v>0</v>
      </c>
      <c r="G174" s="129"/>
    </row>
    <row r="175" spans="1:10" ht="28.5" x14ac:dyDescent="0.2">
      <c r="A175" s="111">
        <f t="shared" si="9"/>
        <v>10.179999999999996</v>
      </c>
      <c r="B175" s="131" t="s">
        <v>101</v>
      </c>
      <c r="C175" s="113">
        <v>8.25</v>
      </c>
      <c r="D175" s="113" t="s">
        <v>82</v>
      </c>
      <c r="E175" s="224"/>
      <c r="F175" s="130">
        <f t="shared" si="10"/>
        <v>0</v>
      </c>
      <c r="G175" s="133"/>
    </row>
    <row r="176" spans="1:10" ht="23.25" customHeight="1" x14ac:dyDescent="0.2">
      <c r="A176" s="111">
        <f t="shared" si="9"/>
        <v>10.189999999999996</v>
      </c>
      <c r="B176" s="115" t="s">
        <v>102</v>
      </c>
      <c r="C176" s="113">
        <v>4</v>
      </c>
      <c r="D176" s="113" t="s">
        <v>86</v>
      </c>
      <c r="E176" s="224"/>
      <c r="F176" s="130">
        <f t="shared" si="10"/>
        <v>0</v>
      </c>
      <c r="G176" s="120"/>
    </row>
    <row r="177" spans="1:7" ht="23.25" customHeight="1" x14ac:dyDescent="0.2">
      <c r="A177" s="111">
        <f t="shared" si="9"/>
        <v>10.199999999999996</v>
      </c>
      <c r="B177" s="115" t="s">
        <v>103</v>
      </c>
      <c r="C177" s="113">
        <v>1</v>
      </c>
      <c r="D177" s="113" t="s">
        <v>104</v>
      </c>
      <c r="E177" s="224"/>
      <c r="F177" s="130">
        <f t="shared" si="10"/>
        <v>0</v>
      </c>
      <c r="G177" s="120"/>
    </row>
    <row r="178" spans="1:7" ht="15.75" x14ac:dyDescent="0.2">
      <c r="A178" s="121"/>
      <c r="B178" s="122" t="s">
        <v>45</v>
      </c>
      <c r="C178" s="123"/>
      <c r="D178" s="124"/>
      <c r="E178" s="233"/>
      <c r="F178" s="122"/>
      <c r="G178" s="125">
        <f>SUM(F158:F177)</f>
        <v>0</v>
      </c>
    </row>
    <row r="179" spans="1:7" ht="15" x14ac:dyDescent="0.25">
      <c r="A179" s="76"/>
      <c r="B179" s="77"/>
      <c r="C179" s="78"/>
      <c r="D179" s="79"/>
      <c r="E179" s="226"/>
      <c r="F179" s="80"/>
      <c r="G179" s="81"/>
    </row>
    <row r="180" spans="1:7" ht="15.75" x14ac:dyDescent="0.25">
      <c r="A180" s="126">
        <v>11</v>
      </c>
      <c r="B180" s="77" t="s">
        <v>105</v>
      </c>
      <c r="C180" s="78"/>
      <c r="D180" s="79"/>
      <c r="E180" s="226"/>
      <c r="F180" s="80"/>
      <c r="G180" s="81"/>
    </row>
    <row r="181" spans="1:7" ht="24.75" customHeight="1" x14ac:dyDescent="0.2">
      <c r="A181" s="111">
        <f>A180+0.01</f>
        <v>11.01</v>
      </c>
      <c r="B181" s="112" t="s">
        <v>106</v>
      </c>
      <c r="C181" s="113">
        <v>14.5</v>
      </c>
      <c r="D181" s="111" t="s">
        <v>43</v>
      </c>
      <c r="E181" s="224"/>
      <c r="F181" s="114">
        <f t="shared" ref="F181:F189" si="11">+C181*E181</f>
        <v>0</v>
      </c>
      <c r="G181" s="120"/>
    </row>
    <row r="182" spans="1:7" ht="20.25" customHeight="1" x14ac:dyDescent="0.2">
      <c r="A182" s="111">
        <f>A181+0.01</f>
        <v>11.02</v>
      </c>
      <c r="B182" s="115" t="s">
        <v>107</v>
      </c>
      <c r="C182" s="113">
        <v>5.5</v>
      </c>
      <c r="D182" s="116" t="s">
        <v>43</v>
      </c>
      <c r="E182" s="224"/>
      <c r="F182" s="114">
        <f t="shared" si="11"/>
        <v>0</v>
      </c>
      <c r="G182" s="120"/>
    </row>
    <row r="183" spans="1:7" ht="32.25" customHeight="1" x14ac:dyDescent="0.2">
      <c r="A183" s="111">
        <f t="shared" ref="A183:A189" si="12">A182+0.01</f>
        <v>11.03</v>
      </c>
      <c r="B183" s="119" t="s">
        <v>108</v>
      </c>
      <c r="C183" s="113">
        <v>44.5</v>
      </c>
      <c r="D183" s="116" t="s">
        <v>18</v>
      </c>
      <c r="E183" s="224"/>
      <c r="F183" s="114">
        <f t="shared" si="11"/>
        <v>0</v>
      </c>
      <c r="G183" s="120"/>
    </row>
    <row r="184" spans="1:7" ht="20.25" customHeight="1" x14ac:dyDescent="0.2">
      <c r="A184" s="111">
        <f t="shared" si="12"/>
        <v>11.04</v>
      </c>
      <c r="B184" s="115" t="s">
        <v>109</v>
      </c>
      <c r="C184" s="113">
        <v>6.16</v>
      </c>
      <c r="D184" s="111" t="s">
        <v>43</v>
      </c>
      <c r="E184" s="224"/>
      <c r="F184" s="114">
        <f t="shared" si="11"/>
        <v>0</v>
      </c>
      <c r="G184" s="120"/>
    </row>
    <row r="185" spans="1:7" ht="20.25" customHeight="1" x14ac:dyDescent="0.2">
      <c r="A185" s="111">
        <f t="shared" si="12"/>
        <v>11.049999999999999</v>
      </c>
      <c r="B185" s="115" t="s">
        <v>110</v>
      </c>
      <c r="C185" s="113">
        <v>59.8</v>
      </c>
      <c r="D185" s="111" t="s">
        <v>18</v>
      </c>
      <c r="E185" s="224"/>
      <c r="F185" s="114">
        <f t="shared" si="11"/>
        <v>0</v>
      </c>
      <c r="G185" s="120"/>
    </row>
    <row r="186" spans="1:7" ht="32.25" customHeight="1" x14ac:dyDescent="0.2">
      <c r="A186" s="111">
        <f t="shared" si="12"/>
        <v>11.059999999999999</v>
      </c>
      <c r="B186" s="119" t="s">
        <v>111</v>
      </c>
      <c r="C186" s="113">
        <v>66</v>
      </c>
      <c r="D186" s="111" t="s">
        <v>18</v>
      </c>
      <c r="E186" s="224"/>
      <c r="F186" s="114">
        <f t="shared" si="11"/>
        <v>0</v>
      </c>
      <c r="G186" s="120"/>
    </row>
    <row r="187" spans="1:7" ht="20.25" customHeight="1" x14ac:dyDescent="0.2">
      <c r="A187" s="111">
        <f t="shared" si="12"/>
        <v>11.069999999999999</v>
      </c>
      <c r="B187" s="115" t="s">
        <v>100</v>
      </c>
      <c r="C187" s="113">
        <v>59.8</v>
      </c>
      <c r="D187" s="111" t="s">
        <v>18</v>
      </c>
      <c r="E187" s="224"/>
      <c r="F187" s="114">
        <f t="shared" si="11"/>
        <v>0</v>
      </c>
      <c r="G187" s="120"/>
    </row>
    <row r="188" spans="1:7" ht="20.25" customHeight="1" x14ac:dyDescent="0.2">
      <c r="A188" s="111">
        <f t="shared" si="12"/>
        <v>11.079999999999998</v>
      </c>
      <c r="B188" s="115" t="s">
        <v>112</v>
      </c>
      <c r="C188" s="113">
        <v>2</v>
      </c>
      <c r="D188" s="111" t="s">
        <v>113</v>
      </c>
      <c r="E188" s="224"/>
      <c r="F188" s="114">
        <f t="shared" si="11"/>
        <v>0</v>
      </c>
      <c r="G188" s="120"/>
    </row>
    <row r="189" spans="1:7" ht="20.25" customHeight="1" x14ac:dyDescent="0.2">
      <c r="A189" s="111">
        <f t="shared" si="12"/>
        <v>11.089999999999998</v>
      </c>
      <c r="B189" s="112" t="s">
        <v>114</v>
      </c>
      <c r="C189" s="113">
        <v>1</v>
      </c>
      <c r="D189" s="111" t="s">
        <v>15</v>
      </c>
      <c r="E189" s="224"/>
      <c r="F189" s="114">
        <f t="shared" si="11"/>
        <v>0</v>
      </c>
      <c r="G189" s="120"/>
    </row>
    <row r="190" spans="1:7" ht="15.75" x14ac:dyDescent="0.2">
      <c r="A190" s="121"/>
      <c r="B190" s="122" t="s">
        <v>45</v>
      </c>
      <c r="C190" s="123"/>
      <c r="D190" s="124"/>
      <c r="E190" s="122"/>
      <c r="F190" s="122"/>
      <c r="G190" s="125">
        <f>SUM(F181:F189)</f>
        <v>0</v>
      </c>
    </row>
    <row r="191" spans="1:7" ht="16.5" customHeight="1" x14ac:dyDescent="0.2">
      <c r="A191" s="56"/>
      <c r="B191" s="48"/>
      <c r="C191" s="49"/>
      <c r="D191" s="57"/>
      <c r="E191" s="50"/>
      <c r="F191" s="51"/>
      <c r="G191" s="58"/>
    </row>
    <row r="192" spans="1:7" ht="20.25" customHeight="1" x14ac:dyDescent="0.2">
      <c r="A192" s="137"/>
      <c r="B192" s="138" t="s">
        <v>115</v>
      </c>
      <c r="C192" s="139"/>
      <c r="D192" s="171"/>
      <c r="E192" s="141"/>
      <c r="F192" s="141"/>
      <c r="G192" s="196">
        <f>SUM(G14:G190)</f>
        <v>0</v>
      </c>
    </row>
    <row r="193" spans="1:7" ht="15" x14ac:dyDescent="0.25">
      <c r="A193" s="144"/>
      <c r="B193" s="92"/>
      <c r="C193" s="145"/>
      <c r="D193" s="146"/>
      <c r="E193" s="147"/>
      <c r="F193" s="148"/>
      <c r="G193" s="148"/>
    </row>
    <row r="194" spans="1:7" ht="20.25" customHeight="1" x14ac:dyDescent="0.25">
      <c r="A194" s="149">
        <v>12</v>
      </c>
      <c r="B194" s="150" t="s">
        <v>116</v>
      </c>
      <c r="C194" s="151"/>
      <c r="D194" s="152"/>
      <c r="E194" s="153"/>
      <c r="F194" s="154"/>
      <c r="G194" s="154"/>
    </row>
    <row r="195" spans="1:7" ht="20.25" customHeight="1" x14ac:dyDescent="0.2">
      <c r="A195" s="155">
        <f>A194+0.01</f>
        <v>12.01</v>
      </c>
      <c r="B195" s="127" t="s">
        <v>117</v>
      </c>
      <c r="C195" s="156"/>
      <c r="D195" s="155"/>
      <c r="E195" s="157">
        <v>0.1</v>
      </c>
      <c r="F195" s="158"/>
      <c r="G195" s="159">
        <f>E195*$G$192</f>
        <v>0</v>
      </c>
    </row>
    <row r="196" spans="1:7" ht="20.25" customHeight="1" x14ac:dyDescent="0.2">
      <c r="A196" s="155">
        <f>A195+0.01</f>
        <v>12.02</v>
      </c>
      <c r="B196" s="127" t="s">
        <v>118</v>
      </c>
      <c r="C196" s="156"/>
      <c r="D196" s="155"/>
      <c r="E196" s="157">
        <v>0.03</v>
      </c>
      <c r="F196" s="158"/>
      <c r="G196" s="159">
        <f>E196*$G$192</f>
        <v>0</v>
      </c>
    </row>
    <row r="197" spans="1:7" ht="20.25" customHeight="1" x14ac:dyDescent="0.2">
      <c r="A197" s="155">
        <f>A196+0.01</f>
        <v>12.03</v>
      </c>
      <c r="B197" s="127" t="s">
        <v>119</v>
      </c>
      <c r="C197" s="156"/>
      <c r="D197" s="155"/>
      <c r="E197" s="157">
        <v>2.5000000000000001E-2</v>
      </c>
      <c r="F197" s="158"/>
      <c r="G197" s="159">
        <f>E197*$G$192</f>
        <v>0</v>
      </c>
    </row>
    <row r="198" spans="1:7" ht="20.25" customHeight="1" x14ac:dyDescent="0.25">
      <c r="A198" s="160"/>
      <c r="B198" s="161" t="s">
        <v>120</v>
      </c>
      <c r="C198" s="162"/>
      <c r="D198" s="163"/>
      <c r="E198" s="164"/>
      <c r="F198" s="164"/>
      <c r="G198" s="165">
        <f>SUM(G195:G197)</f>
        <v>0</v>
      </c>
    </row>
    <row r="199" spans="1:7" ht="20.25" customHeight="1" x14ac:dyDescent="0.2">
      <c r="A199" s="56"/>
      <c r="B199" s="48"/>
      <c r="C199" s="49"/>
      <c r="D199" s="57"/>
      <c r="E199" s="50"/>
      <c r="F199" s="51"/>
      <c r="G199" s="58"/>
    </row>
    <row r="200" spans="1:7" ht="20.25" customHeight="1" x14ac:dyDescent="0.25">
      <c r="A200" s="18"/>
      <c r="B200" s="16" t="s">
        <v>121</v>
      </c>
      <c r="C200" s="19"/>
      <c r="D200" s="59"/>
      <c r="E200" s="69"/>
      <c r="F200" s="69"/>
      <c r="G200" s="68">
        <f>G198+G192</f>
        <v>0</v>
      </c>
    </row>
    <row r="201" spans="1:7" ht="20.25" customHeight="1" x14ac:dyDescent="0.2">
      <c r="A201" s="56"/>
      <c r="B201" s="48"/>
      <c r="C201" s="49"/>
      <c r="D201" s="57"/>
      <c r="E201" s="50"/>
      <c r="F201" s="51"/>
      <c r="G201" s="58"/>
    </row>
    <row r="202" spans="1:7" ht="20.25" customHeight="1" x14ac:dyDescent="0.25">
      <c r="A202" s="18"/>
      <c r="B202" s="16" t="s">
        <v>122</v>
      </c>
      <c r="C202" s="19"/>
      <c r="D202" s="59"/>
      <c r="E202" s="70">
        <v>0.1</v>
      </c>
      <c r="F202" s="69"/>
      <c r="G202" s="29">
        <f>ROUND(G200*E202,2)</f>
        <v>0</v>
      </c>
    </row>
    <row r="203" spans="1:7" ht="20.25" customHeight="1" x14ac:dyDescent="0.2">
      <c r="A203" s="60"/>
      <c r="B203" s="61"/>
      <c r="C203" s="62"/>
      <c r="D203" s="63"/>
      <c r="E203" s="64"/>
      <c r="F203" s="65"/>
      <c r="G203" s="66"/>
    </row>
    <row r="204" spans="1:7" ht="20.25" customHeight="1" x14ac:dyDescent="0.2">
      <c r="A204" s="155">
        <v>12.04</v>
      </c>
      <c r="B204" s="127" t="s">
        <v>123</v>
      </c>
      <c r="C204" s="156"/>
      <c r="D204" s="155"/>
      <c r="E204" s="157">
        <v>0.18</v>
      </c>
      <c r="F204" s="158"/>
      <c r="G204" s="159">
        <f>ROUND(E204*(SUM(G202)),2)</f>
        <v>0</v>
      </c>
    </row>
    <row r="205" spans="1:7" ht="20.25" customHeight="1" x14ac:dyDescent="0.2">
      <c r="A205" s="155">
        <f>A204+0.01</f>
        <v>12.049999999999999</v>
      </c>
      <c r="B205" s="127" t="s">
        <v>124</v>
      </c>
      <c r="C205" s="156"/>
      <c r="D205" s="155"/>
      <c r="E205" s="157">
        <v>4.4999999999999998E-2</v>
      </c>
      <c r="F205" s="158"/>
      <c r="G205" s="159">
        <f>E205*G192</f>
        <v>0</v>
      </c>
    </row>
    <row r="206" spans="1:7" ht="20.25" customHeight="1" x14ac:dyDescent="0.2">
      <c r="A206" s="155">
        <f>A205+0.01</f>
        <v>12.059999999999999</v>
      </c>
      <c r="B206" s="127" t="s">
        <v>125</v>
      </c>
      <c r="C206" s="156"/>
      <c r="D206" s="155"/>
      <c r="E206" s="157">
        <v>0.01</v>
      </c>
      <c r="F206" s="158"/>
      <c r="G206" s="159">
        <f>E206*G192</f>
        <v>0</v>
      </c>
    </row>
    <row r="207" spans="1:7" ht="20.25" customHeight="1" x14ac:dyDescent="0.2">
      <c r="A207" s="155">
        <f>A206+0.01</f>
        <v>12.069999999999999</v>
      </c>
      <c r="B207" s="127" t="s">
        <v>126</v>
      </c>
      <c r="C207" s="156"/>
      <c r="D207" s="155"/>
      <c r="E207" s="157">
        <v>1E-3</v>
      </c>
      <c r="F207" s="158"/>
      <c r="G207" s="159">
        <f>E207*G192</f>
        <v>0</v>
      </c>
    </row>
    <row r="208" spans="1:7" ht="20.25" customHeight="1" x14ac:dyDescent="0.2">
      <c r="A208" s="155">
        <f>A207+0.01</f>
        <v>12.079999999999998</v>
      </c>
      <c r="B208" s="127" t="s">
        <v>127</v>
      </c>
      <c r="C208" s="156"/>
      <c r="D208" s="155"/>
      <c r="E208" s="157">
        <v>0.01</v>
      </c>
      <c r="F208" s="158"/>
      <c r="G208" s="159">
        <f>E208*G192</f>
        <v>0</v>
      </c>
    </row>
    <row r="209" spans="1:7" ht="20.25" customHeight="1" x14ac:dyDescent="0.2">
      <c r="A209" s="155">
        <f>A208+0.01</f>
        <v>12.089999999999998</v>
      </c>
      <c r="B209" s="127" t="s">
        <v>128</v>
      </c>
      <c r="C209" s="156"/>
      <c r="D209" s="155"/>
      <c r="E209" s="157">
        <v>0.02</v>
      </c>
      <c r="F209" s="158"/>
      <c r="G209" s="159">
        <f>E209*G192</f>
        <v>0</v>
      </c>
    </row>
    <row r="210" spans="1:7" ht="20.25" customHeight="1" x14ac:dyDescent="0.25">
      <c r="A210" s="160"/>
      <c r="B210" s="161" t="s">
        <v>129</v>
      </c>
      <c r="C210" s="162"/>
      <c r="D210" s="166"/>
      <c r="E210" s="164"/>
      <c r="F210" s="164"/>
      <c r="G210" s="167">
        <f>SUM(G204:G209)</f>
        <v>0</v>
      </c>
    </row>
    <row r="211" spans="1:7" ht="20.25" customHeight="1" x14ac:dyDescent="0.2">
      <c r="A211" s="42"/>
      <c r="B211" s="43"/>
      <c r="C211" s="44"/>
      <c r="D211" s="42"/>
      <c r="E211" s="45"/>
      <c r="F211" s="46"/>
      <c r="G211" s="47"/>
    </row>
    <row r="212" spans="1:7" ht="20.25" customHeight="1" x14ac:dyDescent="0.25">
      <c r="A212" s="18"/>
      <c r="B212" s="16" t="s">
        <v>130</v>
      </c>
      <c r="C212" s="19"/>
      <c r="D212" s="59"/>
      <c r="E212" s="69"/>
      <c r="F212" s="69"/>
      <c r="G212" s="28">
        <f>G210+G198</f>
        <v>0</v>
      </c>
    </row>
    <row r="213" spans="1:7" ht="20.25" customHeight="1" x14ac:dyDescent="0.25">
      <c r="A213" s="9"/>
      <c r="C213" s="10"/>
      <c r="D213" s="67"/>
      <c r="E213" s="11"/>
      <c r="F213" s="12"/>
      <c r="G213" s="12"/>
    </row>
    <row r="214" spans="1:7" ht="20.25" customHeight="1" x14ac:dyDescent="0.2">
      <c r="A214" s="143">
        <v>12.1</v>
      </c>
      <c r="B214" s="197" t="s">
        <v>131</v>
      </c>
      <c r="C214" s="198"/>
      <c r="D214" s="199"/>
      <c r="E214" s="200">
        <v>0.05</v>
      </c>
      <c r="F214" s="201"/>
      <c r="G214" s="202">
        <f>ROUND(G192*E214,2)</f>
        <v>0</v>
      </c>
    </row>
    <row r="215" spans="1:7" ht="20.25" customHeight="1" x14ac:dyDescent="0.2">
      <c r="A215" s="23"/>
      <c r="C215" s="24"/>
      <c r="D215" s="67"/>
      <c r="E215" s="25"/>
      <c r="F215" s="26"/>
      <c r="G215" s="27"/>
    </row>
    <row r="216" spans="1:7" ht="20.25" customHeight="1" x14ac:dyDescent="0.2">
      <c r="A216" s="137"/>
      <c r="B216" s="138" t="s">
        <v>132</v>
      </c>
      <c r="C216" s="139"/>
      <c r="D216" s="140"/>
      <c r="E216" s="141"/>
      <c r="F216" s="141"/>
      <c r="G216" s="142">
        <f>G214+G212+G192</f>
        <v>0</v>
      </c>
    </row>
    <row r="217" spans="1:7" ht="15.75" x14ac:dyDescent="0.25">
      <c r="A217" s="30"/>
      <c r="B217"/>
      <c r="C217" s="247"/>
      <c r="D217" s="247"/>
      <c r="E217" s="247"/>
      <c r="F217" s="38"/>
      <c r="G217" s="37"/>
    </row>
    <row r="218" spans="1:7" ht="15.75" x14ac:dyDescent="0.25">
      <c r="A218" s="30"/>
      <c r="B218"/>
      <c r="C218" s="55"/>
      <c r="D218" s="55"/>
      <c r="E218" s="55"/>
      <c r="F218" s="38"/>
      <c r="G218" s="37"/>
    </row>
    <row r="219" spans="1:7" ht="15.75" x14ac:dyDescent="0.25">
      <c r="A219" s="30"/>
      <c r="B219"/>
      <c r="C219" s="247"/>
      <c r="D219" s="247"/>
      <c r="E219" s="247"/>
      <c r="F219" s="38"/>
      <c r="G219" s="37"/>
    </row>
    <row r="220" spans="1:7" x14ac:dyDescent="0.2">
      <c r="A220" s="8"/>
      <c r="B220" s="13"/>
      <c r="D220" s="13"/>
      <c r="E220" s="261"/>
      <c r="F220" s="261"/>
      <c r="G220" s="261"/>
    </row>
    <row r="221" spans="1:7" ht="20.25" x14ac:dyDescent="0.3">
      <c r="A221" s="247" t="s">
        <v>133</v>
      </c>
      <c r="B221" s="247"/>
      <c r="C221" s="34"/>
      <c r="D221" s="54"/>
      <c r="E221" s="31"/>
      <c r="F221" s="32"/>
      <c r="G221" s="32"/>
    </row>
    <row r="222" spans="1:7" ht="20.25" x14ac:dyDescent="0.3">
      <c r="A222" s="30"/>
      <c r="B222"/>
      <c r="C222"/>
      <c r="D222" s="41"/>
      <c r="E222" s="31"/>
      <c r="F222" s="36"/>
      <c r="G222" s="37"/>
    </row>
    <row r="223" spans="1:7" ht="15.75" x14ac:dyDescent="0.25">
      <c r="A223" s="30"/>
      <c r="B223"/>
      <c r="C223" s="247"/>
      <c r="D223" s="247"/>
      <c r="E223" s="247"/>
      <c r="F223" s="38"/>
      <c r="G223" s="37"/>
    </row>
    <row r="224" spans="1:7" ht="21" customHeight="1" x14ac:dyDescent="0.25">
      <c r="A224" s="30"/>
      <c r="B224"/>
      <c r="C224" s="39"/>
      <c r="D224" s="54"/>
      <c r="E224" s="30"/>
      <c r="F224" s="30"/>
      <c r="G224" s="37"/>
    </row>
    <row r="225" spans="1:7" ht="15.75" x14ac:dyDescent="0.25">
      <c r="A225" s="30"/>
      <c r="B225"/>
      <c r="C225" s="30"/>
      <c r="D225" s="54"/>
      <c r="E225"/>
      <c r="F225" s="30"/>
      <c r="G225" s="37"/>
    </row>
    <row r="226" spans="1:7" ht="15.75" x14ac:dyDescent="0.25">
      <c r="A226" s="30"/>
      <c r="B226"/>
      <c r="C226" s="30"/>
      <c r="D226" s="54"/>
      <c r="E226"/>
      <c r="F226" s="30"/>
      <c r="G226" s="35"/>
    </row>
    <row r="227" spans="1:7" ht="15.75" x14ac:dyDescent="0.25">
      <c r="A227" s="30"/>
      <c r="B227"/>
      <c r="C227" s="30"/>
      <c r="D227" s="54"/>
      <c r="E227"/>
      <c r="F227" s="30"/>
      <c r="G227" s="35"/>
    </row>
    <row r="228" spans="1:7" ht="15.75" x14ac:dyDescent="0.25">
      <c r="A228" s="30" t="s">
        <v>134</v>
      </c>
      <c r="B228" s="30"/>
      <c r="C228" s="32"/>
      <c r="D228" s="54"/>
      <c r="E228" s="30"/>
      <c r="F228" s="40"/>
      <c r="G228" s="37"/>
    </row>
    <row r="229" spans="1:7" ht="15.75" x14ac:dyDescent="0.25">
      <c r="A229" s="30"/>
      <c r="B229"/>
      <c r="C229" s="32"/>
      <c r="D229" s="54"/>
      <c r="E229" s="32"/>
      <c r="F229" s="34"/>
      <c r="G229" s="39"/>
    </row>
    <row r="230" spans="1:7" ht="15.75" x14ac:dyDescent="0.25">
      <c r="A230" s="30"/>
      <c r="B230" s="30"/>
      <c r="C230" s="30"/>
      <c r="D230" s="41"/>
      <c r="E230" s="41"/>
      <c r="F230" s="34"/>
      <c r="G230" s="37"/>
    </row>
    <row r="231" spans="1:7" ht="15.75" x14ac:dyDescent="0.25">
      <c r="A231" s="30"/>
      <c r="B231" s="30"/>
      <c r="C231" s="30"/>
      <c r="D231" s="41"/>
      <c r="E231" s="41"/>
      <c r="F231" s="34"/>
      <c r="G231" s="37"/>
    </row>
    <row r="232" spans="1:7" x14ac:dyDescent="0.2">
      <c r="A232" s="14"/>
      <c r="B232" s="15"/>
      <c r="C232" s="13"/>
      <c r="D232" s="53"/>
      <c r="E232" s="3"/>
      <c r="F232" s="4"/>
      <c r="G232" s="4"/>
    </row>
    <row r="233" spans="1:7" x14ac:dyDescent="0.2">
      <c r="A233" s="14"/>
      <c r="B233" s="15"/>
      <c r="C233" s="13"/>
      <c r="D233" s="53"/>
      <c r="E233" s="3"/>
      <c r="F233" s="4"/>
      <c r="G233" s="4"/>
    </row>
    <row r="234" spans="1:7" x14ac:dyDescent="0.2">
      <c r="A234" s="14"/>
      <c r="B234" s="15"/>
      <c r="C234" s="13"/>
      <c r="D234" s="53"/>
      <c r="E234" s="3"/>
      <c r="F234" s="4"/>
      <c r="G234" s="4"/>
    </row>
    <row r="235" spans="1:7" x14ac:dyDescent="0.2">
      <c r="A235" s="14"/>
      <c r="B235" s="15"/>
      <c r="C235" s="13"/>
      <c r="D235" s="53"/>
      <c r="E235" s="3"/>
      <c r="F235" s="4"/>
      <c r="G235" s="4"/>
    </row>
    <row r="236" spans="1:7" x14ac:dyDescent="0.2">
      <c r="A236" s="14"/>
      <c r="B236" s="15"/>
      <c r="C236" s="13"/>
      <c r="D236" s="53"/>
      <c r="E236" s="3"/>
      <c r="F236" s="4"/>
      <c r="G236" s="4"/>
    </row>
    <row r="237" spans="1:7" x14ac:dyDescent="0.2">
      <c r="A237" s="14"/>
      <c r="B237" s="15"/>
      <c r="C237" s="13"/>
      <c r="D237" s="53"/>
      <c r="E237" s="3"/>
      <c r="F237" s="4"/>
      <c r="G237" s="4"/>
    </row>
    <row r="240" spans="1:7" x14ac:dyDescent="0.2">
      <c r="D240" s="1"/>
      <c r="E240" s="1"/>
    </row>
    <row r="241" spans="4:5" x14ac:dyDescent="0.2">
      <c r="D241" s="1"/>
      <c r="E241" s="1"/>
    </row>
    <row r="242" spans="4:5" x14ac:dyDescent="0.2">
      <c r="D242" s="1"/>
      <c r="E242" s="1"/>
    </row>
    <row r="243" spans="4:5" x14ac:dyDescent="0.2">
      <c r="D243" s="1"/>
      <c r="E243" s="1"/>
    </row>
    <row r="244" spans="4:5" x14ac:dyDescent="0.2">
      <c r="D244" s="1"/>
      <c r="E244" s="1"/>
    </row>
    <row r="245" spans="4:5" x14ac:dyDescent="0.2">
      <c r="D245" s="1"/>
      <c r="E245" s="1"/>
    </row>
    <row r="246" spans="4:5" x14ac:dyDescent="0.2">
      <c r="D246" s="1"/>
      <c r="E246" s="1"/>
    </row>
    <row r="247" spans="4:5" x14ac:dyDescent="0.2">
      <c r="D247" s="1"/>
      <c r="E247" s="1"/>
    </row>
    <row r="248" spans="4:5" x14ac:dyDescent="0.2">
      <c r="D248" s="1"/>
      <c r="E248" s="1"/>
    </row>
    <row r="249" spans="4:5" x14ac:dyDescent="0.2">
      <c r="D249" s="1"/>
      <c r="E249" s="1"/>
    </row>
    <row r="250" spans="4:5" x14ac:dyDescent="0.2">
      <c r="D250" s="1"/>
      <c r="E250" s="1"/>
    </row>
    <row r="251" spans="4:5" x14ac:dyDescent="0.2">
      <c r="D251" s="1"/>
      <c r="E251" s="1"/>
    </row>
    <row r="252" spans="4:5" x14ac:dyDescent="0.2">
      <c r="D252" s="1"/>
      <c r="E252" s="1"/>
    </row>
    <row r="253" spans="4:5" x14ac:dyDescent="0.2">
      <c r="D253" s="1"/>
      <c r="E253" s="1"/>
    </row>
    <row r="254" spans="4:5" x14ac:dyDescent="0.2">
      <c r="D254" s="1"/>
      <c r="E254" s="1"/>
    </row>
    <row r="255" spans="4:5" x14ac:dyDescent="0.2">
      <c r="D255" s="1"/>
      <c r="E255" s="1"/>
    </row>
    <row r="256" spans="4:5" x14ac:dyDescent="0.2">
      <c r="D256" s="1"/>
      <c r="E256" s="1"/>
    </row>
    <row r="257" spans="4:5" x14ac:dyDescent="0.2">
      <c r="D257" s="1"/>
      <c r="E257" s="1"/>
    </row>
    <row r="258" spans="4:5" x14ac:dyDescent="0.2">
      <c r="D258" s="1"/>
      <c r="E258" s="1"/>
    </row>
    <row r="259" spans="4:5" x14ac:dyDescent="0.2">
      <c r="D259" s="1"/>
      <c r="E259" s="1"/>
    </row>
    <row r="260" spans="4:5" x14ac:dyDescent="0.2">
      <c r="D260" s="1"/>
      <c r="E260" s="1"/>
    </row>
    <row r="261" spans="4:5" x14ac:dyDescent="0.2">
      <c r="D261" s="1"/>
      <c r="E261" s="1"/>
    </row>
    <row r="262" spans="4:5" x14ac:dyDescent="0.2">
      <c r="D262" s="1"/>
      <c r="E262" s="1"/>
    </row>
    <row r="263" spans="4:5" x14ac:dyDescent="0.2">
      <c r="D263" s="1"/>
      <c r="E263" s="1"/>
    </row>
    <row r="264" spans="4:5" x14ac:dyDescent="0.2">
      <c r="D264" s="1"/>
      <c r="E264" s="1"/>
    </row>
    <row r="265" spans="4:5" x14ac:dyDescent="0.2">
      <c r="D265" s="1"/>
      <c r="E265" s="1"/>
    </row>
    <row r="266" spans="4:5" x14ac:dyDescent="0.2">
      <c r="D266" s="1"/>
      <c r="E266" s="1"/>
    </row>
    <row r="267" spans="4:5" x14ac:dyDescent="0.2">
      <c r="D267" s="1"/>
      <c r="E267" s="1"/>
    </row>
    <row r="268" spans="4:5" x14ac:dyDescent="0.2">
      <c r="D268" s="1"/>
      <c r="E268" s="1"/>
    </row>
    <row r="269" spans="4:5" x14ac:dyDescent="0.2">
      <c r="D269" s="1"/>
      <c r="E269" s="1"/>
    </row>
    <row r="270" spans="4:5" x14ac:dyDescent="0.2">
      <c r="D270" s="1"/>
      <c r="E270" s="1"/>
    </row>
    <row r="271" spans="4:5" x14ac:dyDescent="0.2">
      <c r="D271" s="1"/>
      <c r="E271" s="1"/>
    </row>
    <row r="273" spans="4:13" x14ac:dyDescent="0.2">
      <c r="D273" s="1"/>
      <c r="E273" s="1"/>
    </row>
    <row r="275" spans="4:13" ht="15" thickBot="1" x14ac:dyDescent="0.25">
      <c r="D275" s="1"/>
      <c r="E275" s="1"/>
    </row>
    <row r="276" spans="4:13" ht="15" thickBot="1" x14ac:dyDescent="0.25">
      <c r="D276" s="1"/>
      <c r="E276" s="1"/>
      <c r="K276" s="82"/>
      <c r="M276" s="6"/>
    </row>
    <row r="277" spans="4:13" x14ac:dyDescent="0.2">
      <c r="D277" s="1"/>
      <c r="E277" s="1"/>
    </row>
    <row r="278" spans="4:13" ht="15" thickBot="1" x14ac:dyDescent="0.25">
      <c r="D278" s="1"/>
      <c r="E278" s="1"/>
    </row>
    <row r="279" spans="4:13" ht="15" thickBot="1" x14ac:dyDescent="0.25">
      <c r="D279" s="1"/>
      <c r="E279" s="1"/>
      <c r="H279" s="260"/>
      <c r="I279" s="260"/>
      <c r="J279" s="260"/>
      <c r="K279" s="260"/>
      <c r="L279" s="260"/>
      <c r="M279" s="82"/>
    </row>
    <row r="288" spans="4:13" x14ac:dyDescent="0.2">
      <c r="L288" s="6"/>
    </row>
    <row r="346" spans="5:7" x14ac:dyDescent="0.2">
      <c r="E346" s="6" t="s">
        <v>135</v>
      </c>
    </row>
    <row r="348" spans="5:7" x14ac:dyDescent="0.2">
      <c r="E348" s="6">
        <v>7.03</v>
      </c>
      <c r="F348" s="1">
        <v>3.85</v>
      </c>
      <c r="G348" s="6">
        <f>E348*F348</f>
        <v>27.0655</v>
      </c>
    </row>
    <row r="349" spans="5:7" x14ac:dyDescent="0.2">
      <c r="E349" s="6">
        <v>5</v>
      </c>
      <c r="F349" s="1">
        <v>2.6</v>
      </c>
      <c r="G349" s="6">
        <f t="shared" ref="G349:G365" si="13">E349*F349</f>
        <v>13</v>
      </c>
    </row>
    <row r="350" spans="5:7" x14ac:dyDescent="0.2">
      <c r="E350" s="6">
        <v>2.93</v>
      </c>
      <c r="F350" s="1">
        <v>4.93</v>
      </c>
      <c r="G350" s="6">
        <f t="shared" si="13"/>
        <v>14.444900000000001</v>
      </c>
    </row>
    <row r="351" spans="5:7" x14ac:dyDescent="0.2">
      <c r="E351" s="6">
        <v>10.7</v>
      </c>
      <c r="F351" s="1">
        <v>1.4</v>
      </c>
      <c r="G351" s="6">
        <f t="shared" si="13"/>
        <v>14.979999999999999</v>
      </c>
    </row>
    <row r="352" spans="5:7" x14ac:dyDescent="0.2">
      <c r="E352" s="6">
        <v>2.5</v>
      </c>
      <c r="F352" s="1">
        <v>2.65</v>
      </c>
      <c r="G352" s="6">
        <f t="shared" si="13"/>
        <v>6.625</v>
      </c>
    </row>
    <row r="353" spans="5:7" x14ac:dyDescent="0.2">
      <c r="E353" s="6">
        <v>4.0999999999999996</v>
      </c>
      <c r="F353" s="1">
        <v>3.55</v>
      </c>
      <c r="G353" s="6">
        <f t="shared" si="13"/>
        <v>14.554999999999998</v>
      </c>
    </row>
    <row r="354" spans="5:7" x14ac:dyDescent="0.2">
      <c r="E354" s="6">
        <v>1.35</v>
      </c>
      <c r="F354" s="1">
        <v>4.8</v>
      </c>
      <c r="G354" s="6">
        <f t="shared" si="13"/>
        <v>6.48</v>
      </c>
    </row>
    <row r="355" spans="5:7" x14ac:dyDescent="0.2">
      <c r="E355" s="6">
        <v>0.8</v>
      </c>
      <c r="F355" s="1">
        <v>1.2</v>
      </c>
      <c r="G355" s="6">
        <f t="shared" si="13"/>
        <v>0.96</v>
      </c>
    </row>
    <row r="356" spans="5:7" x14ac:dyDescent="0.2">
      <c r="E356" s="6">
        <v>4</v>
      </c>
      <c r="F356" s="1">
        <v>1.47</v>
      </c>
      <c r="G356" s="6">
        <f t="shared" si="13"/>
        <v>5.88</v>
      </c>
    </row>
    <row r="357" spans="5:7" x14ac:dyDescent="0.2">
      <c r="E357" s="6">
        <v>10.4</v>
      </c>
      <c r="F357" s="1">
        <v>2.4</v>
      </c>
      <c r="G357" s="6">
        <f t="shared" si="13"/>
        <v>24.96</v>
      </c>
    </row>
    <row r="358" spans="5:7" x14ac:dyDescent="0.2">
      <c r="E358" s="6">
        <v>10.4</v>
      </c>
      <c r="F358" s="1">
        <v>3.6</v>
      </c>
      <c r="G358" s="6">
        <f t="shared" si="13"/>
        <v>37.440000000000005</v>
      </c>
    </row>
    <row r="359" spans="5:7" x14ac:dyDescent="0.2">
      <c r="E359" s="6">
        <v>6.5</v>
      </c>
      <c r="F359" s="1">
        <v>2.6</v>
      </c>
      <c r="G359" s="6">
        <f t="shared" si="13"/>
        <v>16.900000000000002</v>
      </c>
    </row>
    <row r="360" spans="5:7" x14ac:dyDescent="0.2">
      <c r="E360" s="6">
        <v>3.95</v>
      </c>
      <c r="F360" s="1">
        <v>3.62</v>
      </c>
      <c r="G360" s="6">
        <f t="shared" si="13"/>
        <v>14.299000000000001</v>
      </c>
    </row>
    <row r="361" spans="5:7" x14ac:dyDescent="0.2">
      <c r="E361" s="6">
        <v>4</v>
      </c>
      <c r="F361" s="1">
        <v>3.35</v>
      </c>
      <c r="G361" s="6">
        <f t="shared" si="13"/>
        <v>13.4</v>
      </c>
    </row>
    <row r="362" spans="5:7" x14ac:dyDescent="0.2">
      <c r="E362" s="6">
        <v>3.42</v>
      </c>
      <c r="F362" s="1">
        <v>2.93</v>
      </c>
      <c r="G362" s="6">
        <f t="shared" si="13"/>
        <v>10.0206</v>
      </c>
    </row>
    <row r="363" spans="5:7" x14ac:dyDescent="0.2">
      <c r="E363" s="6">
        <v>3.62</v>
      </c>
      <c r="F363" s="1">
        <v>1.33</v>
      </c>
      <c r="G363" s="6">
        <f t="shared" si="13"/>
        <v>4.8146000000000004</v>
      </c>
    </row>
    <row r="364" spans="5:7" x14ac:dyDescent="0.2">
      <c r="E364" s="6">
        <v>1.45</v>
      </c>
      <c r="F364" s="1">
        <v>4.5</v>
      </c>
      <c r="G364" s="6">
        <f t="shared" si="13"/>
        <v>6.5249999999999995</v>
      </c>
    </row>
    <row r="365" spans="5:7" x14ac:dyDescent="0.2">
      <c r="E365" s="6">
        <v>3.3</v>
      </c>
      <c r="F365" s="1">
        <v>2.6</v>
      </c>
      <c r="G365" s="6">
        <f t="shared" si="13"/>
        <v>8.58</v>
      </c>
    </row>
    <row r="366" spans="5:7" ht="15" thickBot="1" x14ac:dyDescent="0.25"/>
    <row r="367" spans="5:7" ht="15" thickBot="1" x14ac:dyDescent="0.25">
      <c r="G367" s="82">
        <f>SUM(G348:G366)</f>
        <v>240.92960000000005</v>
      </c>
    </row>
    <row r="369" spans="3:7" x14ac:dyDescent="0.2">
      <c r="E369" s="6" t="s">
        <v>136</v>
      </c>
    </row>
    <row r="371" spans="3:7" x14ac:dyDescent="0.2">
      <c r="E371" s="6">
        <v>3.1</v>
      </c>
      <c r="F371" s="1">
        <v>4.9000000000000004</v>
      </c>
      <c r="G371" s="6">
        <f>E371*F371</f>
        <v>15.190000000000001</v>
      </c>
    </row>
    <row r="372" spans="3:7" x14ac:dyDescent="0.2">
      <c r="E372" s="6">
        <v>3.1</v>
      </c>
      <c r="F372" s="1">
        <v>5.4</v>
      </c>
      <c r="G372" s="6">
        <f>E372*F372</f>
        <v>16.740000000000002</v>
      </c>
    </row>
    <row r="373" spans="3:7" ht="15" thickBot="1" x14ac:dyDescent="0.25">
      <c r="E373" s="6">
        <v>1.4</v>
      </c>
      <c r="F373" s="1">
        <v>0.6</v>
      </c>
      <c r="G373" s="6">
        <f>E373*F373</f>
        <v>0.84</v>
      </c>
    </row>
    <row r="374" spans="3:7" ht="15" thickBot="1" x14ac:dyDescent="0.25">
      <c r="G374" s="82">
        <f>SUM(G371:G373)</f>
        <v>32.770000000000003</v>
      </c>
    </row>
    <row r="379" spans="3:7" x14ac:dyDescent="0.2">
      <c r="E379" s="6" t="s">
        <v>137</v>
      </c>
      <c r="G379" s="6">
        <f>G367-G374</f>
        <v>208.15960000000004</v>
      </c>
    </row>
    <row r="381" spans="3:7" x14ac:dyDescent="0.2">
      <c r="G381" s="1">
        <v>2</v>
      </c>
    </row>
    <row r="382" spans="3:7" ht="15" thickBot="1" x14ac:dyDescent="0.25"/>
    <row r="383" spans="3:7" ht="15" thickBot="1" x14ac:dyDescent="0.25">
      <c r="C383" s="258" t="s">
        <v>138</v>
      </c>
      <c r="D383" s="258"/>
      <c r="E383" s="258"/>
      <c r="F383" s="259"/>
      <c r="G383" s="82">
        <f>G381*G379</f>
        <v>416.31920000000008</v>
      </c>
    </row>
  </sheetData>
  <sheetProtection password="8A36" sheet="1" objects="1" scenarios="1"/>
  <mergeCells count="22">
    <mergeCell ref="C383:F383"/>
    <mergeCell ref="H279:L279"/>
    <mergeCell ref="C223:E223"/>
    <mergeCell ref="E220:G220"/>
    <mergeCell ref="A6:G6"/>
    <mergeCell ref="D7:F7"/>
    <mergeCell ref="C217:E217"/>
    <mergeCell ref="A8:G8"/>
    <mergeCell ref="F12:G12"/>
    <mergeCell ref="A7:C7"/>
    <mergeCell ref="A10:G10"/>
    <mergeCell ref="B14:G14"/>
    <mergeCell ref="IU72:IV72"/>
    <mergeCell ref="IU104:IV104"/>
    <mergeCell ref="F13:G13"/>
    <mergeCell ref="IU14:IV14"/>
    <mergeCell ref="IU43:IV43"/>
    <mergeCell ref="IU115:IV115"/>
    <mergeCell ref="IU118:IV118"/>
    <mergeCell ref="IU103:IV103"/>
    <mergeCell ref="A221:B221"/>
    <mergeCell ref="C219:E219"/>
  </mergeCells>
  <phoneticPr fontId="18" type="noConversion"/>
  <pageMargins left="0.70866141732283472" right="0.70866141732283472" top="0.74803149606299213" bottom="0.74803149606299213" header="0.31496062992125984" footer="0.31496062992125984"/>
  <pageSetup scale="55" orientation="portrait" r:id="rId1"/>
  <headerFooter>
    <oddFooter>&amp;RPágina &amp;P de  &amp;N</oddFooter>
  </headerFooter>
  <rowBreaks count="4" manualBreakCount="4">
    <brk id="41" max="6" man="1"/>
    <brk id="70" max="6" man="1"/>
    <brk id="101" max="6" man="1"/>
    <brk id="176" max="6" man="1"/>
  </rowBreaks>
  <colBreaks count="1" manualBreakCount="1">
    <brk id="7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21183DAE40A09449CE2F3513D1B395A" ma:contentTypeVersion="22" ma:contentTypeDescription="Crear nuevo documento." ma:contentTypeScope="" ma:versionID="a52d804f26b756acc98e588648cd4e8c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227da77a407d15927b4b0a01e5d039e4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Analis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format="Dropdown" ma:internalName="Comentarios" ma:readOnly="false">
      <xsd:simpleType>
        <xsd:restriction base="dms:Note"/>
      </xsd:simpleType>
    </xsd:element>
    <xsd:element name="Estado" ma:index="3" nillable="true" ma:displayName="Estado" ma:default="No hay informes preliminares" ma:format="Dropdown" ma:internalName="Estado" ma:readOnly="false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Etiquetas de imagen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  <xsd:element name="Analista" ma:index="27" nillable="true" ma:displayName="Analista" ma:description="Analista" ma:format="Dropdown" ma:list="UserInfo" ma:SharePointGroup="0" ma:internalName="Analista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  <Estado xmlns="caf61add-cf15-4341-ad7c-3bb05f38d729">No hay informes preliminares</Estado>
    <Analista xmlns="caf61add-cf15-4341-ad7c-3bb05f38d729">
      <UserInfo>
        <DisplayName/>
        <AccountId xsi:nil="true"/>
        <AccountType/>
      </UserInfo>
    </Analista>
  </documentManagement>
</p:properties>
</file>

<file path=customXml/itemProps1.xml><?xml version="1.0" encoding="utf-8"?>
<ds:datastoreItem xmlns:ds="http://schemas.openxmlformats.org/officeDocument/2006/customXml" ds:itemID="{299E0481-9CDA-4E5D-8686-22684C9D25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985D50F-B6E7-4ECF-B926-87DA6AD6540B}"/>
</file>

<file path=customXml/itemProps3.xml><?xml version="1.0" encoding="utf-8"?>
<ds:datastoreItem xmlns:ds="http://schemas.openxmlformats.org/officeDocument/2006/customXml" ds:itemID="{15216D0E-8CD6-4D17-94BE-6FC8DB7880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listado de cantidades</vt:lpstr>
      <vt:lpstr>'listado de cantidades'!Área_de_impresión</vt:lpstr>
      <vt:lpstr>'listado de cantidades'!Títulos_a_imprimir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Mehernandez</dc:creator>
  <cp:keywords/>
  <dc:description/>
  <cp:lastModifiedBy>Oscar E. Ozuna B.</cp:lastModifiedBy>
  <cp:revision/>
  <cp:lastPrinted>2023-05-10T15:10:05Z</cp:lastPrinted>
  <dcterms:created xsi:type="dcterms:W3CDTF">2017-10-31T11:14:28Z</dcterms:created>
  <dcterms:modified xsi:type="dcterms:W3CDTF">2023-05-10T15:13:43Z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</Properties>
</file>