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amaná\"/>
    </mc:Choice>
  </mc:AlternateContent>
  <xr:revisionPtr revIDLastSave="0" documentId="13_ncr:1_{9A9D1D6E-67A4-4322-BC1C-A8E4D28980EA}" xr6:coauthVersionLast="46" xr6:coauthVersionMax="47" xr10:uidLastSave="{00000000-0000-0000-0000-000000000000}"/>
  <bookViews>
    <workbookView xWindow="-120" yWindow="-120" windowWidth="38640" windowHeight="21240" tabRatio="810" xr2:uid="{00000000-000D-0000-FFFF-FFFF00000000}"/>
  </bookViews>
  <sheets>
    <sheet name="Listado de Cantidades " sheetId="8" r:id="rId1"/>
  </sheets>
  <externalReferences>
    <externalReference r:id="rId2"/>
  </externalReferences>
  <definedNames>
    <definedName name="AL12_">[1]Ins!$E$486</definedName>
    <definedName name="ARANDELAPLAS">[1]Ins!$E$89</definedName>
    <definedName name="ARENAG">[1]Ins!$E$45</definedName>
    <definedName name="CAJA2412">[1]Ins!$E$495</definedName>
    <definedName name="CB">[1]Ins!$E$336</definedName>
    <definedName name="CEMENTOPVCCANOPINTA">[1]Ins!$E$1378</definedName>
    <definedName name="CG">[1]Ins!$E$337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GRAVA">[1]Ins!$E$54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_xlnm.Print_Area" localSheetId="0">'Listado de Cantidades '!$A$1:$G$207</definedName>
    <definedName name="_xlnm.Print_Titles" localSheetId="0">'Listado de Cantidades '!$1:$19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7" i="8" l="1"/>
  <c r="F178" i="8"/>
  <c r="F179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53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F113" i="8" l="1"/>
  <c r="F92" i="8"/>
  <c r="F51" i="8"/>
  <c r="F23" i="8"/>
  <c r="G47" i="8" s="1"/>
  <c r="G126" i="8" l="1"/>
  <c r="A153" i="8" l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F176" i="8" l="1"/>
  <c r="A176" i="8"/>
  <c r="A177" i="8" s="1"/>
  <c r="A178" i="8" s="1"/>
  <c r="A179" i="8" s="1"/>
  <c r="G180" i="8" l="1"/>
  <c r="A185" i="8" l="1"/>
  <c r="A186" i="8" s="1"/>
  <c r="A187" i="8" s="1"/>
  <c r="A194" i="8" s="1"/>
  <c r="A195" i="8" s="1"/>
  <c r="A196" i="8" s="1"/>
  <c r="A197" i="8" s="1"/>
  <c r="A198" i="8" s="1"/>
  <c r="A199" i="8" s="1"/>
  <c r="A129" i="8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13" i="8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92" i="8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51" i="8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G110" i="8" l="1"/>
  <c r="F129" i="8" l="1"/>
  <c r="G150" i="8" s="1"/>
  <c r="G173" i="8"/>
  <c r="G88" i="8"/>
  <c r="G182" i="8" l="1"/>
  <c r="G185" i="8" s="1"/>
  <c r="G199" i="8" l="1"/>
  <c r="G197" i="8"/>
  <c r="G187" i="8"/>
  <c r="G204" i="8"/>
  <c r="G186" i="8"/>
  <c r="G198" i="8"/>
  <c r="G196" i="8"/>
  <c r="G195" i="8"/>
  <c r="G188" i="8" l="1"/>
  <c r="G190" i="8" s="1"/>
  <c r="G192" i="8" s="1"/>
  <c r="G194" i="8" s="1"/>
  <c r="G200" i="8" s="1"/>
  <c r="G202" i="8" s="1"/>
  <c r="G206" i="8" s="1"/>
</calcChain>
</file>

<file path=xl/sharedStrings.xml><?xml version="1.0" encoding="utf-8"?>
<sst xmlns="http://schemas.openxmlformats.org/spreadsheetml/2006/main" count="323" uniqueCount="170">
  <si>
    <t>OBRA:</t>
  </si>
  <si>
    <t>Fecha :</t>
  </si>
  <si>
    <t>UBIC.:</t>
  </si>
  <si>
    <t>Palacio de Justicia de Samaná.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</si>
  <si>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</si>
  <si>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</si>
  <si>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</si>
  <si>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</si>
  <si>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</si>
  <si>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</si>
  <si>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</si>
  <si>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</si>
  <si>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PRIMER NIVEL</t>
  </si>
  <si>
    <t>BAÑOS PRIVADOS</t>
  </si>
  <si>
    <t>BAÑOS 101-102</t>
  </si>
  <si>
    <t>Desmonte de inodoros existente</t>
  </si>
  <si>
    <t>ud</t>
  </si>
  <si>
    <t>Desmonte de lavamanos existente</t>
  </si>
  <si>
    <t>Demolición de cerámica de pisos existente</t>
  </si>
  <si>
    <t>m2</t>
  </si>
  <si>
    <t>Demolición de cerámica de pared existente</t>
  </si>
  <si>
    <t>Desmonte de puertas existentes (0.80 x 2.45) m</t>
  </si>
  <si>
    <t>Desmonte de espejo existente</t>
  </si>
  <si>
    <t>Desmonte de lámparas existentes</t>
  </si>
  <si>
    <t>Suministro e instalación de inodoros elongado blanco con asiento de caída lenta, de push button,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</si>
  <si>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</si>
  <si>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</si>
  <si>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Dispensador de acero inoxidable para rollos grandes de papel higiénico</t>
  </si>
  <si>
    <t>Suministro e Instalación de Dosificador para jabón líquido</t>
  </si>
  <si>
    <t>Suministro e Instalación de Dispensador Automático de Rollos de Papel Toalla Estándar fabricado en acero inoxidable con acabado satinado</t>
  </si>
  <si>
    <t>Suministro e instalación de porcelanato romano de piso 0,60m x 0,60m en tonos claros acorde con los porcelanatos de pared, antideslizantes</t>
  </si>
  <si>
    <t>Suministro e instalación de porcelanato romano de pared 0,30m x 0,60m en tonos claros acorde con el porcelanato de piso, antideslizantes, h=2.60m</t>
  </si>
  <si>
    <t>Suministro e instalación de Desagüe de piso 2" niquelado con parrilla cuadrada</t>
  </si>
  <si>
    <t>Suministro e instalación de lámparas parabólicas de plafón 2 x 2 con tubos LED T8, de 18w 24", 800LM, 4000K, 120-277VAC con certificación UL</t>
  </si>
  <si>
    <t>Suministro e instalación de plafón 2" x 2" x 7mm vinil yeso (incluye estructura en metal Maint Tee y CrossTee)</t>
  </si>
  <si>
    <t>Suministro e instalación de meseta de Granito natural negro Galaxy,(incluye zócalo de 0.10 m y falda de 0.25m)</t>
  </si>
  <si>
    <t>p2</t>
  </si>
  <si>
    <t>Suministro e Instalación de espejos nuevos (1,00 x 0,70 m)  con marco de aluminio de 1"</t>
  </si>
  <si>
    <t>Confección e instalación de base de meseta de Granito en hierro con tratamiento anticorrosivo en angulares de 1  ½" x 3/16''</t>
  </si>
  <si>
    <t>Suministro e instalación de Interruptores sencillos TecnoTecnopolímero Color blanco (pure white) con botoneras color blanco control axial y placa dedicada de soporte</t>
  </si>
  <si>
    <t>Bote de escombros y limpieza</t>
  </si>
  <si>
    <t>pa</t>
  </si>
  <si>
    <t>Sub-total</t>
  </si>
  <si>
    <t>BAÑOS 103-104</t>
  </si>
  <si>
    <t>BAÑOS PUBLICOS</t>
  </si>
  <si>
    <t>Desmonte de inodoros existentes</t>
  </si>
  <si>
    <t>Desmonte de lavamanos existentes</t>
  </si>
  <si>
    <t>Desmonte de orinal existente</t>
  </si>
  <si>
    <t>Demolición de cerámica de pisos existente  (Incluye mortero)</t>
  </si>
  <si>
    <r>
      <t>Demolición de muros de block de 8" y dintel para ampliar los huecos en puerta de ba</t>
    </r>
    <r>
      <rPr>
        <sz val="9.9"/>
        <rFont val="Arial"/>
        <family val="2"/>
      </rPr>
      <t>ño</t>
    </r>
  </si>
  <si>
    <t xml:space="preserve">Terminación de Dintel para hueco de puertas (0.20 x 0.20 *1.20) m </t>
  </si>
  <si>
    <t xml:space="preserve">ud </t>
  </si>
  <si>
    <t>Resane de muros de block de 8" de huecos para puertas de baños (pañete, cantos)</t>
  </si>
  <si>
    <t>Desmonte de espejos existente</t>
  </si>
  <si>
    <t>Desmonte de tope de marmolite existente</t>
  </si>
  <si>
    <t>Demolición de divisiones existentes  (Incluye puertas)</t>
  </si>
  <si>
    <t>Traslado de material retirado a lugar de acopio</t>
  </si>
  <si>
    <t>m3</t>
  </si>
  <si>
    <t>Suministro e instalación de inodoros alongados blanco con asiento de caída lenta, de push button, acabado pulido (Incluye piezas y M.O.)</t>
  </si>
  <si>
    <t>Suministro e instalación de orinales ovalados, con indicador óptico de cambio, color blanco,  manual de palanca ( incluye piezas y M.O)</t>
  </si>
  <si>
    <t>Suministro e instalación de Llave monomando para lavamanos, monomando de lavado con contra, cuadrado inclinado 1/2"-14 NPSM</t>
  </si>
  <si>
    <t>Suministro e instalación de porcelanato de piso 0,60m x 0,60m en tonos claros acorde con los porcelanatos de pared, antideslizantes</t>
  </si>
  <si>
    <t>Suministro e instalación de porcelanato de pared 0,30m x 0,60m en tonos claros acorde con el porcelanato de piso, antideslizantes, h=2.60m</t>
  </si>
  <si>
    <t>Suministro e instalación de barras para minusválido en acero inoxidable redonda de 1 1/2" x 36" de longitud.</t>
  </si>
  <si>
    <t>Suministro e instalación de meseta de Granito natural negro Galaxy, (incluye zócalo de 0.10 m y falda de 0.25 m)</t>
  </si>
  <si>
    <t>und</t>
  </si>
  <si>
    <t>Suministro e Instalación de espejos nuevos (1,00 x 0,70) m con marco de aluminio de 1"</t>
  </si>
  <si>
    <t>Suministro e instalación de Interruptores sencillos Tecnopolímero Color blanco (pure white) con botoneras color blanco control axial y placa dedicada de soporte</t>
  </si>
  <si>
    <t>Suministro e instalación de tomacorrientes dobles 120 V Tecnopolímero color blanco</t>
  </si>
  <si>
    <t>Suministro e instalación de divisiones y puertas de plástico sólido, bisagras de barril redondo de aluminio de alta resistencia de 8", zapata de anclaje de acero inoxidable de 3" (ver planos de detalles)   h=2.00 m</t>
  </si>
  <si>
    <t>Suministro e instalación de Tuberías y piezas para tuberías de drenaje (Curvas, tubería, accesorios.)</t>
  </si>
  <si>
    <t>Suministro e instalación de Puerta de polimetal con tranzo, con llavín de palanca de buena calidad (1.00 x 2.45) m</t>
  </si>
  <si>
    <t>Mano de Obra Plomero ( Instalación de tuberias, piezas, conexiones y modificaciones)</t>
  </si>
  <si>
    <t xml:space="preserve">ACCESIBILIDAD </t>
  </si>
  <si>
    <t>RAMPA SALA DE ENTREVISTA</t>
  </si>
  <si>
    <t>Retiro de pisos en vibrazos existentes</t>
  </si>
  <si>
    <t>Desmonte de puerta metálica en entrada principal</t>
  </si>
  <si>
    <t xml:space="preserve">Desmonte de hierros en verja perimetral </t>
  </si>
  <si>
    <t xml:space="preserve">Demolición de hormigón en piso de vibrazo </t>
  </si>
  <si>
    <t>Demolición de verja perimetral para entrada principal</t>
  </si>
  <si>
    <t xml:space="preserve">Excavación, nivelación para rampa de acceso </t>
  </si>
  <si>
    <t>Hormigón 1:3:5, espesor promedio =10 cms, con ligadora</t>
  </si>
  <si>
    <t xml:space="preserve">Colocación de pisos en vibrazos </t>
  </si>
  <si>
    <t>Suministro e instalación de zócalos de vibrazo</t>
  </si>
  <si>
    <t>m</t>
  </si>
  <si>
    <t xml:space="preserve">Suministro y colocación de puerta doble metálica de entrada centro de entrevista </t>
  </si>
  <si>
    <t>Baranda de tubos de 2" y 1" de diametro en hierro negro, incluye pintura epoxica y anticorrosiva</t>
  </si>
  <si>
    <t>ml</t>
  </si>
  <si>
    <t xml:space="preserve">Señalización en rampas de acceso </t>
  </si>
  <si>
    <t>Resane de pañete en verjas (Incluye cantos)</t>
  </si>
  <si>
    <t>Suministro y colocación de hierros en verja perimetral</t>
  </si>
  <si>
    <t>Bote y Limpieza</t>
  </si>
  <si>
    <t>RAMPA ENTRADA PRINCIPAL</t>
  </si>
  <si>
    <t xml:space="preserve">Excavación y nivelación para rampa </t>
  </si>
  <si>
    <t>Hormigón 1:3:5, espesor promedio =10 cms con ligadora</t>
  </si>
  <si>
    <t xml:space="preserve">Suministro y colocación de pisos en vibrazos </t>
  </si>
  <si>
    <t xml:space="preserve">Suministro e instalación de zócalos de vibrazos </t>
  </si>
  <si>
    <t xml:space="preserve"> Suministro y colocación de puerta corrediza metálica en entrada principal</t>
  </si>
  <si>
    <t>Señalización en rampas de acceso principal</t>
  </si>
  <si>
    <t>Resane de Verja (pañete y cantos)</t>
  </si>
  <si>
    <t>Jardinería (14 palmas areca mediana, 13 trinitarias,3 m2  grama, 3 m2  gravilla blanca,2 m3 tierra negra y m/o)</t>
  </si>
  <si>
    <t>PARQUEO PARA PERSONAS CON DISCAPACIDAD</t>
  </si>
  <si>
    <t xml:space="preserve">Demolición de verja de bloques (Lado frontal y lateral) </t>
  </si>
  <si>
    <t xml:space="preserve">Demolición de columnas en verja (Lado frontal) </t>
  </si>
  <si>
    <t>Demolición de acera de hormigón simple (Área de parqueo)</t>
  </si>
  <si>
    <t xml:space="preserve">Demolición de escalera existente </t>
  </si>
  <si>
    <t>Bote de material</t>
  </si>
  <si>
    <t>Retiro de protectores y banco eléctrico existente</t>
  </si>
  <si>
    <t xml:space="preserve">Retiro de verja metálica en muros a demoler </t>
  </si>
  <si>
    <t>Relleno compactado con material de mina (e=0.30m)</t>
  </si>
  <si>
    <t>Piso de H.A. E=0.10m Malla electrosoldada 10 x 10 (Incluye terminación) F´c= 210 kg/cm2</t>
  </si>
  <si>
    <t>Hormigón armado en acera frontal</t>
  </si>
  <si>
    <t>Terminación de muro de verja frontal</t>
  </si>
  <si>
    <t>p.a</t>
  </si>
  <si>
    <t>Suministro e Instalación de puerta corredizas entrada de parqueo</t>
  </si>
  <si>
    <t xml:space="preserve">Suministro e instalación de Paragomas </t>
  </si>
  <si>
    <t>Señalización horizontal de parqueo para personas con Discapacidad</t>
  </si>
  <si>
    <t xml:space="preserve">Señalización de parqueo  </t>
  </si>
  <si>
    <t>Colocación de muro de bloques 6" en paños de verja</t>
  </si>
  <si>
    <t>Terminación de pañete en muro de bloques 6" paños de verja (Incluye cantos y mochetas)</t>
  </si>
  <si>
    <t>Confección viga de amarre 0.15m x 0.20m en verja perimetral lateral derecho frente a la puerta de entrevista.</t>
  </si>
  <si>
    <t>Hormigón 1:3:5 en acera perimetral (para sobreancho)</t>
  </si>
  <si>
    <t>Jardinería (8 palmas areca mediana, 8 trinitarias,3 m2  grama, 3 m2  gravilla blanca,2 m3 tierra negra y m/o)</t>
  </si>
  <si>
    <t>SALA DE LACTANCIA</t>
  </si>
  <si>
    <t>Demolicion de  pisos</t>
  </si>
  <si>
    <t>Suministro e Instalación de Porcelanato de piso 0.60m x 0.60m en tono claros acorde con los porcelanatos de pared, antideslizantes.</t>
  </si>
  <si>
    <t>Mantenimiento Puertas (reparacion y pintura)</t>
  </si>
  <si>
    <t>Salidas cenitales</t>
  </si>
  <si>
    <t>Suministro e Instalación de Plafón 2'' x 2''  x 7mm vinil yeso (incluye estructura en metal Maint Tee y Cross Tee)</t>
  </si>
  <si>
    <t xml:space="preserve">Suministro e Instalación de Desagües de piso de 2'' niquelado con parrilla cuadrada </t>
  </si>
  <si>
    <t>Suministro e Instalación de fregadero acero inoxidable pequeño con su  mueble</t>
  </si>
  <si>
    <t>Suministro e instalación de Llave monomando para fregadero</t>
  </si>
  <si>
    <t>Suministro e Instalación de Tuberías y piezas sanitaria para suministro de agua y drenaje sanitario en PVC Semipresión</t>
  </si>
  <si>
    <t>Suministro e Instalación de Espejos con marco de aluminio de 1", con dimensiones de 1.00 mt x 0.70 mt</t>
  </si>
  <si>
    <t>Mano de obra del plomero</t>
  </si>
  <si>
    <t>Suministro e Instalación de Lámparas para luminarias Led 2x2 de plafón parabólicas con tubos T8 de 18W 24", 800 LM, 4000 K, 120-277 VAC, 40MIL horas CERTIFICACIÓN UL. .</t>
  </si>
  <si>
    <t>División de  vidrio y aluminio P65 (h=1.7) y puerta corredisa de vidrio de 1.00 m de ancho y 1.70 de alto</t>
  </si>
  <si>
    <t>Jardinera de block , h=40 cms (demolicion y excavacion, zapata muro, block 4", pañete, cantos  y pintura )</t>
  </si>
  <si>
    <t>Jardinería (4 palmas areca mediana, 4 trinitarias, 3 m2  gravilla blanca,1 m3 tierra negra y m/o)</t>
  </si>
  <si>
    <t>Limpieza y bote</t>
  </si>
  <si>
    <t>MISCELANEOS</t>
  </si>
  <si>
    <t>Mantenimiento y pintura de puerta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</si>
  <si>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</si>
  <si>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</si>
  <si>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</si>
  <si>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</si>
  <si>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</si>
  <si>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</si>
  <si>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</si>
  <si>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</si>
  <si>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</si>
  <si>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</si>
  <si>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</si>
  <si>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</si>
  <si>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</si>
  <si>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 xml:space="preserve">Equipos de seguridad y protección personal </t>
  </si>
  <si>
    <t>SUB-TOTAL  (RD$)</t>
  </si>
  <si>
    <t>SUB-TOTAL GENERAL COSTOS INDIRECTOS  (RD$)</t>
  </si>
  <si>
    <t>Imprevistos</t>
  </si>
  <si>
    <t>TOTAL GENERAL  (RD$)</t>
  </si>
  <si>
    <t>ACCESIBILIDAD Y DIGNIFICACIÓN PALACIO DE JUSTICIA SAMANÁ</t>
  </si>
  <si>
    <t>Suministro e instalción de puerta de polimetal con tranzo, con llavín de palanca de buena calidad (0.80 x 2.45) m</t>
  </si>
  <si>
    <t>Suministro y aplicación de pintura en hierros exteriores</t>
  </si>
  <si>
    <t xml:space="preserve">Suministro y aplicación de pintura satinada en verja frontal y lateral </t>
  </si>
  <si>
    <t>Confección e instalación de baranda de tubos de 2" y 1" de diametro en hierro negro, incluye pintura epoxica y anticorrosiva</t>
  </si>
  <si>
    <t>Jardineria (14 palmas areca mediana, 13 trinitarias,3 m2  grama, 3 m2  gravilla blanca,2 m3 tierra negra y m/o)</t>
  </si>
  <si>
    <t>Suministro y aplicación de pintura paredes interiores satinada</t>
  </si>
  <si>
    <t>Suministro y aplicación de pintura exterior  (incluye resane de imperfecciones en pañete)</t>
  </si>
  <si>
    <t>Suministro y aplicación de pintura interior en  pasillos dos niveles ( incluye resane de imperfecciones en pañete)</t>
  </si>
  <si>
    <t>Confección e instalación de escalera para subir al techo en metal (columnas de 4", huellas de tola corrugada y angular 1"*1 1/4", chanel de 6" y pasamanos en tubos de 2 y 1 pulgadas ver en planos)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</si>
</sst>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0.000"/>
    <numFmt numFmtId="169" formatCode="_-* #,##0.00\ _P_t_s_-;\-* #,##0.00\ _P_t_s_-;_-* &quot;-&quot;??\ _P_t_s_-;_-@_-"/>
    <numFmt numFmtId="170" formatCode="[$-1C0A]d&quot; de &quot;mmmm&quot; de &quot;yyyy;@"/>
    <numFmt numFmtId="171" formatCode="[$$-2C0A]\ #,##0.00"/>
    <numFmt numFmtId="172" formatCode="0.0"/>
    <numFmt numFmtId="173" formatCode="&quot;$&quot;\ #,##0.00"/>
  </numFmts>
  <fonts count="2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  <font>
      <b/>
      <sz val="14"/>
      <name val="Arial"/>
      <family val="2"/>
    </font>
    <font>
      <sz val="9.9"/>
      <name val="Arial"/>
      <family val="2"/>
    </font>
    <font>
      <b/>
      <i/>
      <sz val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1" fillId="0" borderId="0"/>
    <xf numFmtId="4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4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0" fontId="14" fillId="0" borderId="0" xfId="25" applyNumberFormat="1" applyFont="1" applyBorder="1" applyAlignment="1">
      <alignment horizontal="center" vertical="center" wrapText="1"/>
    </xf>
    <xf numFmtId="43" fontId="7" fillId="0" borderId="0" xfId="27" applyFont="1" applyFill="1" applyBorder="1" applyAlignment="1">
      <alignment horizontal="center" vertical="center" wrapText="1"/>
    </xf>
    <xf numFmtId="0" fontId="17" fillId="2" borderId="0" xfId="0" applyFont="1" applyFill="1"/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10" fontId="14" fillId="0" borderId="0" xfId="25" applyNumberFormat="1" applyFont="1" applyBorder="1" applyAlignment="1" applyProtection="1">
      <alignment horizontal="right" vertical="center" wrapText="1"/>
    </xf>
    <xf numFmtId="43" fontId="6" fillId="0" borderId="0" xfId="0" applyNumberFormat="1" applyFont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4" fontId="7" fillId="0" borderId="0" xfId="2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0" fontId="14" fillId="0" borderId="0" xfId="25" applyNumberFormat="1" applyFont="1" applyBorder="1" applyAlignment="1" applyProtection="1">
      <alignment horizontal="right" vertical="center"/>
    </xf>
    <xf numFmtId="9" fontId="14" fillId="0" borderId="0" xfId="25" applyFont="1" applyBorder="1" applyAlignment="1">
      <alignment horizontal="center" vertical="center"/>
    </xf>
    <xf numFmtId="43" fontId="7" fillId="0" borderId="0" xfId="27" applyFont="1" applyFill="1" applyBorder="1" applyAlignment="1">
      <alignment horizontal="center" vertical="center"/>
    </xf>
    <xf numFmtId="43" fontId="10" fillId="0" borderId="0" xfId="27" applyFont="1" applyFill="1" applyBorder="1" applyAlignment="1">
      <alignment horizontal="right" vertical="center"/>
    </xf>
    <xf numFmtId="172" fontId="15" fillId="3" borderId="2" xfId="0" applyNumberFormat="1" applyFont="1" applyFill="1" applyBorder="1" applyAlignment="1">
      <alignment vertical="center"/>
    </xf>
    <xf numFmtId="2" fontId="12" fillId="3" borderId="3" xfId="0" applyNumberFormat="1" applyFont="1" applyFill="1" applyBorder="1" applyAlignment="1">
      <alignment vertical="center"/>
    </xf>
    <xf numFmtId="2" fontId="12" fillId="3" borderId="3" xfId="27" applyNumberFormat="1" applyFont="1" applyFill="1" applyBorder="1" applyAlignment="1">
      <alignment horizontal="right" vertical="center"/>
    </xf>
    <xf numFmtId="43" fontId="12" fillId="3" borderId="3" xfId="27" applyFont="1" applyFill="1" applyBorder="1" applyAlignment="1">
      <alignment horizontal="center" vertical="center"/>
    </xf>
    <xf numFmtId="40" fontId="13" fillId="4" borderId="3" xfId="27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4" fontId="13" fillId="4" borderId="3" xfId="27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center"/>
    </xf>
    <xf numFmtId="43" fontId="7" fillId="2" borderId="0" xfId="27" applyFont="1" applyFill="1" applyAlignment="1">
      <alignment horizontal="center"/>
    </xf>
    <xf numFmtId="169" fontId="7" fillId="2" borderId="0" xfId="27" applyNumberFormat="1" applyFont="1" applyFill="1" applyAlignment="1">
      <alignment horizontal="center"/>
    </xf>
    <xf numFmtId="169" fontId="7" fillId="2" borderId="0" xfId="27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2" fontId="12" fillId="2" borderId="0" xfId="0" applyNumberFormat="1" applyFont="1" applyFill="1"/>
    <xf numFmtId="43" fontId="12" fillId="2" borderId="0" xfId="27" applyFont="1" applyFill="1" applyBorder="1" applyAlignment="1">
      <alignment horizontal="center"/>
    </xf>
    <xf numFmtId="40" fontId="13" fillId="2" borderId="0" xfId="27" applyNumberFormat="1" applyFont="1" applyFill="1" applyBorder="1" applyAlignment="1">
      <alignment horizontal="center"/>
    </xf>
    <xf numFmtId="164" fontId="12" fillId="2" borderId="0" xfId="28" applyFont="1" applyFill="1" applyBorder="1" applyAlignment="1">
      <alignment horizontal="right"/>
    </xf>
    <xf numFmtId="2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171" fontId="14" fillId="2" borderId="1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/>
    <xf numFmtId="10" fontId="14" fillId="2" borderId="0" xfId="25" applyNumberFormat="1" applyFont="1" applyFill="1" applyAlignment="1" applyProtection="1">
      <alignment horizontal="right"/>
    </xf>
    <xf numFmtId="2" fontId="14" fillId="2" borderId="0" xfId="0" applyNumberFormat="1" applyFont="1" applyFill="1" applyAlignment="1">
      <alignment horizontal="center"/>
    </xf>
    <xf numFmtId="4" fontId="14" fillId="2" borderId="0" xfId="25" applyNumberFormat="1" applyFont="1" applyFill="1" applyAlignment="1">
      <alignment horizontal="center"/>
    </xf>
    <xf numFmtId="167" fontId="12" fillId="2" borderId="0" xfId="25" applyNumberFormat="1" applyFont="1" applyFill="1" applyAlignment="1">
      <alignment horizontal="center"/>
    </xf>
    <xf numFmtId="167" fontId="12" fillId="2" borderId="0" xfId="25" applyNumberFormat="1" applyFont="1" applyFill="1"/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72" fontId="15" fillId="2" borderId="0" xfId="0" applyNumberFormat="1" applyFont="1" applyFill="1" applyAlignment="1">
      <alignment vertical="center"/>
    </xf>
    <xf numFmtId="2" fontId="14" fillId="2" borderId="0" xfId="0" applyNumberFormat="1" applyFont="1" applyFill="1" applyAlignment="1">
      <alignment horizontal="center" vertical="center"/>
    </xf>
    <xf numFmtId="43" fontId="14" fillId="2" borderId="0" xfId="27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171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43" fontId="14" fillId="0" borderId="1" xfId="27" applyFont="1" applyFill="1" applyBorder="1" applyAlignment="1">
      <alignment horizontal="center" vertical="center"/>
    </xf>
    <xf numFmtId="171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71" fontId="14" fillId="0" borderId="1" xfId="0" applyNumberFormat="1" applyFont="1" applyBorder="1" applyAlignment="1">
      <alignment horizontal="left" vertical="center" wrapText="1"/>
    </xf>
    <xf numFmtId="43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71" fontId="1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0" fontId="14" fillId="0" borderId="0" xfId="25" applyNumberFormat="1" applyFont="1" applyBorder="1" applyAlignment="1">
      <alignment horizontal="center" vertical="center"/>
    </xf>
    <xf numFmtId="167" fontId="12" fillId="0" borderId="0" xfId="25" applyNumberFormat="1" applyFont="1" applyBorder="1" applyAlignment="1">
      <alignment horizontal="center" vertical="center"/>
    </xf>
    <xf numFmtId="167" fontId="12" fillId="0" borderId="0" xfId="25" applyNumberFormat="1" applyFont="1" applyBorder="1" applyAlignment="1">
      <alignment vertical="center"/>
    </xf>
    <xf numFmtId="10" fontId="14" fillId="0" borderId="2" xfId="25" applyNumberFormat="1" applyFont="1" applyBorder="1" applyAlignment="1" applyProtection="1">
      <alignment horizontal="right" vertical="center"/>
    </xf>
    <xf numFmtId="2" fontId="14" fillId="0" borderId="3" xfId="0" applyNumberFormat="1" applyFont="1" applyBorder="1" applyAlignment="1">
      <alignment horizontal="center" vertical="center"/>
    </xf>
    <xf numFmtId="10" fontId="14" fillId="0" borderId="3" xfId="25" applyNumberFormat="1" applyFont="1" applyBorder="1" applyAlignment="1">
      <alignment horizontal="center" vertical="center"/>
    </xf>
    <xf numFmtId="43" fontId="7" fillId="0" borderId="4" xfId="27" applyFont="1" applyFill="1" applyBorder="1" applyAlignment="1">
      <alignment horizontal="center" vertical="center"/>
    </xf>
    <xf numFmtId="10" fontId="14" fillId="0" borderId="6" xfId="25" applyNumberFormat="1" applyFont="1" applyBorder="1" applyAlignment="1" applyProtection="1">
      <alignment horizontal="right" vertical="center"/>
    </xf>
    <xf numFmtId="2" fontId="14" fillId="0" borderId="7" xfId="0" applyNumberFormat="1" applyFont="1" applyBorder="1" applyAlignment="1">
      <alignment horizontal="center" vertical="center"/>
    </xf>
    <xf numFmtId="10" fontId="14" fillId="0" borderId="7" xfId="25" applyNumberFormat="1" applyFont="1" applyBorder="1" applyAlignment="1">
      <alignment horizontal="center" vertical="center"/>
    </xf>
    <xf numFmtId="43" fontId="7" fillId="0" borderId="5" xfId="27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72" fontId="15" fillId="4" borderId="2" xfId="0" applyNumberFormat="1" applyFont="1" applyFill="1" applyBorder="1" applyAlignment="1">
      <alignment vertical="center"/>
    </xf>
    <xf numFmtId="2" fontId="12" fillId="4" borderId="3" xfId="0" applyNumberFormat="1" applyFont="1" applyFill="1" applyBorder="1" applyAlignment="1">
      <alignment vertical="center"/>
    </xf>
    <xf numFmtId="2" fontId="12" fillId="4" borderId="3" xfId="27" applyNumberFormat="1" applyFont="1" applyFill="1" applyBorder="1" applyAlignment="1">
      <alignment horizontal="right" vertical="center"/>
    </xf>
    <xf numFmtId="43" fontId="12" fillId="4" borderId="3" xfId="27" applyFont="1" applyFill="1" applyBorder="1" applyAlignment="1">
      <alignment horizontal="center" vertical="center"/>
    </xf>
    <xf numFmtId="9" fontId="14" fillId="0" borderId="3" xfId="25" applyFont="1" applyBorder="1" applyAlignment="1">
      <alignment horizontal="center" vertical="center"/>
    </xf>
    <xf numFmtId="172" fontId="17" fillId="4" borderId="2" xfId="0" applyNumberFormat="1" applyFont="1" applyFill="1" applyBorder="1" applyAlignment="1">
      <alignment vertical="center"/>
    </xf>
    <xf numFmtId="2" fontId="11" fillId="4" borderId="3" xfId="0" applyNumberFormat="1" applyFont="1" applyFill="1" applyBorder="1" applyAlignment="1">
      <alignment vertical="center"/>
    </xf>
    <xf numFmtId="2" fontId="11" fillId="4" borderId="3" xfId="27" applyNumberFormat="1" applyFont="1" applyFill="1" applyBorder="1" applyAlignment="1">
      <alignment horizontal="right" vertical="center"/>
    </xf>
    <xf numFmtId="43" fontId="11" fillId="4" borderId="3" xfId="27" applyFont="1" applyFill="1" applyBorder="1" applyAlignment="1">
      <alignment horizontal="center" vertical="center"/>
    </xf>
    <xf numFmtId="40" fontId="18" fillId="4" borderId="3" xfId="27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0" fontId="12" fillId="4" borderId="3" xfId="25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40" fontId="13" fillId="3" borderId="3" xfId="27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center"/>
    </xf>
    <xf numFmtId="164" fontId="12" fillId="3" borderId="3" xfId="28" applyFont="1" applyFill="1" applyBorder="1" applyAlignment="1">
      <alignment horizontal="right" vertical="center"/>
    </xf>
    <xf numFmtId="164" fontId="12" fillId="4" borderId="3" xfId="28" applyFont="1" applyFill="1" applyBorder="1" applyAlignment="1">
      <alignment horizontal="right" vertical="center"/>
    </xf>
    <xf numFmtId="0" fontId="6" fillId="0" borderId="9" xfId="0" applyFont="1" applyBorder="1"/>
    <xf numFmtId="168" fontId="6" fillId="0" borderId="9" xfId="0" applyNumberFormat="1" applyFont="1" applyBorder="1"/>
    <xf numFmtId="171" fontId="14" fillId="0" borderId="9" xfId="0" applyNumberFormat="1" applyFont="1" applyBorder="1" applyAlignment="1">
      <alignment vertical="center" wrapText="1"/>
    </xf>
    <xf numFmtId="4" fontId="14" fillId="0" borderId="9" xfId="0" applyNumberFormat="1" applyFont="1" applyBorder="1" applyAlignment="1">
      <alignment horizontal="center" vertical="center"/>
    </xf>
    <xf numFmtId="0" fontId="17" fillId="2" borderId="9" xfId="0" applyFont="1" applyFill="1" applyBorder="1"/>
    <xf numFmtId="171" fontId="14" fillId="0" borderId="1" xfId="0" applyNumberFormat="1" applyFont="1" applyBorder="1" applyAlignment="1">
      <alignment horizontal="left" vertical="top" wrapText="1"/>
    </xf>
    <xf numFmtId="4" fontId="14" fillId="5" borderId="9" xfId="1" applyNumberFormat="1" applyFont="1" applyFill="1" applyBorder="1" applyAlignment="1">
      <alignment horizontal="right" vertical="center"/>
    </xf>
    <xf numFmtId="0" fontId="23" fillId="0" borderId="9" xfId="0" applyFont="1" applyBorder="1" applyAlignment="1">
      <alignment horizontal="left"/>
    </xf>
    <xf numFmtId="171" fontId="14" fillId="0" borderId="9" xfId="0" applyNumberFormat="1" applyFont="1" applyBorder="1" applyAlignment="1">
      <alignment horizontal="center" vertical="center" wrapText="1"/>
    </xf>
    <xf numFmtId="4" fontId="14" fillId="0" borderId="9" xfId="1" applyNumberFormat="1" applyFont="1" applyBorder="1" applyAlignment="1">
      <alignment horizontal="right" vertical="center"/>
    </xf>
    <xf numFmtId="10" fontId="14" fillId="2" borderId="0" xfId="25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10" fontId="14" fillId="2" borderId="0" xfId="25" applyNumberFormat="1" applyFont="1" applyFill="1" applyBorder="1" applyAlignment="1" applyProtection="1">
      <alignment horizontal="right" vertical="center"/>
    </xf>
    <xf numFmtId="10" fontId="14" fillId="2" borderId="0" xfId="25" applyNumberFormat="1" applyFont="1" applyFill="1" applyBorder="1" applyAlignment="1">
      <alignment horizontal="center" vertical="center"/>
    </xf>
    <xf numFmtId="167" fontId="12" fillId="2" borderId="0" xfId="25" applyNumberFormat="1" applyFont="1" applyFill="1" applyBorder="1" applyAlignment="1">
      <alignment horizontal="center" vertical="center"/>
    </xf>
    <xf numFmtId="167" fontId="12" fillId="2" borderId="0" xfId="25" applyNumberFormat="1" applyFont="1" applyFill="1" applyBorder="1" applyAlignment="1">
      <alignment vertical="center"/>
    </xf>
    <xf numFmtId="4" fontId="14" fillId="0" borderId="1" xfId="1" applyNumberFormat="1" applyFont="1" applyBorder="1" applyAlignment="1">
      <alignment horizontal="center" vertical="center" wrapText="1"/>
    </xf>
    <xf numFmtId="2" fontId="12" fillId="3" borderId="3" xfId="27" applyNumberFormat="1" applyFont="1" applyFill="1" applyBorder="1" applyAlignment="1">
      <alignment horizontal="center" vertical="center"/>
    </xf>
    <xf numFmtId="2" fontId="12" fillId="2" borderId="0" xfId="27" applyNumberFormat="1" applyFont="1" applyFill="1" applyBorder="1" applyAlignment="1">
      <alignment horizontal="center"/>
    </xf>
    <xf numFmtId="10" fontId="14" fillId="2" borderId="0" xfId="25" applyNumberFormat="1" applyFont="1" applyFill="1" applyAlignment="1" applyProtection="1">
      <alignment horizontal="center"/>
    </xf>
    <xf numFmtId="43" fontId="14" fillId="0" borderId="1" xfId="27" applyFont="1" applyFill="1" applyBorder="1" applyAlignment="1">
      <alignment horizontal="right" vertical="center"/>
    </xf>
    <xf numFmtId="0" fontId="6" fillId="0" borderId="1" xfId="0" applyFont="1" applyBorder="1"/>
    <xf numFmtId="43" fontId="14" fillId="0" borderId="1" xfId="27" applyFont="1" applyFill="1" applyBorder="1" applyAlignment="1">
      <alignment horizontal="right"/>
    </xf>
    <xf numFmtId="43" fontId="14" fillId="0" borderId="1" xfId="27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4" fontId="14" fillId="0" borderId="1" xfId="28" applyFont="1" applyFill="1" applyBorder="1" applyAlignment="1">
      <alignment horizontal="right" vertical="center"/>
    </xf>
    <xf numFmtId="164" fontId="12" fillId="3" borderId="4" xfId="28" applyFont="1" applyFill="1" applyBorder="1" applyAlignment="1">
      <alignment horizontal="right" vertical="center"/>
    </xf>
    <xf numFmtId="167" fontId="12" fillId="3" borderId="4" xfId="27" applyNumberFormat="1" applyFont="1" applyFill="1" applyBorder="1" applyAlignment="1">
      <alignment horizontal="right" vertical="center"/>
    </xf>
    <xf numFmtId="164" fontId="12" fillId="0" borderId="1" xfId="28" applyFont="1" applyFill="1" applyBorder="1" applyAlignment="1">
      <alignment horizontal="right" vertical="center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4" fontId="6" fillId="2" borderId="0" xfId="0" applyNumberFormat="1" applyFont="1" applyFill="1" applyAlignment="1" applyProtection="1">
      <alignment horizontal="center"/>
      <protection locked="0"/>
    </xf>
    <xf numFmtId="43" fontId="7" fillId="2" borderId="0" xfId="27" applyFont="1" applyFill="1" applyAlignment="1" applyProtection="1">
      <alignment horizontal="center"/>
      <protection locked="0"/>
    </xf>
    <xf numFmtId="169" fontId="7" fillId="2" borderId="0" xfId="27" applyNumberFormat="1" applyFont="1" applyFill="1" applyAlignment="1" applyProtection="1">
      <alignment horizontal="center"/>
      <protection locked="0"/>
    </xf>
    <xf numFmtId="169" fontId="7" fillId="2" borderId="0" xfId="27" applyNumberFormat="1" applyFont="1" applyFill="1" applyAlignment="1" applyProtection="1">
      <alignment horizontal="right"/>
      <protection locked="0"/>
    </xf>
    <xf numFmtId="0" fontId="22" fillId="2" borderId="0" xfId="19" applyFont="1" applyFill="1" applyAlignment="1" applyProtection="1">
      <alignment horizontal="center"/>
      <protection locked="0"/>
    </xf>
    <xf numFmtId="0" fontId="8" fillId="2" borderId="0" xfId="19" applyFont="1" applyFill="1" applyAlignment="1" applyProtection="1">
      <alignment horizontal="center"/>
      <protection locked="0"/>
    </xf>
    <xf numFmtId="0" fontId="9" fillId="2" borderId="0" xfId="19" applyFont="1" applyFill="1" applyAlignment="1" applyProtection="1">
      <alignment horizontal="center"/>
      <protection locked="0"/>
    </xf>
    <xf numFmtId="2" fontId="10" fillId="2" borderId="0" xfId="0" applyNumberFormat="1" applyFont="1" applyFill="1" applyAlignment="1" applyProtection="1">
      <alignment horizontal="right" vertical="center"/>
      <protection locked="0"/>
    </xf>
    <xf numFmtId="4" fontId="20" fillId="2" borderId="0" xfId="0" applyNumberFormat="1" applyFont="1" applyFill="1" applyAlignment="1" applyProtection="1">
      <alignment horizontal="left" vertical="center"/>
      <protection locked="0"/>
    </xf>
    <xf numFmtId="2" fontId="6" fillId="2" borderId="0" xfId="0" applyNumberFormat="1" applyFont="1" applyFill="1" applyAlignment="1" applyProtection="1">
      <alignment vertical="center"/>
      <protection locked="0"/>
    </xf>
    <xf numFmtId="4" fontId="6" fillId="2" borderId="0" xfId="0" applyNumberFormat="1" applyFont="1" applyFill="1" applyAlignment="1" applyProtection="1">
      <alignment horizontal="right"/>
      <protection locked="0"/>
    </xf>
    <xf numFmtId="43" fontId="6" fillId="2" borderId="0" xfId="0" applyNumberFormat="1" applyFont="1" applyFill="1" applyAlignment="1" applyProtection="1">
      <alignment horizontal="center"/>
      <protection locked="0"/>
    </xf>
    <xf numFmtId="43" fontId="10" fillId="2" borderId="0" xfId="0" applyNumberFormat="1" applyFont="1" applyFill="1" applyAlignment="1" applyProtection="1">
      <alignment horizontal="center" vertical="center"/>
      <protection locked="0"/>
    </xf>
    <xf numFmtId="170" fontId="10" fillId="2" borderId="0" xfId="27" applyNumberFormat="1" applyFont="1" applyFill="1" applyAlignment="1" applyProtection="1">
      <alignment horizontal="left" vertical="center"/>
      <protection locked="0"/>
    </xf>
    <xf numFmtId="4" fontId="11" fillId="2" borderId="0" xfId="0" applyNumberFormat="1" applyFont="1" applyFill="1" applyAlignment="1" applyProtection="1">
      <alignment horizontal="left" vertical="center"/>
      <protection locked="0"/>
    </xf>
    <xf numFmtId="4" fontId="10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/>
      <protection locked="0"/>
    </xf>
    <xf numFmtId="4" fontId="10" fillId="2" borderId="0" xfId="0" applyNumberFormat="1" applyFont="1" applyFill="1" applyAlignment="1" applyProtection="1">
      <alignment horizontal="center"/>
      <protection locked="0"/>
    </xf>
    <xf numFmtId="169" fontId="12" fillId="2" borderId="0" xfId="27" applyNumberFormat="1" applyFont="1" applyFill="1" applyBorder="1" applyAlignment="1" applyProtection="1">
      <alignment horizontal="left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169" fontId="12" fillId="2" borderId="0" xfId="27" applyNumberFormat="1" applyFont="1" applyFill="1" applyBorder="1" applyAlignment="1" applyProtection="1">
      <alignment horizontal="center"/>
      <protection locked="0"/>
    </xf>
    <xf numFmtId="169" fontId="12" fillId="2" borderId="0" xfId="27" applyNumberFormat="1" applyFont="1" applyFill="1" applyBorder="1" applyAlignment="1" applyProtection="1">
      <alignment horizontal="left"/>
      <protection locked="0"/>
    </xf>
    <xf numFmtId="4" fontId="14" fillId="0" borderId="1" xfId="0" applyNumberFormat="1" applyFont="1" applyBorder="1" applyAlignment="1" applyProtection="1">
      <alignment horizontal="center" vertical="center"/>
      <protection locked="0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3" fillId="4" borderId="3" xfId="27" applyNumberFormat="1" applyFont="1" applyFill="1" applyBorder="1" applyAlignment="1" applyProtection="1">
      <alignment horizontal="center" vertical="center"/>
      <protection locked="0"/>
    </xf>
    <xf numFmtId="4" fontId="16" fillId="2" borderId="0" xfId="0" applyNumberFormat="1" applyFont="1" applyFill="1" applyAlignment="1" applyProtection="1">
      <alignment horizontal="center" vertical="center"/>
      <protection locked="0"/>
    </xf>
    <xf numFmtId="4" fontId="13" fillId="2" borderId="0" xfId="27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0" fontId="13" fillId="3" borderId="3" xfId="27" applyNumberFormat="1" applyFont="1" applyFill="1" applyBorder="1" applyAlignment="1" applyProtection="1">
      <alignment horizontal="right" vertical="center"/>
      <protection locked="0"/>
    </xf>
    <xf numFmtId="4" fontId="14" fillId="2" borderId="0" xfId="25" applyNumberFormat="1" applyFont="1" applyFill="1" applyAlignment="1" applyProtection="1">
      <alignment horizontal="center"/>
      <protection locked="0"/>
    </xf>
  </cellXfs>
  <cellStyles count="34">
    <cellStyle name="Comma" xfId="27" builtinId="3"/>
    <cellStyle name="Comma 2" xfId="2" xr:uid="{00000000-0005-0000-0000-000000000000}"/>
    <cellStyle name="Comma 3" xfId="20" xr:uid="{00000000-0005-0000-0000-000001000000}"/>
    <cellStyle name="Currency" xfId="28" builtinId="4"/>
    <cellStyle name="Currency [0] 2" xfId="4" xr:uid="{00000000-0005-0000-0000-000002000000}"/>
    <cellStyle name="Currency [0] 3" xfId="22" xr:uid="{00000000-0005-0000-0000-000003000000}"/>
    <cellStyle name="Currency 10" xfId="14" xr:uid="{00000000-0005-0000-0000-000004000000}"/>
    <cellStyle name="Currency 11" xfId="15" xr:uid="{00000000-0005-0000-0000-000005000000}"/>
    <cellStyle name="Currency 12" xfId="9" xr:uid="{00000000-0005-0000-0000-000006000000}"/>
    <cellStyle name="Currency 13" xfId="16" xr:uid="{00000000-0005-0000-0000-000007000000}"/>
    <cellStyle name="Currency 14" xfId="17" xr:uid="{00000000-0005-0000-0000-000008000000}"/>
    <cellStyle name="Currency 15" xfId="18" xr:uid="{00000000-0005-0000-0000-000009000000}"/>
    <cellStyle name="Currency 16" xfId="21" xr:uid="{00000000-0005-0000-0000-00000A000000}"/>
    <cellStyle name="Currency 2" xfId="3" xr:uid="{00000000-0005-0000-0000-00000B000000}"/>
    <cellStyle name="Currency 3" xfId="8" xr:uid="{00000000-0005-0000-0000-00000C000000}"/>
    <cellStyle name="Currency 4" xfId="10" xr:uid="{00000000-0005-0000-0000-00000D000000}"/>
    <cellStyle name="Currency 5" xfId="7" xr:uid="{00000000-0005-0000-0000-00000E000000}"/>
    <cellStyle name="Currency 6" xfId="6" xr:uid="{00000000-0005-0000-0000-00000F000000}"/>
    <cellStyle name="Currency 7" xfId="11" xr:uid="{00000000-0005-0000-0000-000010000000}"/>
    <cellStyle name="Currency 8" xfId="12" xr:uid="{00000000-0005-0000-0000-000011000000}"/>
    <cellStyle name="Currency 9" xfId="13" xr:uid="{00000000-0005-0000-0000-000012000000}"/>
    <cellStyle name="Hyperlink 2" xfId="23" xr:uid="{00000000-0005-0000-0000-000013000000}"/>
    <cellStyle name="Millares 12 8" xfId="33" xr:uid="{00000000-0005-0000-0000-000015000000}"/>
    <cellStyle name="Millares 17" xfId="30" xr:uid="{00000000-0005-0000-0000-000016000000}"/>
    <cellStyle name="Millares 2" xfId="26" xr:uid="{00000000-0005-0000-0000-000017000000}"/>
    <cellStyle name="Millares 2 32" xfId="32" xr:uid="{00000000-0005-0000-0000-000018000000}"/>
    <cellStyle name="Moneda 2" xfId="31" xr:uid="{00000000-0005-0000-0000-00001A000000}"/>
    <cellStyle name="Normal" xfId="0" builtinId="0"/>
    <cellStyle name="Normal 2" xfId="1" xr:uid="{00000000-0005-0000-0000-00001C000000}"/>
    <cellStyle name="Normal 3" xfId="19" xr:uid="{00000000-0005-0000-0000-00001D000000}"/>
    <cellStyle name="Normal 3 3" xfId="29" xr:uid="{00000000-0005-0000-0000-00001E000000}"/>
    <cellStyle name="Percent" xfId="25" builtinId="5"/>
    <cellStyle name="Percent 2" xfId="5" xr:uid="{00000000-0005-0000-0000-00001F000000}"/>
    <cellStyle name="Percent 3" xfId="24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sa/Downloads/__Presupuesto%20Remozamiento%20P.J.%20Sam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(2)"/>
      <sheetName val="Analisis Pres.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__Presupuesto Remozamiento P.J"/>
    </sheetNames>
    <sheetDataSet>
      <sheetData sheetId="0">
        <row r="45">
          <cell r="E45">
            <v>850</v>
          </cell>
        </row>
      </sheetData>
      <sheetData sheetId="1">
        <row r="45">
          <cell r="E45">
            <v>1000</v>
          </cell>
        </row>
      </sheetData>
      <sheetData sheetId="2">
        <row r="8">
          <cell r="F8">
            <v>6523.4719999999998</v>
          </cell>
        </row>
      </sheetData>
      <sheetData sheetId="3">
        <row r="31">
          <cell r="E31">
            <v>8000</v>
          </cell>
        </row>
        <row r="45">
          <cell r="E45">
            <v>1214.58</v>
          </cell>
        </row>
        <row r="54">
          <cell r="E54">
            <v>1109.9759999999999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79.655999999999992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94.631999999999991</v>
          </cell>
        </row>
        <row r="233">
          <cell r="E233">
            <v>243</v>
          </cell>
        </row>
        <row r="336">
          <cell r="E336">
            <v>807.12</v>
          </cell>
        </row>
        <row r="337">
          <cell r="E337">
            <v>325</v>
          </cell>
        </row>
        <row r="359">
          <cell r="E359">
            <v>454.64400000000001</v>
          </cell>
        </row>
        <row r="360">
          <cell r="E360">
            <v>492.52799999999996</v>
          </cell>
        </row>
        <row r="371">
          <cell r="E371">
            <v>9.0839999999999996</v>
          </cell>
        </row>
        <row r="373">
          <cell r="E373">
            <v>89.46</v>
          </cell>
        </row>
        <row r="486">
          <cell r="E486">
            <v>9.2759999999999998</v>
          </cell>
        </row>
        <row r="495">
          <cell r="E495">
            <v>35.003999999999998</v>
          </cell>
        </row>
        <row r="543">
          <cell r="E543">
            <v>405.47999999999996</v>
          </cell>
        </row>
        <row r="1267">
          <cell r="E1267">
            <v>31.152000000000001</v>
          </cell>
        </row>
        <row r="1308">
          <cell r="E1308">
            <v>24</v>
          </cell>
        </row>
        <row r="1322">
          <cell r="E1322">
            <v>10.752000000000001</v>
          </cell>
        </row>
        <row r="1339">
          <cell r="E1339">
            <v>36.815999999999995</v>
          </cell>
        </row>
        <row r="1348">
          <cell r="E1348">
            <v>581.86799999999994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63.851999999999997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4"/>
      <sheetData sheetId="5">
        <row r="45">
          <cell r="E45">
            <v>45</v>
          </cell>
        </row>
      </sheetData>
      <sheetData sheetId="6">
        <row r="45">
          <cell r="E45">
            <v>1.1505376344086022</v>
          </cell>
        </row>
      </sheetData>
      <sheetData sheetId="7">
        <row r="45">
          <cell r="E45">
            <v>1.1500043022266411</v>
          </cell>
        </row>
        <row r="73">
          <cell r="D73">
            <v>600</v>
          </cell>
        </row>
      </sheetData>
      <sheetData sheetId="8">
        <row r="45">
          <cell r="E45" t="str">
            <v>VALOR UNITARIO</v>
          </cell>
        </row>
      </sheetData>
      <sheetData sheetId="9">
        <row r="45">
          <cell r="E45" t="str">
            <v>3/8</v>
          </cell>
        </row>
      </sheetData>
      <sheetData sheetId="10"/>
      <sheetData sheetId="11">
        <row r="5">
          <cell r="D5">
            <v>1100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7"/>
  <sheetViews>
    <sheetView tabSelected="1" view="pageBreakPreview" zoomScaleSheetLayoutView="100" workbookViewId="0">
      <selection activeCell="B8" sqref="B8"/>
    </sheetView>
  </sheetViews>
  <sheetFormatPr defaultColWidth="11" defaultRowHeight="14.25" x14ac:dyDescent="0.2"/>
  <cols>
    <col min="1" max="1" width="8.42578125" style="9" customWidth="1"/>
    <col min="2" max="2" width="80" style="1" customWidth="1"/>
    <col min="3" max="3" width="9.7109375" style="10" customWidth="1"/>
    <col min="4" max="4" width="9.140625" style="2" customWidth="1"/>
    <col min="5" max="5" width="14" style="12" customWidth="1"/>
    <col min="6" max="6" width="15.7109375" style="2" bestFit="1" customWidth="1"/>
    <col min="7" max="7" width="25" style="1" customWidth="1"/>
    <col min="8" max="8" width="11" style="109" customWidth="1"/>
    <col min="9" max="225" width="11" style="1"/>
    <col min="226" max="226" width="6.140625" style="1" customWidth="1"/>
    <col min="227" max="227" width="41" style="1" customWidth="1"/>
    <col min="228" max="228" width="10.85546875" style="1" customWidth="1"/>
    <col min="229" max="229" width="8.7109375" style="1" customWidth="1"/>
    <col min="230" max="230" width="14.42578125" style="1" customWidth="1"/>
    <col min="231" max="231" width="15.7109375" style="1" bestFit="1" customWidth="1"/>
    <col min="232" max="232" width="15.7109375" style="1" customWidth="1"/>
    <col min="233" max="233" width="14.42578125" style="1" bestFit="1" customWidth="1"/>
    <col min="234" max="234" width="12.7109375" style="1" bestFit="1" customWidth="1"/>
    <col min="235" max="481" width="11" style="1"/>
    <col min="482" max="482" width="6.140625" style="1" customWidth="1"/>
    <col min="483" max="483" width="41" style="1" customWidth="1"/>
    <col min="484" max="484" width="10.85546875" style="1" customWidth="1"/>
    <col min="485" max="485" width="8.7109375" style="1" customWidth="1"/>
    <col min="486" max="486" width="14.42578125" style="1" customWidth="1"/>
    <col min="487" max="487" width="15.7109375" style="1" bestFit="1" customWidth="1"/>
    <col min="488" max="488" width="15.7109375" style="1" customWidth="1"/>
    <col min="489" max="489" width="14.42578125" style="1" bestFit="1" customWidth="1"/>
    <col min="490" max="490" width="12.7109375" style="1" bestFit="1" customWidth="1"/>
    <col min="491" max="737" width="11" style="1"/>
    <col min="738" max="738" width="6.140625" style="1" customWidth="1"/>
    <col min="739" max="739" width="41" style="1" customWidth="1"/>
    <col min="740" max="740" width="10.85546875" style="1" customWidth="1"/>
    <col min="741" max="741" width="8.7109375" style="1" customWidth="1"/>
    <col min="742" max="742" width="14.42578125" style="1" customWidth="1"/>
    <col min="743" max="743" width="15.7109375" style="1" bestFit="1" customWidth="1"/>
    <col min="744" max="744" width="15.7109375" style="1" customWidth="1"/>
    <col min="745" max="745" width="14.42578125" style="1" bestFit="1" customWidth="1"/>
    <col min="746" max="746" width="12.7109375" style="1" bestFit="1" customWidth="1"/>
    <col min="747" max="993" width="11" style="1"/>
    <col min="994" max="994" width="6.140625" style="1" customWidth="1"/>
    <col min="995" max="995" width="41" style="1" customWidth="1"/>
    <col min="996" max="996" width="10.85546875" style="1" customWidth="1"/>
    <col min="997" max="997" width="8.7109375" style="1" customWidth="1"/>
    <col min="998" max="998" width="14.42578125" style="1" customWidth="1"/>
    <col min="999" max="999" width="15.7109375" style="1" bestFit="1" customWidth="1"/>
    <col min="1000" max="1000" width="15.7109375" style="1" customWidth="1"/>
    <col min="1001" max="1001" width="14.42578125" style="1" bestFit="1" customWidth="1"/>
    <col min="1002" max="1002" width="12.7109375" style="1" bestFit="1" customWidth="1"/>
    <col min="1003" max="1249" width="11" style="1"/>
    <col min="1250" max="1250" width="6.140625" style="1" customWidth="1"/>
    <col min="1251" max="1251" width="41" style="1" customWidth="1"/>
    <col min="1252" max="1252" width="10.85546875" style="1" customWidth="1"/>
    <col min="1253" max="1253" width="8.7109375" style="1" customWidth="1"/>
    <col min="1254" max="1254" width="14.42578125" style="1" customWidth="1"/>
    <col min="1255" max="1255" width="15.7109375" style="1" bestFit="1" customWidth="1"/>
    <col min="1256" max="1256" width="15.7109375" style="1" customWidth="1"/>
    <col min="1257" max="1257" width="14.42578125" style="1" bestFit="1" customWidth="1"/>
    <col min="1258" max="1258" width="12.7109375" style="1" bestFit="1" customWidth="1"/>
    <col min="1259" max="1505" width="11" style="1"/>
    <col min="1506" max="1506" width="6.140625" style="1" customWidth="1"/>
    <col min="1507" max="1507" width="41" style="1" customWidth="1"/>
    <col min="1508" max="1508" width="10.85546875" style="1" customWidth="1"/>
    <col min="1509" max="1509" width="8.7109375" style="1" customWidth="1"/>
    <col min="1510" max="1510" width="14.42578125" style="1" customWidth="1"/>
    <col min="1511" max="1511" width="15.7109375" style="1" bestFit="1" customWidth="1"/>
    <col min="1512" max="1512" width="15.7109375" style="1" customWidth="1"/>
    <col min="1513" max="1513" width="14.42578125" style="1" bestFit="1" customWidth="1"/>
    <col min="1514" max="1514" width="12.7109375" style="1" bestFit="1" customWidth="1"/>
    <col min="1515" max="1761" width="11" style="1"/>
    <col min="1762" max="1762" width="6.140625" style="1" customWidth="1"/>
    <col min="1763" max="1763" width="41" style="1" customWidth="1"/>
    <col min="1764" max="1764" width="10.85546875" style="1" customWidth="1"/>
    <col min="1765" max="1765" width="8.7109375" style="1" customWidth="1"/>
    <col min="1766" max="1766" width="14.42578125" style="1" customWidth="1"/>
    <col min="1767" max="1767" width="15.7109375" style="1" bestFit="1" customWidth="1"/>
    <col min="1768" max="1768" width="15.7109375" style="1" customWidth="1"/>
    <col min="1769" max="1769" width="14.42578125" style="1" bestFit="1" customWidth="1"/>
    <col min="1770" max="1770" width="12.7109375" style="1" bestFit="1" customWidth="1"/>
    <col min="1771" max="2017" width="11" style="1"/>
    <col min="2018" max="2018" width="6.140625" style="1" customWidth="1"/>
    <col min="2019" max="2019" width="41" style="1" customWidth="1"/>
    <col min="2020" max="2020" width="10.85546875" style="1" customWidth="1"/>
    <col min="2021" max="2021" width="8.7109375" style="1" customWidth="1"/>
    <col min="2022" max="2022" width="14.42578125" style="1" customWidth="1"/>
    <col min="2023" max="2023" width="15.7109375" style="1" bestFit="1" customWidth="1"/>
    <col min="2024" max="2024" width="15.7109375" style="1" customWidth="1"/>
    <col min="2025" max="2025" width="14.42578125" style="1" bestFit="1" customWidth="1"/>
    <col min="2026" max="2026" width="12.7109375" style="1" bestFit="1" customWidth="1"/>
    <col min="2027" max="2273" width="11" style="1"/>
    <col min="2274" max="2274" width="6.140625" style="1" customWidth="1"/>
    <col min="2275" max="2275" width="41" style="1" customWidth="1"/>
    <col min="2276" max="2276" width="10.85546875" style="1" customWidth="1"/>
    <col min="2277" max="2277" width="8.7109375" style="1" customWidth="1"/>
    <col min="2278" max="2278" width="14.42578125" style="1" customWidth="1"/>
    <col min="2279" max="2279" width="15.7109375" style="1" bestFit="1" customWidth="1"/>
    <col min="2280" max="2280" width="15.7109375" style="1" customWidth="1"/>
    <col min="2281" max="2281" width="14.42578125" style="1" bestFit="1" customWidth="1"/>
    <col min="2282" max="2282" width="12.7109375" style="1" bestFit="1" customWidth="1"/>
    <col min="2283" max="2529" width="11" style="1"/>
    <col min="2530" max="2530" width="6.140625" style="1" customWidth="1"/>
    <col min="2531" max="2531" width="41" style="1" customWidth="1"/>
    <col min="2532" max="2532" width="10.85546875" style="1" customWidth="1"/>
    <col min="2533" max="2533" width="8.7109375" style="1" customWidth="1"/>
    <col min="2534" max="2534" width="14.42578125" style="1" customWidth="1"/>
    <col min="2535" max="2535" width="15.7109375" style="1" bestFit="1" customWidth="1"/>
    <col min="2536" max="2536" width="15.7109375" style="1" customWidth="1"/>
    <col min="2537" max="2537" width="14.42578125" style="1" bestFit="1" customWidth="1"/>
    <col min="2538" max="2538" width="12.7109375" style="1" bestFit="1" customWidth="1"/>
    <col min="2539" max="2785" width="11" style="1"/>
    <col min="2786" max="2786" width="6.140625" style="1" customWidth="1"/>
    <col min="2787" max="2787" width="41" style="1" customWidth="1"/>
    <col min="2788" max="2788" width="10.85546875" style="1" customWidth="1"/>
    <col min="2789" max="2789" width="8.7109375" style="1" customWidth="1"/>
    <col min="2790" max="2790" width="14.42578125" style="1" customWidth="1"/>
    <col min="2791" max="2791" width="15.7109375" style="1" bestFit="1" customWidth="1"/>
    <col min="2792" max="2792" width="15.7109375" style="1" customWidth="1"/>
    <col min="2793" max="2793" width="14.42578125" style="1" bestFit="1" customWidth="1"/>
    <col min="2794" max="2794" width="12.7109375" style="1" bestFit="1" customWidth="1"/>
    <col min="2795" max="3041" width="11" style="1"/>
    <col min="3042" max="3042" width="6.140625" style="1" customWidth="1"/>
    <col min="3043" max="3043" width="41" style="1" customWidth="1"/>
    <col min="3044" max="3044" width="10.85546875" style="1" customWidth="1"/>
    <col min="3045" max="3045" width="8.7109375" style="1" customWidth="1"/>
    <col min="3046" max="3046" width="14.42578125" style="1" customWidth="1"/>
    <col min="3047" max="3047" width="15.7109375" style="1" bestFit="1" customWidth="1"/>
    <col min="3048" max="3048" width="15.7109375" style="1" customWidth="1"/>
    <col min="3049" max="3049" width="14.42578125" style="1" bestFit="1" customWidth="1"/>
    <col min="3050" max="3050" width="12.7109375" style="1" bestFit="1" customWidth="1"/>
    <col min="3051" max="3297" width="11" style="1"/>
    <col min="3298" max="3298" width="6.140625" style="1" customWidth="1"/>
    <col min="3299" max="3299" width="41" style="1" customWidth="1"/>
    <col min="3300" max="3300" width="10.85546875" style="1" customWidth="1"/>
    <col min="3301" max="3301" width="8.7109375" style="1" customWidth="1"/>
    <col min="3302" max="3302" width="14.42578125" style="1" customWidth="1"/>
    <col min="3303" max="3303" width="15.7109375" style="1" bestFit="1" customWidth="1"/>
    <col min="3304" max="3304" width="15.7109375" style="1" customWidth="1"/>
    <col min="3305" max="3305" width="14.42578125" style="1" bestFit="1" customWidth="1"/>
    <col min="3306" max="3306" width="12.7109375" style="1" bestFit="1" customWidth="1"/>
    <col min="3307" max="3553" width="11" style="1"/>
    <col min="3554" max="3554" width="6.140625" style="1" customWidth="1"/>
    <col min="3555" max="3555" width="41" style="1" customWidth="1"/>
    <col min="3556" max="3556" width="10.85546875" style="1" customWidth="1"/>
    <col min="3557" max="3557" width="8.7109375" style="1" customWidth="1"/>
    <col min="3558" max="3558" width="14.42578125" style="1" customWidth="1"/>
    <col min="3559" max="3559" width="15.7109375" style="1" bestFit="1" customWidth="1"/>
    <col min="3560" max="3560" width="15.7109375" style="1" customWidth="1"/>
    <col min="3561" max="3561" width="14.42578125" style="1" bestFit="1" customWidth="1"/>
    <col min="3562" max="3562" width="12.7109375" style="1" bestFit="1" customWidth="1"/>
    <col min="3563" max="3809" width="11" style="1"/>
    <col min="3810" max="3810" width="6.140625" style="1" customWidth="1"/>
    <col min="3811" max="3811" width="41" style="1" customWidth="1"/>
    <col min="3812" max="3812" width="10.85546875" style="1" customWidth="1"/>
    <col min="3813" max="3813" width="8.7109375" style="1" customWidth="1"/>
    <col min="3814" max="3814" width="14.42578125" style="1" customWidth="1"/>
    <col min="3815" max="3815" width="15.7109375" style="1" bestFit="1" customWidth="1"/>
    <col min="3816" max="3816" width="15.7109375" style="1" customWidth="1"/>
    <col min="3817" max="3817" width="14.42578125" style="1" bestFit="1" customWidth="1"/>
    <col min="3818" max="3818" width="12.7109375" style="1" bestFit="1" customWidth="1"/>
    <col min="3819" max="4065" width="11" style="1"/>
    <col min="4066" max="4066" width="6.140625" style="1" customWidth="1"/>
    <col min="4067" max="4067" width="41" style="1" customWidth="1"/>
    <col min="4068" max="4068" width="10.85546875" style="1" customWidth="1"/>
    <col min="4069" max="4069" width="8.7109375" style="1" customWidth="1"/>
    <col min="4070" max="4070" width="14.42578125" style="1" customWidth="1"/>
    <col min="4071" max="4071" width="15.7109375" style="1" bestFit="1" customWidth="1"/>
    <col min="4072" max="4072" width="15.7109375" style="1" customWidth="1"/>
    <col min="4073" max="4073" width="14.42578125" style="1" bestFit="1" customWidth="1"/>
    <col min="4074" max="4074" width="12.7109375" style="1" bestFit="1" customWidth="1"/>
    <col min="4075" max="4321" width="11" style="1"/>
    <col min="4322" max="4322" width="6.140625" style="1" customWidth="1"/>
    <col min="4323" max="4323" width="41" style="1" customWidth="1"/>
    <col min="4324" max="4324" width="10.85546875" style="1" customWidth="1"/>
    <col min="4325" max="4325" width="8.7109375" style="1" customWidth="1"/>
    <col min="4326" max="4326" width="14.42578125" style="1" customWidth="1"/>
    <col min="4327" max="4327" width="15.7109375" style="1" bestFit="1" customWidth="1"/>
    <col min="4328" max="4328" width="15.7109375" style="1" customWidth="1"/>
    <col min="4329" max="4329" width="14.42578125" style="1" bestFit="1" customWidth="1"/>
    <col min="4330" max="4330" width="12.7109375" style="1" bestFit="1" customWidth="1"/>
    <col min="4331" max="4577" width="11" style="1"/>
    <col min="4578" max="4578" width="6.140625" style="1" customWidth="1"/>
    <col min="4579" max="4579" width="41" style="1" customWidth="1"/>
    <col min="4580" max="4580" width="10.85546875" style="1" customWidth="1"/>
    <col min="4581" max="4581" width="8.7109375" style="1" customWidth="1"/>
    <col min="4582" max="4582" width="14.42578125" style="1" customWidth="1"/>
    <col min="4583" max="4583" width="15.7109375" style="1" bestFit="1" customWidth="1"/>
    <col min="4584" max="4584" width="15.7109375" style="1" customWidth="1"/>
    <col min="4585" max="4585" width="14.42578125" style="1" bestFit="1" customWidth="1"/>
    <col min="4586" max="4586" width="12.7109375" style="1" bestFit="1" customWidth="1"/>
    <col min="4587" max="4833" width="11" style="1"/>
    <col min="4834" max="4834" width="6.140625" style="1" customWidth="1"/>
    <col min="4835" max="4835" width="41" style="1" customWidth="1"/>
    <col min="4836" max="4836" width="10.85546875" style="1" customWidth="1"/>
    <col min="4837" max="4837" width="8.7109375" style="1" customWidth="1"/>
    <col min="4838" max="4838" width="14.42578125" style="1" customWidth="1"/>
    <col min="4839" max="4839" width="15.7109375" style="1" bestFit="1" customWidth="1"/>
    <col min="4840" max="4840" width="15.7109375" style="1" customWidth="1"/>
    <col min="4841" max="4841" width="14.42578125" style="1" bestFit="1" customWidth="1"/>
    <col min="4842" max="4842" width="12.7109375" style="1" bestFit="1" customWidth="1"/>
    <col min="4843" max="5089" width="11" style="1"/>
    <col min="5090" max="5090" width="6.140625" style="1" customWidth="1"/>
    <col min="5091" max="5091" width="41" style="1" customWidth="1"/>
    <col min="5092" max="5092" width="10.85546875" style="1" customWidth="1"/>
    <col min="5093" max="5093" width="8.7109375" style="1" customWidth="1"/>
    <col min="5094" max="5094" width="14.42578125" style="1" customWidth="1"/>
    <col min="5095" max="5095" width="15.7109375" style="1" bestFit="1" customWidth="1"/>
    <col min="5096" max="5096" width="15.7109375" style="1" customWidth="1"/>
    <col min="5097" max="5097" width="14.42578125" style="1" bestFit="1" customWidth="1"/>
    <col min="5098" max="5098" width="12.7109375" style="1" bestFit="1" customWidth="1"/>
    <col min="5099" max="5345" width="11" style="1"/>
    <col min="5346" max="5346" width="6.140625" style="1" customWidth="1"/>
    <col min="5347" max="5347" width="41" style="1" customWidth="1"/>
    <col min="5348" max="5348" width="10.85546875" style="1" customWidth="1"/>
    <col min="5349" max="5349" width="8.7109375" style="1" customWidth="1"/>
    <col min="5350" max="5350" width="14.42578125" style="1" customWidth="1"/>
    <col min="5351" max="5351" width="15.7109375" style="1" bestFit="1" customWidth="1"/>
    <col min="5352" max="5352" width="15.7109375" style="1" customWidth="1"/>
    <col min="5353" max="5353" width="14.42578125" style="1" bestFit="1" customWidth="1"/>
    <col min="5354" max="5354" width="12.7109375" style="1" bestFit="1" customWidth="1"/>
    <col min="5355" max="5601" width="11" style="1"/>
    <col min="5602" max="5602" width="6.140625" style="1" customWidth="1"/>
    <col min="5603" max="5603" width="41" style="1" customWidth="1"/>
    <col min="5604" max="5604" width="10.85546875" style="1" customWidth="1"/>
    <col min="5605" max="5605" width="8.7109375" style="1" customWidth="1"/>
    <col min="5606" max="5606" width="14.42578125" style="1" customWidth="1"/>
    <col min="5607" max="5607" width="15.7109375" style="1" bestFit="1" customWidth="1"/>
    <col min="5608" max="5608" width="15.7109375" style="1" customWidth="1"/>
    <col min="5609" max="5609" width="14.42578125" style="1" bestFit="1" customWidth="1"/>
    <col min="5610" max="5610" width="12.7109375" style="1" bestFit="1" customWidth="1"/>
    <col min="5611" max="5857" width="11" style="1"/>
    <col min="5858" max="5858" width="6.140625" style="1" customWidth="1"/>
    <col min="5859" max="5859" width="41" style="1" customWidth="1"/>
    <col min="5860" max="5860" width="10.85546875" style="1" customWidth="1"/>
    <col min="5861" max="5861" width="8.7109375" style="1" customWidth="1"/>
    <col min="5862" max="5862" width="14.42578125" style="1" customWidth="1"/>
    <col min="5863" max="5863" width="15.7109375" style="1" bestFit="1" customWidth="1"/>
    <col min="5864" max="5864" width="15.7109375" style="1" customWidth="1"/>
    <col min="5865" max="5865" width="14.42578125" style="1" bestFit="1" customWidth="1"/>
    <col min="5866" max="5866" width="12.7109375" style="1" bestFit="1" customWidth="1"/>
    <col min="5867" max="6113" width="11" style="1"/>
    <col min="6114" max="6114" width="6.140625" style="1" customWidth="1"/>
    <col min="6115" max="6115" width="41" style="1" customWidth="1"/>
    <col min="6116" max="6116" width="10.85546875" style="1" customWidth="1"/>
    <col min="6117" max="6117" width="8.7109375" style="1" customWidth="1"/>
    <col min="6118" max="6118" width="14.42578125" style="1" customWidth="1"/>
    <col min="6119" max="6119" width="15.7109375" style="1" bestFit="1" customWidth="1"/>
    <col min="6120" max="6120" width="15.7109375" style="1" customWidth="1"/>
    <col min="6121" max="6121" width="14.42578125" style="1" bestFit="1" customWidth="1"/>
    <col min="6122" max="6122" width="12.7109375" style="1" bestFit="1" customWidth="1"/>
    <col min="6123" max="6369" width="11" style="1"/>
    <col min="6370" max="6370" width="6.140625" style="1" customWidth="1"/>
    <col min="6371" max="6371" width="41" style="1" customWidth="1"/>
    <col min="6372" max="6372" width="10.85546875" style="1" customWidth="1"/>
    <col min="6373" max="6373" width="8.7109375" style="1" customWidth="1"/>
    <col min="6374" max="6374" width="14.42578125" style="1" customWidth="1"/>
    <col min="6375" max="6375" width="15.7109375" style="1" bestFit="1" customWidth="1"/>
    <col min="6376" max="6376" width="15.7109375" style="1" customWidth="1"/>
    <col min="6377" max="6377" width="14.42578125" style="1" bestFit="1" customWidth="1"/>
    <col min="6378" max="6378" width="12.7109375" style="1" bestFit="1" customWidth="1"/>
    <col min="6379" max="6625" width="11" style="1"/>
    <col min="6626" max="6626" width="6.140625" style="1" customWidth="1"/>
    <col min="6627" max="6627" width="41" style="1" customWidth="1"/>
    <col min="6628" max="6628" width="10.85546875" style="1" customWidth="1"/>
    <col min="6629" max="6629" width="8.7109375" style="1" customWidth="1"/>
    <col min="6630" max="6630" width="14.42578125" style="1" customWidth="1"/>
    <col min="6631" max="6631" width="15.7109375" style="1" bestFit="1" customWidth="1"/>
    <col min="6632" max="6632" width="15.7109375" style="1" customWidth="1"/>
    <col min="6633" max="6633" width="14.42578125" style="1" bestFit="1" customWidth="1"/>
    <col min="6634" max="6634" width="12.7109375" style="1" bestFit="1" customWidth="1"/>
    <col min="6635" max="6881" width="11" style="1"/>
    <col min="6882" max="6882" width="6.140625" style="1" customWidth="1"/>
    <col min="6883" max="6883" width="41" style="1" customWidth="1"/>
    <col min="6884" max="6884" width="10.85546875" style="1" customWidth="1"/>
    <col min="6885" max="6885" width="8.7109375" style="1" customWidth="1"/>
    <col min="6886" max="6886" width="14.42578125" style="1" customWidth="1"/>
    <col min="6887" max="6887" width="15.7109375" style="1" bestFit="1" customWidth="1"/>
    <col min="6888" max="6888" width="15.7109375" style="1" customWidth="1"/>
    <col min="6889" max="6889" width="14.42578125" style="1" bestFit="1" customWidth="1"/>
    <col min="6890" max="6890" width="12.7109375" style="1" bestFit="1" customWidth="1"/>
    <col min="6891" max="7137" width="11" style="1"/>
    <col min="7138" max="7138" width="6.140625" style="1" customWidth="1"/>
    <col min="7139" max="7139" width="41" style="1" customWidth="1"/>
    <col min="7140" max="7140" width="10.85546875" style="1" customWidth="1"/>
    <col min="7141" max="7141" width="8.7109375" style="1" customWidth="1"/>
    <col min="7142" max="7142" width="14.42578125" style="1" customWidth="1"/>
    <col min="7143" max="7143" width="15.7109375" style="1" bestFit="1" customWidth="1"/>
    <col min="7144" max="7144" width="15.7109375" style="1" customWidth="1"/>
    <col min="7145" max="7145" width="14.42578125" style="1" bestFit="1" customWidth="1"/>
    <col min="7146" max="7146" width="12.7109375" style="1" bestFit="1" customWidth="1"/>
    <col min="7147" max="7393" width="11" style="1"/>
    <col min="7394" max="7394" width="6.140625" style="1" customWidth="1"/>
    <col min="7395" max="7395" width="41" style="1" customWidth="1"/>
    <col min="7396" max="7396" width="10.85546875" style="1" customWidth="1"/>
    <col min="7397" max="7397" width="8.7109375" style="1" customWidth="1"/>
    <col min="7398" max="7398" width="14.42578125" style="1" customWidth="1"/>
    <col min="7399" max="7399" width="15.7109375" style="1" bestFit="1" customWidth="1"/>
    <col min="7400" max="7400" width="15.7109375" style="1" customWidth="1"/>
    <col min="7401" max="7401" width="14.42578125" style="1" bestFit="1" customWidth="1"/>
    <col min="7402" max="7402" width="12.7109375" style="1" bestFit="1" customWidth="1"/>
    <col min="7403" max="7649" width="11" style="1"/>
    <col min="7650" max="7650" width="6.140625" style="1" customWidth="1"/>
    <col min="7651" max="7651" width="41" style="1" customWidth="1"/>
    <col min="7652" max="7652" width="10.85546875" style="1" customWidth="1"/>
    <col min="7653" max="7653" width="8.7109375" style="1" customWidth="1"/>
    <col min="7654" max="7654" width="14.42578125" style="1" customWidth="1"/>
    <col min="7655" max="7655" width="15.7109375" style="1" bestFit="1" customWidth="1"/>
    <col min="7656" max="7656" width="15.7109375" style="1" customWidth="1"/>
    <col min="7657" max="7657" width="14.42578125" style="1" bestFit="1" customWidth="1"/>
    <col min="7658" max="7658" width="12.7109375" style="1" bestFit="1" customWidth="1"/>
    <col min="7659" max="7905" width="11" style="1"/>
    <col min="7906" max="7906" width="6.140625" style="1" customWidth="1"/>
    <col min="7907" max="7907" width="41" style="1" customWidth="1"/>
    <col min="7908" max="7908" width="10.85546875" style="1" customWidth="1"/>
    <col min="7909" max="7909" width="8.7109375" style="1" customWidth="1"/>
    <col min="7910" max="7910" width="14.42578125" style="1" customWidth="1"/>
    <col min="7911" max="7911" width="15.7109375" style="1" bestFit="1" customWidth="1"/>
    <col min="7912" max="7912" width="15.7109375" style="1" customWidth="1"/>
    <col min="7913" max="7913" width="14.42578125" style="1" bestFit="1" customWidth="1"/>
    <col min="7914" max="7914" width="12.7109375" style="1" bestFit="1" customWidth="1"/>
    <col min="7915" max="8161" width="11" style="1"/>
    <col min="8162" max="8162" width="6.140625" style="1" customWidth="1"/>
    <col min="8163" max="8163" width="41" style="1" customWidth="1"/>
    <col min="8164" max="8164" width="10.85546875" style="1" customWidth="1"/>
    <col min="8165" max="8165" width="8.7109375" style="1" customWidth="1"/>
    <col min="8166" max="8166" width="14.42578125" style="1" customWidth="1"/>
    <col min="8167" max="8167" width="15.7109375" style="1" bestFit="1" customWidth="1"/>
    <col min="8168" max="8168" width="15.7109375" style="1" customWidth="1"/>
    <col min="8169" max="8169" width="14.42578125" style="1" bestFit="1" customWidth="1"/>
    <col min="8170" max="8170" width="12.7109375" style="1" bestFit="1" customWidth="1"/>
    <col min="8171" max="8417" width="11" style="1"/>
    <col min="8418" max="8418" width="6.140625" style="1" customWidth="1"/>
    <col min="8419" max="8419" width="41" style="1" customWidth="1"/>
    <col min="8420" max="8420" width="10.85546875" style="1" customWidth="1"/>
    <col min="8421" max="8421" width="8.7109375" style="1" customWidth="1"/>
    <col min="8422" max="8422" width="14.42578125" style="1" customWidth="1"/>
    <col min="8423" max="8423" width="15.7109375" style="1" bestFit="1" customWidth="1"/>
    <col min="8424" max="8424" width="15.7109375" style="1" customWidth="1"/>
    <col min="8425" max="8425" width="14.42578125" style="1" bestFit="1" customWidth="1"/>
    <col min="8426" max="8426" width="12.7109375" style="1" bestFit="1" customWidth="1"/>
    <col min="8427" max="8673" width="11" style="1"/>
    <col min="8674" max="8674" width="6.140625" style="1" customWidth="1"/>
    <col min="8675" max="8675" width="41" style="1" customWidth="1"/>
    <col min="8676" max="8676" width="10.85546875" style="1" customWidth="1"/>
    <col min="8677" max="8677" width="8.7109375" style="1" customWidth="1"/>
    <col min="8678" max="8678" width="14.42578125" style="1" customWidth="1"/>
    <col min="8679" max="8679" width="15.7109375" style="1" bestFit="1" customWidth="1"/>
    <col min="8680" max="8680" width="15.7109375" style="1" customWidth="1"/>
    <col min="8681" max="8681" width="14.42578125" style="1" bestFit="1" customWidth="1"/>
    <col min="8682" max="8682" width="12.7109375" style="1" bestFit="1" customWidth="1"/>
    <col min="8683" max="8929" width="11" style="1"/>
    <col min="8930" max="8930" width="6.140625" style="1" customWidth="1"/>
    <col min="8931" max="8931" width="41" style="1" customWidth="1"/>
    <col min="8932" max="8932" width="10.85546875" style="1" customWidth="1"/>
    <col min="8933" max="8933" width="8.7109375" style="1" customWidth="1"/>
    <col min="8934" max="8934" width="14.42578125" style="1" customWidth="1"/>
    <col min="8935" max="8935" width="15.7109375" style="1" bestFit="1" customWidth="1"/>
    <col min="8936" max="8936" width="15.7109375" style="1" customWidth="1"/>
    <col min="8937" max="8937" width="14.42578125" style="1" bestFit="1" customWidth="1"/>
    <col min="8938" max="8938" width="12.7109375" style="1" bestFit="1" customWidth="1"/>
    <col min="8939" max="9185" width="11" style="1"/>
    <col min="9186" max="9186" width="6.140625" style="1" customWidth="1"/>
    <col min="9187" max="9187" width="41" style="1" customWidth="1"/>
    <col min="9188" max="9188" width="10.85546875" style="1" customWidth="1"/>
    <col min="9189" max="9189" width="8.7109375" style="1" customWidth="1"/>
    <col min="9190" max="9190" width="14.42578125" style="1" customWidth="1"/>
    <col min="9191" max="9191" width="15.7109375" style="1" bestFit="1" customWidth="1"/>
    <col min="9192" max="9192" width="15.7109375" style="1" customWidth="1"/>
    <col min="9193" max="9193" width="14.42578125" style="1" bestFit="1" customWidth="1"/>
    <col min="9194" max="9194" width="12.7109375" style="1" bestFit="1" customWidth="1"/>
    <col min="9195" max="9441" width="11" style="1"/>
    <col min="9442" max="9442" width="6.140625" style="1" customWidth="1"/>
    <col min="9443" max="9443" width="41" style="1" customWidth="1"/>
    <col min="9444" max="9444" width="10.85546875" style="1" customWidth="1"/>
    <col min="9445" max="9445" width="8.7109375" style="1" customWidth="1"/>
    <col min="9446" max="9446" width="14.42578125" style="1" customWidth="1"/>
    <col min="9447" max="9447" width="15.7109375" style="1" bestFit="1" customWidth="1"/>
    <col min="9448" max="9448" width="15.7109375" style="1" customWidth="1"/>
    <col min="9449" max="9449" width="14.42578125" style="1" bestFit="1" customWidth="1"/>
    <col min="9450" max="9450" width="12.7109375" style="1" bestFit="1" customWidth="1"/>
    <col min="9451" max="9697" width="11" style="1"/>
    <col min="9698" max="9698" width="6.140625" style="1" customWidth="1"/>
    <col min="9699" max="9699" width="41" style="1" customWidth="1"/>
    <col min="9700" max="9700" width="10.85546875" style="1" customWidth="1"/>
    <col min="9701" max="9701" width="8.7109375" style="1" customWidth="1"/>
    <col min="9702" max="9702" width="14.42578125" style="1" customWidth="1"/>
    <col min="9703" max="9703" width="15.7109375" style="1" bestFit="1" customWidth="1"/>
    <col min="9704" max="9704" width="15.7109375" style="1" customWidth="1"/>
    <col min="9705" max="9705" width="14.42578125" style="1" bestFit="1" customWidth="1"/>
    <col min="9706" max="9706" width="12.7109375" style="1" bestFit="1" customWidth="1"/>
    <col min="9707" max="9953" width="11" style="1"/>
    <col min="9954" max="9954" width="6.140625" style="1" customWidth="1"/>
    <col min="9955" max="9955" width="41" style="1" customWidth="1"/>
    <col min="9956" max="9956" width="10.85546875" style="1" customWidth="1"/>
    <col min="9957" max="9957" width="8.7109375" style="1" customWidth="1"/>
    <col min="9958" max="9958" width="14.42578125" style="1" customWidth="1"/>
    <col min="9959" max="9959" width="15.7109375" style="1" bestFit="1" customWidth="1"/>
    <col min="9960" max="9960" width="15.7109375" style="1" customWidth="1"/>
    <col min="9961" max="9961" width="14.42578125" style="1" bestFit="1" customWidth="1"/>
    <col min="9962" max="9962" width="12.7109375" style="1" bestFit="1" customWidth="1"/>
    <col min="9963" max="10209" width="11" style="1"/>
    <col min="10210" max="10210" width="6.140625" style="1" customWidth="1"/>
    <col min="10211" max="10211" width="41" style="1" customWidth="1"/>
    <col min="10212" max="10212" width="10.85546875" style="1" customWidth="1"/>
    <col min="10213" max="10213" width="8.7109375" style="1" customWidth="1"/>
    <col min="10214" max="10214" width="14.42578125" style="1" customWidth="1"/>
    <col min="10215" max="10215" width="15.7109375" style="1" bestFit="1" customWidth="1"/>
    <col min="10216" max="10216" width="15.7109375" style="1" customWidth="1"/>
    <col min="10217" max="10217" width="14.42578125" style="1" bestFit="1" customWidth="1"/>
    <col min="10218" max="10218" width="12.7109375" style="1" bestFit="1" customWidth="1"/>
    <col min="10219" max="10465" width="11" style="1"/>
    <col min="10466" max="10466" width="6.140625" style="1" customWidth="1"/>
    <col min="10467" max="10467" width="41" style="1" customWidth="1"/>
    <col min="10468" max="10468" width="10.85546875" style="1" customWidth="1"/>
    <col min="10469" max="10469" width="8.7109375" style="1" customWidth="1"/>
    <col min="10470" max="10470" width="14.42578125" style="1" customWidth="1"/>
    <col min="10471" max="10471" width="15.7109375" style="1" bestFit="1" customWidth="1"/>
    <col min="10472" max="10472" width="15.7109375" style="1" customWidth="1"/>
    <col min="10473" max="10473" width="14.42578125" style="1" bestFit="1" customWidth="1"/>
    <col min="10474" max="10474" width="12.7109375" style="1" bestFit="1" customWidth="1"/>
    <col min="10475" max="10721" width="11" style="1"/>
    <col min="10722" max="10722" width="6.140625" style="1" customWidth="1"/>
    <col min="10723" max="10723" width="41" style="1" customWidth="1"/>
    <col min="10724" max="10724" width="10.85546875" style="1" customWidth="1"/>
    <col min="10725" max="10725" width="8.7109375" style="1" customWidth="1"/>
    <col min="10726" max="10726" width="14.42578125" style="1" customWidth="1"/>
    <col min="10727" max="10727" width="15.7109375" style="1" bestFit="1" customWidth="1"/>
    <col min="10728" max="10728" width="15.7109375" style="1" customWidth="1"/>
    <col min="10729" max="10729" width="14.42578125" style="1" bestFit="1" customWidth="1"/>
    <col min="10730" max="10730" width="12.7109375" style="1" bestFit="1" customWidth="1"/>
    <col min="10731" max="10977" width="11" style="1"/>
    <col min="10978" max="10978" width="6.140625" style="1" customWidth="1"/>
    <col min="10979" max="10979" width="41" style="1" customWidth="1"/>
    <col min="10980" max="10980" width="10.85546875" style="1" customWidth="1"/>
    <col min="10981" max="10981" width="8.7109375" style="1" customWidth="1"/>
    <col min="10982" max="10982" width="14.42578125" style="1" customWidth="1"/>
    <col min="10983" max="10983" width="15.7109375" style="1" bestFit="1" customWidth="1"/>
    <col min="10984" max="10984" width="15.7109375" style="1" customWidth="1"/>
    <col min="10985" max="10985" width="14.42578125" style="1" bestFit="1" customWidth="1"/>
    <col min="10986" max="10986" width="12.7109375" style="1" bestFit="1" customWidth="1"/>
    <col min="10987" max="11233" width="11" style="1"/>
    <col min="11234" max="11234" width="6.140625" style="1" customWidth="1"/>
    <col min="11235" max="11235" width="41" style="1" customWidth="1"/>
    <col min="11236" max="11236" width="10.85546875" style="1" customWidth="1"/>
    <col min="11237" max="11237" width="8.7109375" style="1" customWidth="1"/>
    <col min="11238" max="11238" width="14.42578125" style="1" customWidth="1"/>
    <col min="11239" max="11239" width="15.7109375" style="1" bestFit="1" customWidth="1"/>
    <col min="11240" max="11240" width="15.7109375" style="1" customWidth="1"/>
    <col min="11241" max="11241" width="14.42578125" style="1" bestFit="1" customWidth="1"/>
    <col min="11242" max="11242" width="12.7109375" style="1" bestFit="1" customWidth="1"/>
    <col min="11243" max="11489" width="11" style="1"/>
    <col min="11490" max="11490" width="6.140625" style="1" customWidth="1"/>
    <col min="11491" max="11491" width="41" style="1" customWidth="1"/>
    <col min="11492" max="11492" width="10.85546875" style="1" customWidth="1"/>
    <col min="11493" max="11493" width="8.7109375" style="1" customWidth="1"/>
    <col min="11494" max="11494" width="14.42578125" style="1" customWidth="1"/>
    <col min="11495" max="11495" width="15.7109375" style="1" bestFit="1" customWidth="1"/>
    <col min="11496" max="11496" width="15.7109375" style="1" customWidth="1"/>
    <col min="11497" max="11497" width="14.42578125" style="1" bestFit="1" customWidth="1"/>
    <col min="11498" max="11498" width="12.7109375" style="1" bestFit="1" customWidth="1"/>
    <col min="11499" max="11745" width="11" style="1"/>
    <col min="11746" max="11746" width="6.140625" style="1" customWidth="1"/>
    <col min="11747" max="11747" width="41" style="1" customWidth="1"/>
    <col min="11748" max="11748" width="10.85546875" style="1" customWidth="1"/>
    <col min="11749" max="11749" width="8.7109375" style="1" customWidth="1"/>
    <col min="11750" max="11750" width="14.42578125" style="1" customWidth="1"/>
    <col min="11751" max="11751" width="15.7109375" style="1" bestFit="1" customWidth="1"/>
    <col min="11752" max="11752" width="15.7109375" style="1" customWidth="1"/>
    <col min="11753" max="11753" width="14.42578125" style="1" bestFit="1" customWidth="1"/>
    <col min="11754" max="11754" width="12.7109375" style="1" bestFit="1" customWidth="1"/>
    <col min="11755" max="12001" width="11" style="1"/>
    <col min="12002" max="12002" width="6.140625" style="1" customWidth="1"/>
    <col min="12003" max="12003" width="41" style="1" customWidth="1"/>
    <col min="12004" max="12004" width="10.85546875" style="1" customWidth="1"/>
    <col min="12005" max="12005" width="8.7109375" style="1" customWidth="1"/>
    <col min="12006" max="12006" width="14.42578125" style="1" customWidth="1"/>
    <col min="12007" max="12007" width="15.7109375" style="1" bestFit="1" customWidth="1"/>
    <col min="12008" max="12008" width="15.7109375" style="1" customWidth="1"/>
    <col min="12009" max="12009" width="14.42578125" style="1" bestFit="1" customWidth="1"/>
    <col min="12010" max="12010" width="12.7109375" style="1" bestFit="1" customWidth="1"/>
    <col min="12011" max="12257" width="11" style="1"/>
    <col min="12258" max="12258" width="6.140625" style="1" customWidth="1"/>
    <col min="12259" max="12259" width="41" style="1" customWidth="1"/>
    <col min="12260" max="12260" width="10.85546875" style="1" customWidth="1"/>
    <col min="12261" max="12261" width="8.7109375" style="1" customWidth="1"/>
    <col min="12262" max="12262" width="14.42578125" style="1" customWidth="1"/>
    <col min="12263" max="12263" width="15.7109375" style="1" bestFit="1" customWidth="1"/>
    <col min="12264" max="12264" width="15.7109375" style="1" customWidth="1"/>
    <col min="12265" max="12265" width="14.42578125" style="1" bestFit="1" customWidth="1"/>
    <col min="12266" max="12266" width="12.7109375" style="1" bestFit="1" customWidth="1"/>
    <col min="12267" max="12513" width="11" style="1"/>
    <col min="12514" max="12514" width="6.140625" style="1" customWidth="1"/>
    <col min="12515" max="12515" width="41" style="1" customWidth="1"/>
    <col min="12516" max="12516" width="10.85546875" style="1" customWidth="1"/>
    <col min="12517" max="12517" width="8.7109375" style="1" customWidth="1"/>
    <col min="12518" max="12518" width="14.42578125" style="1" customWidth="1"/>
    <col min="12519" max="12519" width="15.7109375" style="1" bestFit="1" customWidth="1"/>
    <col min="12520" max="12520" width="15.7109375" style="1" customWidth="1"/>
    <col min="12521" max="12521" width="14.42578125" style="1" bestFit="1" customWidth="1"/>
    <col min="12522" max="12522" width="12.7109375" style="1" bestFit="1" customWidth="1"/>
    <col min="12523" max="12769" width="11" style="1"/>
    <col min="12770" max="12770" width="6.140625" style="1" customWidth="1"/>
    <col min="12771" max="12771" width="41" style="1" customWidth="1"/>
    <col min="12772" max="12772" width="10.85546875" style="1" customWidth="1"/>
    <col min="12773" max="12773" width="8.7109375" style="1" customWidth="1"/>
    <col min="12774" max="12774" width="14.42578125" style="1" customWidth="1"/>
    <col min="12775" max="12775" width="15.7109375" style="1" bestFit="1" customWidth="1"/>
    <col min="12776" max="12776" width="15.7109375" style="1" customWidth="1"/>
    <col min="12777" max="12777" width="14.42578125" style="1" bestFit="1" customWidth="1"/>
    <col min="12778" max="12778" width="12.7109375" style="1" bestFit="1" customWidth="1"/>
    <col min="12779" max="13025" width="11" style="1"/>
    <col min="13026" max="13026" width="6.140625" style="1" customWidth="1"/>
    <col min="13027" max="13027" width="41" style="1" customWidth="1"/>
    <col min="13028" max="13028" width="10.85546875" style="1" customWidth="1"/>
    <col min="13029" max="13029" width="8.7109375" style="1" customWidth="1"/>
    <col min="13030" max="13030" width="14.42578125" style="1" customWidth="1"/>
    <col min="13031" max="13031" width="15.7109375" style="1" bestFit="1" customWidth="1"/>
    <col min="13032" max="13032" width="15.7109375" style="1" customWidth="1"/>
    <col min="13033" max="13033" width="14.42578125" style="1" bestFit="1" customWidth="1"/>
    <col min="13034" max="13034" width="12.7109375" style="1" bestFit="1" customWidth="1"/>
    <col min="13035" max="13281" width="11" style="1"/>
    <col min="13282" max="13282" width="6.140625" style="1" customWidth="1"/>
    <col min="13283" max="13283" width="41" style="1" customWidth="1"/>
    <col min="13284" max="13284" width="10.85546875" style="1" customWidth="1"/>
    <col min="13285" max="13285" width="8.7109375" style="1" customWidth="1"/>
    <col min="13286" max="13286" width="14.42578125" style="1" customWidth="1"/>
    <col min="13287" max="13287" width="15.7109375" style="1" bestFit="1" customWidth="1"/>
    <col min="13288" max="13288" width="15.7109375" style="1" customWidth="1"/>
    <col min="13289" max="13289" width="14.42578125" style="1" bestFit="1" customWidth="1"/>
    <col min="13290" max="13290" width="12.7109375" style="1" bestFit="1" customWidth="1"/>
    <col min="13291" max="13537" width="11" style="1"/>
    <col min="13538" max="13538" width="6.140625" style="1" customWidth="1"/>
    <col min="13539" max="13539" width="41" style="1" customWidth="1"/>
    <col min="13540" max="13540" width="10.85546875" style="1" customWidth="1"/>
    <col min="13541" max="13541" width="8.7109375" style="1" customWidth="1"/>
    <col min="13542" max="13542" width="14.42578125" style="1" customWidth="1"/>
    <col min="13543" max="13543" width="15.7109375" style="1" bestFit="1" customWidth="1"/>
    <col min="13544" max="13544" width="15.7109375" style="1" customWidth="1"/>
    <col min="13545" max="13545" width="14.42578125" style="1" bestFit="1" customWidth="1"/>
    <col min="13546" max="13546" width="12.7109375" style="1" bestFit="1" customWidth="1"/>
    <col min="13547" max="13793" width="11" style="1"/>
    <col min="13794" max="13794" width="6.140625" style="1" customWidth="1"/>
    <col min="13795" max="13795" width="41" style="1" customWidth="1"/>
    <col min="13796" max="13796" width="10.85546875" style="1" customWidth="1"/>
    <col min="13797" max="13797" width="8.7109375" style="1" customWidth="1"/>
    <col min="13798" max="13798" width="14.42578125" style="1" customWidth="1"/>
    <col min="13799" max="13799" width="15.7109375" style="1" bestFit="1" customWidth="1"/>
    <col min="13800" max="13800" width="15.7109375" style="1" customWidth="1"/>
    <col min="13801" max="13801" width="14.42578125" style="1" bestFit="1" customWidth="1"/>
    <col min="13802" max="13802" width="12.7109375" style="1" bestFit="1" customWidth="1"/>
    <col min="13803" max="14049" width="11" style="1"/>
    <col min="14050" max="14050" width="6.140625" style="1" customWidth="1"/>
    <col min="14051" max="14051" width="41" style="1" customWidth="1"/>
    <col min="14052" max="14052" width="10.85546875" style="1" customWidth="1"/>
    <col min="14053" max="14053" width="8.7109375" style="1" customWidth="1"/>
    <col min="14054" max="14054" width="14.42578125" style="1" customWidth="1"/>
    <col min="14055" max="14055" width="15.7109375" style="1" bestFit="1" customWidth="1"/>
    <col min="14056" max="14056" width="15.7109375" style="1" customWidth="1"/>
    <col min="14057" max="14057" width="14.42578125" style="1" bestFit="1" customWidth="1"/>
    <col min="14058" max="14058" width="12.7109375" style="1" bestFit="1" customWidth="1"/>
    <col min="14059" max="14305" width="11" style="1"/>
    <col min="14306" max="14306" width="6.140625" style="1" customWidth="1"/>
    <col min="14307" max="14307" width="41" style="1" customWidth="1"/>
    <col min="14308" max="14308" width="10.85546875" style="1" customWidth="1"/>
    <col min="14309" max="14309" width="8.7109375" style="1" customWidth="1"/>
    <col min="14310" max="14310" width="14.42578125" style="1" customWidth="1"/>
    <col min="14311" max="14311" width="15.7109375" style="1" bestFit="1" customWidth="1"/>
    <col min="14312" max="14312" width="15.7109375" style="1" customWidth="1"/>
    <col min="14313" max="14313" width="14.42578125" style="1" bestFit="1" customWidth="1"/>
    <col min="14314" max="14314" width="12.7109375" style="1" bestFit="1" customWidth="1"/>
    <col min="14315" max="14561" width="11" style="1"/>
    <col min="14562" max="14562" width="6.140625" style="1" customWidth="1"/>
    <col min="14563" max="14563" width="41" style="1" customWidth="1"/>
    <col min="14564" max="14564" width="10.85546875" style="1" customWidth="1"/>
    <col min="14565" max="14565" width="8.7109375" style="1" customWidth="1"/>
    <col min="14566" max="14566" width="14.42578125" style="1" customWidth="1"/>
    <col min="14567" max="14567" width="15.7109375" style="1" bestFit="1" customWidth="1"/>
    <col min="14568" max="14568" width="15.7109375" style="1" customWidth="1"/>
    <col min="14569" max="14569" width="14.42578125" style="1" bestFit="1" customWidth="1"/>
    <col min="14570" max="14570" width="12.7109375" style="1" bestFit="1" customWidth="1"/>
    <col min="14571" max="14817" width="11" style="1"/>
    <col min="14818" max="14818" width="6.140625" style="1" customWidth="1"/>
    <col min="14819" max="14819" width="41" style="1" customWidth="1"/>
    <col min="14820" max="14820" width="10.85546875" style="1" customWidth="1"/>
    <col min="14821" max="14821" width="8.7109375" style="1" customWidth="1"/>
    <col min="14822" max="14822" width="14.42578125" style="1" customWidth="1"/>
    <col min="14823" max="14823" width="15.7109375" style="1" bestFit="1" customWidth="1"/>
    <col min="14824" max="14824" width="15.7109375" style="1" customWidth="1"/>
    <col min="14825" max="14825" width="14.42578125" style="1" bestFit="1" customWidth="1"/>
    <col min="14826" max="14826" width="12.7109375" style="1" bestFit="1" customWidth="1"/>
    <col min="14827" max="15073" width="11" style="1"/>
    <col min="15074" max="15074" width="6.140625" style="1" customWidth="1"/>
    <col min="15075" max="15075" width="41" style="1" customWidth="1"/>
    <col min="15076" max="15076" width="10.85546875" style="1" customWidth="1"/>
    <col min="15077" max="15077" width="8.7109375" style="1" customWidth="1"/>
    <col min="15078" max="15078" width="14.42578125" style="1" customWidth="1"/>
    <col min="15079" max="15079" width="15.7109375" style="1" bestFit="1" customWidth="1"/>
    <col min="15080" max="15080" width="15.7109375" style="1" customWidth="1"/>
    <col min="15081" max="15081" width="14.42578125" style="1" bestFit="1" customWidth="1"/>
    <col min="15082" max="15082" width="12.7109375" style="1" bestFit="1" customWidth="1"/>
    <col min="15083" max="15329" width="11" style="1"/>
    <col min="15330" max="15330" width="6.140625" style="1" customWidth="1"/>
    <col min="15331" max="15331" width="41" style="1" customWidth="1"/>
    <col min="15332" max="15332" width="10.85546875" style="1" customWidth="1"/>
    <col min="15333" max="15333" width="8.7109375" style="1" customWidth="1"/>
    <col min="15334" max="15334" width="14.42578125" style="1" customWidth="1"/>
    <col min="15335" max="15335" width="15.7109375" style="1" bestFit="1" customWidth="1"/>
    <col min="15336" max="15336" width="15.7109375" style="1" customWidth="1"/>
    <col min="15337" max="15337" width="14.42578125" style="1" bestFit="1" customWidth="1"/>
    <col min="15338" max="15338" width="12.7109375" style="1" bestFit="1" customWidth="1"/>
    <col min="15339" max="15585" width="11" style="1"/>
    <col min="15586" max="15586" width="6.140625" style="1" customWidth="1"/>
    <col min="15587" max="15587" width="41" style="1" customWidth="1"/>
    <col min="15588" max="15588" width="10.85546875" style="1" customWidth="1"/>
    <col min="15589" max="15589" width="8.7109375" style="1" customWidth="1"/>
    <col min="15590" max="15590" width="14.42578125" style="1" customWidth="1"/>
    <col min="15591" max="15591" width="15.7109375" style="1" bestFit="1" customWidth="1"/>
    <col min="15592" max="15592" width="15.7109375" style="1" customWidth="1"/>
    <col min="15593" max="15593" width="14.42578125" style="1" bestFit="1" customWidth="1"/>
    <col min="15594" max="15594" width="12.7109375" style="1" bestFit="1" customWidth="1"/>
    <col min="15595" max="15841" width="11" style="1"/>
    <col min="15842" max="15842" width="6.140625" style="1" customWidth="1"/>
    <col min="15843" max="15843" width="41" style="1" customWidth="1"/>
    <col min="15844" max="15844" width="10.85546875" style="1" customWidth="1"/>
    <col min="15845" max="15845" width="8.7109375" style="1" customWidth="1"/>
    <col min="15846" max="15846" width="14.42578125" style="1" customWidth="1"/>
    <col min="15847" max="15847" width="15.7109375" style="1" bestFit="1" customWidth="1"/>
    <col min="15848" max="15848" width="15.7109375" style="1" customWidth="1"/>
    <col min="15849" max="15849" width="14.42578125" style="1" bestFit="1" customWidth="1"/>
    <col min="15850" max="15850" width="12.7109375" style="1" bestFit="1" customWidth="1"/>
    <col min="15851" max="16097" width="11" style="1"/>
    <col min="16098" max="16098" width="6.140625" style="1" customWidth="1"/>
    <col min="16099" max="16099" width="41" style="1" customWidth="1"/>
    <col min="16100" max="16100" width="10.85546875" style="1" customWidth="1"/>
    <col min="16101" max="16101" width="8.7109375" style="1" customWidth="1"/>
    <col min="16102" max="16102" width="14.42578125" style="1" customWidth="1"/>
    <col min="16103" max="16103" width="15.7109375" style="1" bestFit="1" customWidth="1"/>
    <col min="16104" max="16104" width="15.7109375" style="1" customWidth="1"/>
    <col min="16105" max="16105" width="14.42578125" style="1" bestFit="1" customWidth="1"/>
    <col min="16106" max="16106" width="12.7109375" style="1" bestFit="1" customWidth="1"/>
    <col min="16107" max="16384" width="11" style="1"/>
  </cols>
  <sheetData>
    <row r="1" spans="1:7" x14ac:dyDescent="0.2">
      <c r="A1" s="138"/>
      <c r="B1" s="139"/>
      <c r="C1" s="140"/>
      <c r="D1" s="141"/>
      <c r="E1" s="142"/>
      <c r="F1" s="143"/>
      <c r="G1" s="144"/>
    </row>
    <row r="2" spans="1:7" x14ac:dyDescent="0.2">
      <c r="A2" s="138"/>
      <c r="B2" s="139"/>
      <c r="C2" s="140"/>
      <c r="D2" s="141"/>
      <c r="E2" s="142"/>
      <c r="F2" s="143"/>
      <c r="G2" s="144"/>
    </row>
    <row r="3" spans="1:7" x14ac:dyDescent="0.2">
      <c r="A3" s="138"/>
      <c r="B3" s="139"/>
      <c r="C3" s="140"/>
      <c r="D3" s="141"/>
      <c r="E3" s="142"/>
      <c r="F3" s="143"/>
      <c r="G3" s="144"/>
    </row>
    <row r="4" spans="1:7" x14ac:dyDescent="0.2">
      <c r="A4" s="138"/>
      <c r="B4" s="139"/>
      <c r="C4" s="140"/>
      <c r="D4" s="141"/>
      <c r="E4" s="142"/>
      <c r="F4" s="143"/>
      <c r="G4" s="144"/>
    </row>
    <row r="5" spans="1:7" x14ac:dyDescent="0.2">
      <c r="A5" s="138"/>
      <c r="B5" s="139"/>
      <c r="C5" s="140"/>
      <c r="D5" s="141"/>
      <c r="E5" s="142"/>
      <c r="F5" s="143"/>
      <c r="G5" s="144"/>
    </row>
    <row r="6" spans="1:7" x14ac:dyDescent="0.2">
      <c r="A6" s="138"/>
      <c r="B6" s="139"/>
      <c r="C6" s="140"/>
      <c r="D6" s="141"/>
      <c r="E6" s="142"/>
      <c r="F6" s="143"/>
      <c r="G6" s="144"/>
    </row>
    <row r="7" spans="1:7" x14ac:dyDescent="0.2">
      <c r="A7" s="138"/>
      <c r="B7" s="139"/>
      <c r="C7" s="140"/>
      <c r="D7" s="141"/>
      <c r="E7" s="142"/>
      <c r="F7" s="143"/>
      <c r="G7" s="144"/>
    </row>
    <row r="8" spans="1:7" x14ac:dyDescent="0.2">
      <c r="A8" s="138"/>
      <c r="B8" s="139"/>
      <c r="C8" s="140"/>
      <c r="D8" s="141"/>
      <c r="E8" s="142"/>
      <c r="F8" s="143"/>
      <c r="G8" s="144"/>
    </row>
    <row r="9" spans="1:7" x14ac:dyDescent="0.2">
      <c r="A9" s="145"/>
      <c r="B9" s="145"/>
      <c r="C9" s="145"/>
      <c r="D9" s="145"/>
      <c r="E9" s="145"/>
      <c r="F9" s="145"/>
      <c r="G9" s="145"/>
    </row>
    <row r="10" spans="1:7" ht="15" x14ac:dyDescent="0.2">
      <c r="A10" s="146"/>
      <c r="B10" s="146"/>
      <c r="C10" s="146"/>
      <c r="D10" s="146"/>
      <c r="E10" s="146"/>
      <c r="F10" s="146"/>
      <c r="G10" s="146"/>
    </row>
    <row r="11" spans="1:7" ht="15" x14ac:dyDescent="0.2">
      <c r="A11" s="146"/>
      <c r="B11" s="146"/>
      <c r="C11" s="146"/>
      <c r="D11" s="146"/>
      <c r="E11" s="146"/>
      <c r="F11" s="146"/>
      <c r="G11" s="146"/>
    </row>
    <row r="12" spans="1:7" ht="18.75" x14ac:dyDescent="0.3">
      <c r="A12" s="147"/>
      <c r="B12" s="147"/>
      <c r="C12" s="147"/>
      <c r="D12" s="147"/>
      <c r="E12" s="147"/>
      <c r="F12" s="147"/>
      <c r="G12" s="147"/>
    </row>
    <row r="13" spans="1:7" x14ac:dyDescent="0.2">
      <c r="A13" s="138"/>
      <c r="B13" s="139"/>
      <c r="C13" s="140"/>
      <c r="D13" s="141"/>
      <c r="E13" s="142"/>
      <c r="F13" s="143"/>
      <c r="G13" s="144"/>
    </row>
    <row r="14" spans="1:7" ht="28.5" customHeight="1" x14ac:dyDescent="0.2">
      <c r="A14" s="148" t="s">
        <v>0</v>
      </c>
      <c r="B14" s="149" t="s">
        <v>160</v>
      </c>
      <c r="C14" s="149"/>
      <c r="D14" s="149"/>
      <c r="E14" s="149"/>
      <c r="F14" s="149"/>
      <c r="G14" s="139"/>
    </row>
    <row r="15" spans="1:7" ht="17.45" customHeight="1" x14ac:dyDescent="0.2">
      <c r="A15" s="150"/>
      <c r="B15" s="139"/>
      <c r="C15" s="151"/>
      <c r="D15" s="143"/>
      <c r="E15" s="152"/>
      <c r="F15" s="153" t="s">
        <v>1</v>
      </c>
      <c r="G15" s="154"/>
    </row>
    <row r="16" spans="1:7" ht="21" customHeight="1" x14ac:dyDescent="0.25">
      <c r="A16" s="148" t="s">
        <v>2</v>
      </c>
      <c r="B16" s="155" t="s">
        <v>3</v>
      </c>
      <c r="C16" s="156"/>
      <c r="D16" s="157"/>
      <c r="E16" s="158" t="s">
        <v>4</v>
      </c>
      <c r="F16" s="159"/>
      <c r="G16" s="159"/>
    </row>
    <row r="17" spans="1:8" ht="18" customHeight="1" x14ac:dyDescent="0.25">
      <c r="A17" s="160"/>
      <c r="B17" s="139"/>
      <c r="C17" s="156"/>
      <c r="D17" s="157"/>
      <c r="E17" s="158" t="s">
        <v>5</v>
      </c>
      <c r="F17" s="159"/>
      <c r="G17" s="159"/>
    </row>
    <row r="18" spans="1:8" ht="21.6" customHeight="1" x14ac:dyDescent="0.25">
      <c r="A18" s="160"/>
      <c r="B18" s="139"/>
      <c r="C18" s="156"/>
      <c r="D18" s="157"/>
      <c r="E18" s="158"/>
      <c r="F18" s="161"/>
      <c r="G18" s="162"/>
    </row>
    <row r="19" spans="1:8" ht="18" customHeight="1" x14ac:dyDescent="0.2">
      <c r="A19" s="13" t="s">
        <v>6</v>
      </c>
      <c r="B19" s="29" t="s">
        <v>7</v>
      </c>
      <c r="C19" s="27" t="s">
        <v>8</v>
      </c>
      <c r="D19" s="27" t="s">
        <v>9</v>
      </c>
      <c r="E19" s="28" t="s">
        <v>10</v>
      </c>
      <c r="F19" s="27" t="s">
        <v>11</v>
      </c>
      <c r="G19" s="106"/>
    </row>
    <row r="20" spans="1:8" ht="21" customHeight="1" x14ac:dyDescent="0.25">
      <c r="A20" s="54"/>
      <c r="B20" s="57" t="s">
        <v>12</v>
      </c>
      <c r="C20" s="38"/>
      <c r="D20" s="55"/>
      <c r="E20" s="56"/>
      <c r="F20" s="55"/>
      <c r="G20" s="48"/>
    </row>
    <row r="21" spans="1:8" ht="21" customHeight="1" x14ac:dyDescent="0.2">
      <c r="A21" s="43">
        <v>1</v>
      </c>
      <c r="B21" s="44" t="s">
        <v>13</v>
      </c>
      <c r="C21" s="58"/>
      <c r="D21" s="59"/>
      <c r="E21" s="45"/>
      <c r="F21" s="59"/>
      <c r="G21" s="44"/>
    </row>
    <row r="22" spans="1:8" ht="21" customHeight="1" x14ac:dyDescent="0.2">
      <c r="A22" s="60"/>
      <c r="B22" s="103" t="s">
        <v>14</v>
      </c>
      <c r="C22" s="38"/>
      <c r="D22" s="55"/>
      <c r="E22" s="56"/>
      <c r="F22" s="55"/>
      <c r="G22" s="48"/>
    </row>
    <row r="23" spans="1:8" ht="20.25" customHeight="1" x14ac:dyDescent="0.2">
      <c r="A23" s="64">
        <f>A21+0.01</f>
        <v>1.01</v>
      </c>
      <c r="B23" s="65" t="s">
        <v>15</v>
      </c>
      <c r="C23" s="72">
        <v>2</v>
      </c>
      <c r="D23" s="66" t="s">
        <v>16</v>
      </c>
      <c r="E23" s="163"/>
      <c r="F23" s="67">
        <f>ROUND(C23*E23,2)</f>
        <v>0</v>
      </c>
      <c r="G23" s="130"/>
    </row>
    <row r="24" spans="1:8" ht="20.25" customHeight="1" x14ac:dyDescent="0.2">
      <c r="A24" s="64">
        <f>A23+0.01</f>
        <v>1.02</v>
      </c>
      <c r="B24" s="65" t="s">
        <v>17</v>
      </c>
      <c r="C24" s="72">
        <v>2</v>
      </c>
      <c r="D24" s="66" t="s">
        <v>16</v>
      </c>
      <c r="E24" s="163"/>
      <c r="F24" s="67">
        <f t="shared" ref="F24:F46" si="0">ROUND(C24*E24,2)</f>
        <v>0</v>
      </c>
      <c r="G24" s="130"/>
    </row>
    <row r="25" spans="1:8" ht="20.25" customHeight="1" x14ac:dyDescent="0.2">
      <c r="A25" s="64">
        <f t="shared" ref="A25:A46" si="1">A24+0.01</f>
        <v>1.03</v>
      </c>
      <c r="B25" s="65" t="s">
        <v>18</v>
      </c>
      <c r="C25" s="72">
        <v>9.24</v>
      </c>
      <c r="D25" s="66" t="s">
        <v>19</v>
      </c>
      <c r="E25" s="163"/>
      <c r="F25" s="67">
        <f t="shared" si="0"/>
        <v>0</v>
      </c>
      <c r="G25" s="130"/>
    </row>
    <row r="26" spans="1:8" ht="20.25" customHeight="1" x14ac:dyDescent="0.2">
      <c r="A26" s="64">
        <f t="shared" si="1"/>
        <v>1.04</v>
      </c>
      <c r="B26" s="65" t="s">
        <v>20</v>
      </c>
      <c r="C26" s="72">
        <v>35.6</v>
      </c>
      <c r="D26" s="66" t="s">
        <v>19</v>
      </c>
      <c r="E26" s="163"/>
      <c r="F26" s="67">
        <f t="shared" si="0"/>
        <v>0</v>
      </c>
      <c r="G26" s="130"/>
      <c r="H26" s="110"/>
    </row>
    <row r="27" spans="1:8" ht="20.25" customHeight="1" x14ac:dyDescent="0.2">
      <c r="A27" s="64">
        <f t="shared" si="1"/>
        <v>1.05</v>
      </c>
      <c r="B27" s="65" t="s">
        <v>21</v>
      </c>
      <c r="C27" s="72">
        <v>2</v>
      </c>
      <c r="D27" s="66" t="s">
        <v>16</v>
      </c>
      <c r="E27" s="163"/>
      <c r="F27" s="67">
        <f t="shared" si="0"/>
        <v>0</v>
      </c>
      <c r="G27" s="130"/>
      <c r="H27" s="110"/>
    </row>
    <row r="28" spans="1:8" ht="17.25" customHeight="1" x14ac:dyDescent="0.2">
      <c r="A28" s="64">
        <f t="shared" si="1"/>
        <v>1.06</v>
      </c>
      <c r="B28" s="65" t="s">
        <v>22</v>
      </c>
      <c r="C28" s="72">
        <v>1</v>
      </c>
      <c r="D28" s="66" t="s">
        <v>16</v>
      </c>
      <c r="E28" s="163"/>
      <c r="F28" s="67">
        <f t="shared" si="0"/>
        <v>0</v>
      </c>
      <c r="G28" s="130"/>
    </row>
    <row r="29" spans="1:8" ht="17.25" customHeight="1" x14ac:dyDescent="0.2">
      <c r="A29" s="64">
        <f t="shared" si="1"/>
        <v>1.07</v>
      </c>
      <c r="B29" s="65" t="s">
        <v>23</v>
      </c>
      <c r="C29" s="72">
        <v>2</v>
      </c>
      <c r="D29" s="66" t="s">
        <v>16</v>
      </c>
      <c r="E29" s="163"/>
      <c r="F29" s="67">
        <f t="shared" si="0"/>
        <v>0</v>
      </c>
      <c r="G29" s="130"/>
    </row>
    <row r="30" spans="1:8" ht="35.1" customHeight="1" x14ac:dyDescent="0.2">
      <c r="A30" s="64">
        <f t="shared" si="1"/>
        <v>1.08</v>
      </c>
      <c r="B30" s="68" t="s">
        <v>24</v>
      </c>
      <c r="C30" s="125">
        <v>2</v>
      </c>
      <c r="D30" s="69" t="s">
        <v>16</v>
      </c>
      <c r="E30" s="164"/>
      <c r="F30" s="67">
        <f t="shared" si="0"/>
        <v>0</v>
      </c>
      <c r="G30" s="130"/>
    </row>
    <row r="31" spans="1:8" ht="43.5" customHeight="1" x14ac:dyDescent="0.2">
      <c r="A31" s="64">
        <f t="shared" si="1"/>
        <v>1.0900000000000001</v>
      </c>
      <c r="B31" s="68" t="s">
        <v>25</v>
      </c>
      <c r="C31" s="125">
        <v>2</v>
      </c>
      <c r="D31" s="69" t="s">
        <v>16</v>
      </c>
      <c r="E31" s="164"/>
      <c r="F31" s="67">
        <f t="shared" si="0"/>
        <v>0</v>
      </c>
      <c r="G31" s="130"/>
    </row>
    <row r="32" spans="1:8" ht="35.1" customHeight="1" x14ac:dyDescent="0.2">
      <c r="A32" s="64">
        <f t="shared" si="1"/>
        <v>1.1000000000000001</v>
      </c>
      <c r="B32" s="68" t="s">
        <v>26</v>
      </c>
      <c r="C32" s="125">
        <v>2</v>
      </c>
      <c r="D32" s="69" t="s">
        <v>16</v>
      </c>
      <c r="E32" s="164"/>
      <c r="F32" s="67">
        <f t="shared" si="0"/>
        <v>0</v>
      </c>
      <c r="G32" s="130"/>
    </row>
    <row r="33" spans="1:8" ht="35.1" customHeight="1" x14ac:dyDescent="0.2">
      <c r="A33" s="64">
        <f t="shared" si="1"/>
        <v>1.1100000000000001</v>
      </c>
      <c r="B33" s="68" t="s">
        <v>27</v>
      </c>
      <c r="C33" s="125">
        <v>2</v>
      </c>
      <c r="D33" s="69" t="s">
        <v>16</v>
      </c>
      <c r="E33" s="164"/>
      <c r="F33" s="67">
        <f t="shared" si="0"/>
        <v>0</v>
      </c>
      <c r="G33" s="130"/>
    </row>
    <row r="34" spans="1:8" ht="28.5" customHeight="1" x14ac:dyDescent="0.2">
      <c r="A34" s="64">
        <f t="shared" si="1"/>
        <v>1.1200000000000001</v>
      </c>
      <c r="B34" s="68" t="s">
        <v>28</v>
      </c>
      <c r="C34" s="125">
        <v>2</v>
      </c>
      <c r="D34" s="69" t="s">
        <v>16</v>
      </c>
      <c r="E34" s="164"/>
      <c r="F34" s="67">
        <f t="shared" si="0"/>
        <v>0</v>
      </c>
      <c r="G34" s="130"/>
    </row>
    <row r="35" spans="1:8" ht="28.5" customHeight="1" x14ac:dyDescent="0.2">
      <c r="A35" s="64">
        <f t="shared" si="1"/>
        <v>1.1300000000000001</v>
      </c>
      <c r="B35" s="68" t="s">
        <v>29</v>
      </c>
      <c r="C35" s="125">
        <v>2</v>
      </c>
      <c r="D35" s="69" t="s">
        <v>16</v>
      </c>
      <c r="E35" s="164"/>
      <c r="F35" s="67">
        <f t="shared" si="0"/>
        <v>0</v>
      </c>
      <c r="G35" s="130"/>
    </row>
    <row r="36" spans="1:8" ht="38.450000000000003" customHeight="1" x14ac:dyDescent="0.35">
      <c r="A36" s="64">
        <f t="shared" si="1"/>
        <v>1.1400000000000001</v>
      </c>
      <c r="B36" s="68" t="s">
        <v>30</v>
      </c>
      <c r="C36" s="72">
        <v>9.24</v>
      </c>
      <c r="D36" s="66" t="s">
        <v>19</v>
      </c>
      <c r="E36" s="165"/>
      <c r="F36" s="67">
        <f t="shared" si="0"/>
        <v>0</v>
      </c>
      <c r="G36" s="133"/>
      <c r="H36" s="116"/>
    </row>
    <row r="37" spans="1:8" ht="33.950000000000003" customHeight="1" x14ac:dyDescent="0.35">
      <c r="A37" s="64">
        <f t="shared" si="1"/>
        <v>1.1500000000000001</v>
      </c>
      <c r="B37" s="68" t="s">
        <v>31</v>
      </c>
      <c r="C37" s="72">
        <v>48.56</v>
      </c>
      <c r="D37" s="66" t="s">
        <v>19</v>
      </c>
      <c r="E37" s="165"/>
      <c r="F37" s="67">
        <f t="shared" si="0"/>
        <v>0</v>
      </c>
      <c r="G37" s="133"/>
      <c r="H37" s="116"/>
    </row>
    <row r="38" spans="1:8" ht="27.95" customHeight="1" x14ac:dyDescent="0.2">
      <c r="A38" s="64">
        <f t="shared" si="1"/>
        <v>1.1600000000000001</v>
      </c>
      <c r="B38" s="65" t="s">
        <v>32</v>
      </c>
      <c r="C38" s="72">
        <v>2</v>
      </c>
      <c r="D38" s="66" t="s">
        <v>16</v>
      </c>
      <c r="E38" s="165"/>
      <c r="F38" s="67">
        <f t="shared" si="0"/>
        <v>0</v>
      </c>
      <c r="G38" s="130"/>
    </row>
    <row r="39" spans="1:8" ht="35.1" customHeight="1" x14ac:dyDescent="0.2">
      <c r="A39" s="64">
        <f t="shared" si="1"/>
        <v>1.1700000000000002</v>
      </c>
      <c r="B39" s="68" t="s">
        <v>33</v>
      </c>
      <c r="C39" s="72">
        <v>2</v>
      </c>
      <c r="D39" s="71" t="s">
        <v>16</v>
      </c>
      <c r="E39" s="163"/>
      <c r="F39" s="67">
        <f t="shared" si="0"/>
        <v>0</v>
      </c>
      <c r="G39" s="130"/>
    </row>
    <row r="40" spans="1:8" ht="35.1" customHeight="1" x14ac:dyDescent="0.2">
      <c r="A40" s="64">
        <f t="shared" si="1"/>
        <v>1.1800000000000002</v>
      </c>
      <c r="B40" s="70" t="s">
        <v>34</v>
      </c>
      <c r="C40" s="72">
        <v>9.24</v>
      </c>
      <c r="D40" s="66" t="s">
        <v>19</v>
      </c>
      <c r="E40" s="163"/>
      <c r="F40" s="67">
        <f t="shared" si="0"/>
        <v>0</v>
      </c>
      <c r="G40" s="130"/>
    </row>
    <row r="41" spans="1:8" ht="35.1" customHeight="1" x14ac:dyDescent="0.2">
      <c r="A41" s="64">
        <f t="shared" si="1"/>
        <v>1.1900000000000002</v>
      </c>
      <c r="B41" s="70" t="s">
        <v>35</v>
      </c>
      <c r="C41" s="72">
        <v>32.869999999999997</v>
      </c>
      <c r="D41" s="66" t="s">
        <v>36</v>
      </c>
      <c r="E41" s="163"/>
      <c r="F41" s="67">
        <f t="shared" si="0"/>
        <v>0</v>
      </c>
      <c r="G41" s="130"/>
    </row>
    <row r="42" spans="1:8" ht="31.5" customHeight="1" x14ac:dyDescent="0.2">
      <c r="A42" s="64">
        <f t="shared" si="1"/>
        <v>1.2000000000000002</v>
      </c>
      <c r="B42" s="70" t="s">
        <v>37</v>
      </c>
      <c r="C42" s="72">
        <v>25.61</v>
      </c>
      <c r="D42" s="66" t="s">
        <v>36</v>
      </c>
      <c r="E42" s="163"/>
      <c r="F42" s="67">
        <f t="shared" si="0"/>
        <v>0</v>
      </c>
      <c r="G42" s="130"/>
    </row>
    <row r="43" spans="1:8" ht="39" customHeight="1" x14ac:dyDescent="0.2">
      <c r="A43" s="64">
        <f t="shared" si="1"/>
        <v>1.2100000000000002</v>
      </c>
      <c r="B43" s="70" t="s">
        <v>38</v>
      </c>
      <c r="C43" s="72">
        <v>2</v>
      </c>
      <c r="D43" s="66" t="s">
        <v>16</v>
      </c>
      <c r="E43" s="163"/>
      <c r="F43" s="67">
        <f t="shared" si="0"/>
        <v>0</v>
      </c>
      <c r="G43" s="130"/>
    </row>
    <row r="44" spans="1:8" ht="41.25" customHeight="1" x14ac:dyDescent="0.2">
      <c r="A44" s="64">
        <f t="shared" si="1"/>
        <v>1.2200000000000002</v>
      </c>
      <c r="B44" s="70" t="s">
        <v>39</v>
      </c>
      <c r="C44" s="72">
        <v>2</v>
      </c>
      <c r="D44" s="66" t="s">
        <v>16</v>
      </c>
      <c r="E44" s="163"/>
      <c r="F44" s="67">
        <f t="shared" si="0"/>
        <v>0</v>
      </c>
      <c r="G44" s="130"/>
    </row>
    <row r="45" spans="1:8" ht="30.95" customHeight="1" x14ac:dyDescent="0.2">
      <c r="A45" s="64">
        <f t="shared" si="1"/>
        <v>1.2300000000000002</v>
      </c>
      <c r="B45" s="68" t="s">
        <v>161</v>
      </c>
      <c r="C45" s="72">
        <v>2</v>
      </c>
      <c r="D45" s="66" t="s">
        <v>16</v>
      </c>
      <c r="E45" s="163"/>
      <c r="F45" s="67">
        <f t="shared" si="0"/>
        <v>0</v>
      </c>
      <c r="G45" s="129"/>
    </row>
    <row r="46" spans="1:8" ht="27" customHeight="1" x14ac:dyDescent="0.2">
      <c r="A46" s="64">
        <f t="shared" si="1"/>
        <v>1.2400000000000002</v>
      </c>
      <c r="B46" s="70" t="s">
        <v>40</v>
      </c>
      <c r="C46" s="72">
        <v>1</v>
      </c>
      <c r="D46" s="72" t="s">
        <v>41</v>
      </c>
      <c r="E46" s="163"/>
      <c r="F46" s="67">
        <f t="shared" si="0"/>
        <v>0</v>
      </c>
      <c r="G46" s="132"/>
    </row>
    <row r="47" spans="1:8" ht="24" customHeight="1" x14ac:dyDescent="0.2">
      <c r="A47" s="22"/>
      <c r="B47" s="23" t="s">
        <v>42</v>
      </c>
      <c r="C47" s="126"/>
      <c r="D47" s="25"/>
      <c r="E47" s="166"/>
      <c r="F47" s="26"/>
      <c r="G47" s="107">
        <f>SUM(F23:F46)</f>
        <v>0</v>
      </c>
    </row>
    <row r="48" spans="1:8" ht="19.5" customHeight="1" x14ac:dyDescent="0.2">
      <c r="A48" s="54"/>
      <c r="B48" s="48"/>
      <c r="C48" s="55"/>
      <c r="D48" s="55"/>
      <c r="E48" s="141"/>
      <c r="F48" s="55"/>
      <c r="G48" s="48"/>
    </row>
    <row r="49" spans="1:8" ht="19.5" customHeight="1" x14ac:dyDescent="0.2">
      <c r="A49" s="43">
        <v>2</v>
      </c>
      <c r="B49" s="103" t="s">
        <v>43</v>
      </c>
      <c r="C49" s="55"/>
      <c r="D49" s="55"/>
      <c r="E49" s="141"/>
      <c r="F49" s="55"/>
      <c r="G49" s="48"/>
      <c r="H49" s="111"/>
    </row>
    <row r="50" spans="1:8" ht="19.5" customHeight="1" x14ac:dyDescent="0.2">
      <c r="A50" s="43"/>
      <c r="B50" s="44" t="s">
        <v>44</v>
      </c>
      <c r="C50" s="55"/>
      <c r="D50" s="55"/>
      <c r="E50" s="141"/>
      <c r="F50" s="55"/>
      <c r="G50" s="48"/>
      <c r="H50" s="117"/>
    </row>
    <row r="51" spans="1:8" ht="24.95" customHeight="1" x14ac:dyDescent="0.2">
      <c r="A51" s="64">
        <f>A49+0.01</f>
        <v>2.0099999999999998</v>
      </c>
      <c r="B51" s="65" t="s">
        <v>45</v>
      </c>
      <c r="C51" s="72">
        <v>4</v>
      </c>
      <c r="D51" s="66" t="s">
        <v>16</v>
      </c>
      <c r="E51" s="163"/>
      <c r="F51" s="67">
        <f t="shared" ref="F51:F87" si="2">ROUND(C51*E51,2)</f>
        <v>0</v>
      </c>
      <c r="G51" s="130"/>
      <c r="H51" s="112"/>
    </row>
    <row r="52" spans="1:8" ht="24.95" customHeight="1" x14ac:dyDescent="0.2">
      <c r="A52" s="64">
        <f>A51+0.01</f>
        <v>2.0199999999999996</v>
      </c>
      <c r="B52" s="65" t="s">
        <v>46</v>
      </c>
      <c r="C52" s="72">
        <v>3</v>
      </c>
      <c r="D52" s="66" t="s">
        <v>16</v>
      </c>
      <c r="E52" s="163"/>
      <c r="F52" s="67">
        <f t="shared" si="2"/>
        <v>0</v>
      </c>
      <c r="G52" s="130"/>
      <c r="H52" s="112"/>
    </row>
    <row r="53" spans="1:8" ht="24.95" customHeight="1" x14ac:dyDescent="0.2">
      <c r="A53" s="64">
        <f t="shared" ref="A53:A87" si="3">A52+0.01</f>
        <v>2.0299999999999994</v>
      </c>
      <c r="B53" s="73" t="s">
        <v>47</v>
      </c>
      <c r="C53" s="72">
        <v>1</v>
      </c>
      <c r="D53" s="66" t="s">
        <v>16</v>
      </c>
      <c r="E53" s="163"/>
      <c r="F53" s="67">
        <f t="shared" si="2"/>
        <v>0</v>
      </c>
      <c r="G53" s="130"/>
      <c r="H53" s="112"/>
    </row>
    <row r="54" spans="1:8" ht="24.95" customHeight="1" x14ac:dyDescent="0.2">
      <c r="A54" s="64">
        <f t="shared" si="3"/>
        <v>2.0399999999999991</v>
      </c>
      <c r="B54" s="65" t="s">
        <v>48</v>
      </c>
      <c r="C54" s="72">
        <v>20.65</v>
      </c>
      <c r="D54" s="66" t="s">
        <v>19</v>
      </c>
      <c r="E54" s="163"/>
      <c r="F54" s="67">
        <f t="shared" si="2"/>
        <v>0</v>
      </c>
      <c r="G54" s="130"/>
      <c r="H54" s="112"/>
    </row>
    <row r="55" spans="1:8" ht="24.95" customHeight="1" x14ac:dyDescent="0.2">
      <c r="A55" s="64">
        <f t="shared" si="3"/>
        <v>2.0499999999999989</v>
      </c>
      <c r="B55" s="65" t="s">
        <v>20</v>
      </c>
      <c r="C55" s="72">
        <v>48.2</v>
      </c>
      <c r="D55" s="66" t="s">
        <v>19</v>
      </c>
      <c r="E55" s="163"/>
      <c r="F55" s="67">
        <f t="shared" si="2"/>
        <v>0</v>
      </c>
      <c r="G55" s="130"/>
      <c r="H55" s="112"/>
    </row>
    <row r="56" spans="1:8" ht="24.95" customHeight="1" x14ac:dyDescent="0.2">
      <c r="A56" s="64">
        <f t="shared" si="3"/>
        <v>2.0599999999999987</v>
      </c>
      <c r="B56" s="65" t="s">
        <v>21</v>
      </c>
      <c r="C56" s="72">
        <v>2</v>
      </c>
      <c r="D56" s="66" t="s">
        <v>16</v>
      </c>
      <c r="E56" s="163"/>
      <c r="F56" s="67">
        <f t="shared" si="2"/>
        <v>0</v>
      </c>
      <c r="G56" s="130"/>
      <c r="H56" s="112"/>
    </row>
    <row r="57" spans="1:8" ht="31.5" customHeight="1" x14ac:dyDescent="0.2">
      <c r="A57" s="64">
        <f t="shared" si="3"/>
        <v>2.0699999999999985</v>
      </c>
      <c r="B57" s="68" t="s">
        <v>49</v>
      </c>
      <c r="C57" s="72">
        <v>2</v>
      </c>
      <c r="D57" s="66" t="s">
        <v>16</v>
      </c>
      <c r="E57" s="163"/>
      <c r="F57" s="67">
        <f t="shared" si="2"/>
        <v>0</v>
      </c>
      <c r="G57" s="130"/>
      <c r="H57" s="112"/>
    </row>
    <row r="58" spans="1:8" ht="24.95" customHeight="1" x14ac:dyDescent="0.2">
      <c r="A58" s="64">
        <f t="shared" si="3"/>
        <v>2.0799999999999983</v>
      </c>
      <c r="B58" s="65" t="s">
        <v>50</v>
      </c>
      <c r="C58" s="72">
        <v>2</v>
      </c>
      <c r="D58" s="66" t="s">
        <v>51</v>
      </c>
      <c r="E58" s="163"/>
      <c r="F58" s="67">
        <f t="shared" si="2"/>
        <v>0</v>
      </c>
      <c r="G58" s="130"/>
      <c r="H58" s="112"/>
    </row>
    <row r="59" spans="1:8" ht="24.95" customHeight="1" x14ac:dyDescent="0.2">
      <c r="A59" s="64">
        <f t="shared" si="3"/>
        <v>2.0899999999999981</v>
      </c>
      <c r="B59" s="65" t="s">
        <v>52</v>
      </c>
      <c r="C59" s="72">
        <v>2</v>
      </c>
      <c r="D59" s="66" t="s">
        <v>16</v>
      </c>
      <c r="E59" s="163"/>
      <c r="F59" s="67">
        <f t="shared" si="2"/>
        <v>0</v>
      </c>
      <c r="G59" s="130"/>
      <c r="H59" s="112"/>
    </row>
    <row r="60" spans="1:8" ht="24.95" customHeight="1" x14ac:dyDescent="0.2">
      <c r="A60" s="64">
        <f t="shared" si="3"/>
        <v>2.0999999999999979</v>
      </c>
      <c r="B60" s="65" t="s">
        <v>53</v>
      </c>
      <c r="C60" s="72">
        <v>2</v>
      </c>
      <c r="D60" s="66" t="s">
        <v>16</v>
      </c>
      <c r="E60" s="163"/>
      <c r="F60" s="67">
        <f t="shared" si="2"/>
        <v>0</v>
      </c>
      <c r="G60" s="130"/>
      <c r="H60" s="112"/>
    </row>
    <row r="61" spans="1:8" ht="24.95" customHeight="1" x14ac:dyDescent="0.2">
      <c r="A61" s="64">
        <f t="shared" si="3"/>
        <v>2.1099999999999977</v>
      </c>
      <c r="B61" s="65" t="s">
        <v>23</v>
      </c>
      <c r="C61" s="72">
        <v>8</v>
      </c>
      <c r="D61" s="66" t="s">
        <v>16</v>
      </c>
      <c r="E61" s="163"/>
      <c r="F61" s="67">
        <f t="shared" si="2"/>
        <v>0</v>
      </c>
      <c r="G61" s="130"/>
      <c r="H61" s="112"/>
    </row>
    <row r="62" spans="1:8" ht="24.95" customHeight="1" x14ac:dyDescent="0.2">
      <c r="A62" s="64">
        <f t="shared" si="3"/>
        <v>2.1199999999999974</v>
      </c>
      <c r="B62" s="65" t="s">
        <v>54</v>
      </c>
      <c r="C62" s="72">
        <v>2</v>
      </c>
      <c r="D62" s="66" t="s">
        <v>16</v>
      </c>
      <c r="E62" s="163"/>
      <c r="F62" s="67">
        <f t="shared" si="2"/>
        <v>0</v>
      </c>
      <c r="G62" s="130"/>
      <c r="H62" s="112"/>
    </row>
    <row r="63" spans="1:8" ht="24.95" customHeight="1" x14ac:dyDescent="0.2">
      <c r="A63" s="64">
        <f t="shared" si="3"/>
        <v>2.1299999999999972</v>
      </c>
      <c r="B63" s="65" t="s">
        <v>55</v>
      </c>
      <c r="C63" s="72">
        <v>18.2</v>
      </c>
      <c r="D63" s="66" t="s">
        <v>19</v>
      </c>
      <c r="E63" s="163"/>
      <c r="F63" s="67">
        <f t="shared" si="2"/>
        <v>0</v>
      </c>
      <c r="G63" s="130"/>
      <c r="H63" s="112"/>
    </row>
    <row r="64" spans="1:8" ht="24.95" customHeight="1" x14ac:dyDescent="0.2">
      <c r="A64" s="64">
        <f t="shared" si="3"/>
        <v>2.139999999999997</v>
      </c>
      <c r="B64" s="70" t="s">
        <v>56</v>
      </c>
      <c r="C64" s="76">
        <v>11.85</v>
      </c>
      <c r="D64" s="66" t="s">
        <v>57</v>
      </c>
      <c r="E64" s="163"/>
      <c r="F64" s="67">
        <f t="shared" si="2"/>
        <v>0</v>
      </c>
      <c r="G64" s="131"/>
      <c r="H64" s="112"/>
    </row>
    <row r="65" spans="1:8" ht="37.5" customHeight="1" x14ac:dyDescent="0.2">
      <c r="A65" s="64">
        <f t="shared" si="3"/>
        <v>2.1499999999999968</v>
      </c>
      <c r="B65" s="68" t="s">
        <v>58</v>
      </c>
      <c r="C65" s="125">
        <v>4</v>
      </c>
      <c r="D65" s="69" t="s">
        <v>16</v>
      </c>
      <c r="E65" s="165"/>
      <c r="F65" s="67">
        <f t="shared" si="2"/>
        <v>0</v>
      </c>
      <c r="G65" s="130"/>
      <c r="H65" s="112"/>
    </row>
    <row r="66" spans="1:8" ht="37.5" customHeight="1" x14ac:dyDescent="0.2">
      <c r="A66" s="64">
        <f t="shared" si="3"/>
        <v>2.1599999999999966</v>
      </c>
      <c r="B66" s="68" t="s">
        <v>59</v>
      </c>
      <c r="C66" s="125">
        <v>1</v>
      </c>
      <c r="D66" s="69" t="s">
        <v>16</v>
      </c>
      <c r="E66" s="165"/>
      <c r="F66" s="67">
        <f t="shared" si="2"/>
        <v>0</v>
      </c>
      <c r="G66" s="130"/>
      <c r="H66" s="112"/>
    </row>
    <row r="67" spans="1:8" ht="49.5" customHeight="1" x14ac:dyDescent="0.2">
      <c r="A67" s="64">
        <f t="shared" si="3"/>
        <v>2.1699999999999964</v>
      </c>
      <c r="B67" s="68" t="s">
        <v>25</v>
      </c>
      <c r="C67" s="125">
        <v>3</v>
      </c>
      <c r="D67" s="69" t="s">
        <v>16</v>
      </c>
      <c r="E67" s="165"/>
      <c r="F67" s="67">
        <f t="shared" si="2"/>
        <v>0</v>
      </c>
      <c r="G67" s="130"/>
      <c r="H67" s="112"/>
    </row>
    <row r="68" spans="1:8" ht="37.5" customHeight="1" x14ac:dyDescent="0.2">
      <c r="A68" s="64">
        <f t="shared" si="3"/>
        <v>2.1799999999999962</v>
      </c>
      <c r="B68" s="68" t="s">
        <v>60</v>
      </c>
      <c r="C68" s="125">
        <v>3</v>
      </c>
      <c r="D68" s="69" t="s">
        <v>16</v>
      </c>
      <c r="E68" s="165"/>
      <c r="F68" s="67">
        <f t="shared" si="2"/>
        <v>0</v>
      </c>
      <c r="G68" s="130"/>
      <c r="H68" s="112"/>
    </row>
    <row r="69" spans="1:8" ht="37.5" customHeight="1" x14ac:dyDescent="0.2">
      <c r="A69" s="64">
        <f t="shared" si="3"/>
        <v>2.1899999999999959</v>
      </c>
      <c r="B69" s="68" t="s">
        <v>27</v>
      </c>
      <c r="C69" s="125">
        <v>4</v>
      </c>
      <c r="D69" s="69" t="s">
        <v>16</v>
      </c>
      <c r="E69" s="164"/>
      <c r="F69" s="67">
        <f t="shared" si="2"/>
        <v>0</v>
      </c>
      <c r="G69" s="130"/>
      <c r="H69" s="112"/>
    </row>
    <row r="70" spans="1:8" ht="26.25" customHeight="1" x14ac:dyDescent="0.2">
      <c r="A70" s="64">
        <f t="shared" si="3"/>
        <v>2.1999999999999957</v>
      </c>
      <c r="B70" s="68" t="s">
        <v>28</v>
      </c>
      <c r="C70" s="125">
        <v>2</v>
      </c>
      <c r="D70" s="69" t="s">
        <v>16</v>
      </c>
      <c r="E70" s="164"/>
      <c r="F70" s="67">
        <f t="shared" si="2"/>
        <v>0</v>
      </c>
      <c r="G70" s="130"/>
      <c r="H70" s="112"/>
    </row>
    <row r="71" spans="1:8" ht="37.5" customHeight="1" x14ac:dyDescent="0.2">
      <c r="A71" s="64">
        <f t="shared" si="3"/>
        <v>2.2099999999999955</v>
      </c>
      <c r="B71" s="68" t="s">
        <v>29</v>
      </c>
      <c r="C71" s="125">
        <v>2</v>
      </c>
      <c r="D71" s="69" t="s">
        <v>16</v>
      </c>
      <c r="E71" s="164"/>
      <c r="F71" s="67">
        <f t="shared" si="2"/>
        <v>0</v>
      </c>
      <c r="G71" s="130"/>
      <c r="H71" s="112"/>
    </row>
    <row r="72" spans="1:8" ht="37.5" customHeight="1" x14ac:dyDescent="0.2">
      <c r="A72" s="64">
        <f t="shared" si="3"/>
        <v>2.2199999999999953</v>
      </c>
      <c r="B72" s="68" t="s">
        <v>61</v>
      </c>
      <c r="C72" s="72">
        <v>20.65</v>
      </c>
      <c r="D72" s="66" t="s">
        <v>19</v>
      </c>
      <c r="E72" s="165"/>
      <c r="F72" s="67">
        <f t="shared" si="2"/>
        <v>0</v>
      </c>
      <c r="G72" s="130"/>
      <c r="H72" s="112"/>
    </row>
    <row r="73" spans="1:8" ht="37.5" customHeight="1" x14ac:dyDescent="0.2">
      <c r="A73" s="64">
        <f t="shared" si="3"/>
        <v>2.2299999999999951</v>
      </c>
      <c r="B73" s="68" t="s">
        <v>62</v>
      </c>
      <c r="C73" s="72">
        <v>73.16</v>
      </c>
      <c r="D73" s="66" t="s">
        <v>19</v>
      </c>
      <c r="E73" s="165"/>
      <c r="F73" s="67">
        <f t="shared" si="2"/>
        <v>0</v>
      </c>
      <c r="G73" s="130"/>
      <c r="H73" s="112"/>
    </row>
    <row r="74" spans="1:8" ht="26.25" customHeight="1" x14ac:dyDescent="0.2">
      <c r="A74" s="64">
        <f t="shared" si="3"/>
        <v>2.2399999999999949</v>
      </c>
      <c r="B74" s="68" t="s">
        <v>32</v>
      </c>
      <c r="C74" s="72">
        <v>2</v>
      </c>
      <c r="D74" s="66" t="s">
        <v>16</v>
      </c>
      <c r="E74" s="165"/>
      <c r="F74" s="67">
        <f t="shared" si="2"/>
        <v>0</v>
      </c>
      <c r="G74" s="130"/>
      <c r="H74" s="112"/>
    </row>
    <row r="75" spans="1:8" ht="37.5" customHeight="1" x14ac:dyDescent="0.2">
      <c r="A75" s="64">
        <f t="shared" si="3"/>
        <v>2.2499999999999947</v>
      </c>
      <c r="B75" s="70" t="s">
        <v>63</v>
      </c>
      <c r="C75" s="72">
        <v>4</v>
      </c>
      <c r="D75" s="66" t="s">
        <v>16</v>
      </c>
      <c r="E75" s="163"/>
      <c r="F75" s="67">
        <f t="shared" si="2"/>
        <v>0</v>
      </c>
      <c r="G75" s="130"/>
      <c r="H75" s="112"/>
    </row>
    <row r="76" spans="1:8" ht="37.5" customHeight="1" x14ac:dyDescent="0.2">
      <c r="A76" s="64">
        <f t="shared" si="3"/>
        <v>2.2599999999999945</v>
      </c>
      <c r="B76" s="68" t="s">
        <v>33</v>
      </c>
      <c r="C76" s="72">
        <v>8</v>
      </c>
      <c r="D76" s="71" t="s">
        <v>16</v>
      </c>
      <c r="E76" s="163"/>
      <c r="F76" s="67">
        <f t="shared" si="2"/>
        <v>0</v>
      </c>
      <c r="G76" s="130"/>
      <c r="H76" s="112"/>
    </row>
    <row r="77" spans="1:8" ht="37.5" customHeight="1" x14ac:dyDescent="0.2">
      <c r="A77" s="64">
        <f t="shared" si="3"/>
        <v>2.2699999999999942</v>
      </c>
      <c r="B77" s="70" t="s">
        <v>64</v>
      </c>
      <c r="C77" s="72">
        <v>43.47</v>
      </c>
      <c r="D77" s="66" t="s">
        <v>36</v>
      </c>
      <c r="E77" s="163"/>
      <c r="F77" s="67">
        <f t="shared" si="2"/>
        <v>0</v>
      </c>
      <c r="G77" s="130"/>
      <c r="H77" s="112"/>
    </row>
    <row r="78" spans="1:8" ht="37.5" customHeight="1" x14ac:dyDescent="0.2">
      <c r="A78" s="64">
        <f t="shared" si="3"/>
        <v>2.279999999999994</v>
      </c>
      <c r="B78" s="70" t="s">
        <v>38</v>
      </c>
      <c r="C78" s="72">
        <v>2</v>
      </c>
      <c r="D78" s="66" t="s">
        <v>65</v>
      </c>
      <c r="E78" s="163"/>
      <c r="F78" s="67">
        <f t="shared" si="2"/>
        <v>0</v>
      </c>
      <c r="G78" s="130"/>
      <c r="H78" s="112"/>
    </row>
    <row r="79" spans="1:8" ht="37.5" customHeight="1" x14ac:dyDescent="0.2">
      <c r="A79" s="64">
        <f t="shared" si="3"/>
        <v>2.2899999999999938</v>
      </c>
      <c r="B79" s="70" t="s">
        <v>34</v>
      </c>
      <c r="C79" s="72">
        <v>21</v>
      </c>
      <c r="D79" s="66" t="s">
        <v>19</v>
      </c>
      <c r="E79" s="163"/>
      <c r="F79" s="67">
        <f t="shared" si="2"/>
        <v>0</v>
      </c>
      <c r="G79" s="130"/>
      <c r="H79" s="112"/>
    </row>
    <row r="80" spans="1:8" ht="28.5" customHeight="1" x14ac:dyDescent="0.2">
      <c r="A80" s="64">
        <f t="shared" si="3"/>
        <v>2.2999999999999936</v>
      </c>
      <c r="B80" s="70" t="s">
        <v>66</v>
      </c>
      <c r="C80" s="72">
        <v>22.6</v>
      </c>
      <c r="D80" s="66" t="s">
        <v>36</v>
      </c>
      <c r="E80" s="163"/>
      <c r="F80" s="67">
        <f t="shared" si="2"/>
        <v>0</v>
      </c>
      <c r="G80" s="130"/>
      <c r="H80" s="112"/>
    </row>
    <row r="81" spans="1:8" ht="36" customHeight="1" x14ac:dyDescent="0.2">
      <c r="A81" s="64">
        <f t="shared" si="3"/>
        <v>2.3099999999999934</v>
      </c>
      <c r="B81" s="114" t="s">
        <v>67</v>
      </c>
      <c r="C81" s="72">
        <v>2</v>
      </c>
      <c r="D81" s="66" t="s">
        <v>16</v>
      </c>
      <c r="E81" s="163"/>
      <c r="F81" s="67">
        <f t="shared" si="2"/>
        <v>0</v>
      </c>
      <c r="G81" s="130"/>
      <c r="H81" s="112"/>
    </row>
    <row r="82" spans="1:8" ht="26.25" customHeight="1" x14ac:dyDescent="0.2">
      <c r="A82" s="64">
        <f t="shared" si="3"/>
        <v>2.3199999999999932</v>
      </c>
      <c r="B82" s="70" t="s">
        <v>68</v>
      </c>
      <c r="C82" s="72">
        <v>2</v>
      </c>
      <c r="D82" s="66" t="s">
        <v>16</v>
      </c>
      <c r="E82" s="163"/>
      <c r="F82" s="67">
        <f t="shared" si="2"/>
        <v>0</v>
      </c>
      <c r="G82" s="130"/>
      <c r="H82" s="112"/>
    </row>
    <row r="83" spans="1:8" ht="48" customHeight="1" x14ac:dyDescent="0.2">
      <c r="A83" s="64">
        <f t="shared" si="3"/>
        <v>2.329999999999993</v>
      </c>
      <c r="B83" s="68" t="s">
        <v>69</v>
      </c>
      <c r="C83" s="72">
        <v>18.8</v>
      </c>
      <c r="D83" s="66" t="s">
        <v>19</v>
      </c>
      <c r="E83" s="163"/>
      <c r="F83" s="67">
        <f t="shared" si="2"/>
        <v>0</v>
      </c>
      <c r="G83" s="130"/>
      <c r="H83" s="112"/>
    </row>
    <row r="84" spans="1:8" ht="30.6" customHeight="1" x14ac:dyDescent="0.2">
      <c r="A84" s="64">
        <f t="shared" si="3"/>
        <v>2.3399999999999928</v>
      </c>
      <c r="B84" s="74" t="s">
        <v>70</v>
      </c>
      <c r="C84" s="72">
        <v>1</v>
      </c>
      <c r="D84" s="72" t="s">
        <v>41</v>
      </c>
      <c r="E84" s="163"/>
      <c r="F84" s="67">
        <f t="shared" si="2"/>
        <v>0</v>
      </c>
      <c r="G84" s="130"/>
      <c r="H84" s="112"/>
    </row>
    <row r="85" spans="1:8" ht="33" customHeight="1" x14ac:dyDescent="0.2">
      <c r="A85" s="64">
        <f t="shared" si="3"/>
        <v>2.3499999999999925</v>
      </c>
      <c r="B85" s="68" t="s">
        <v>71</v>
      </c>
      <c r="C85" s="72">
        <v>2</v>
      </c>
      <c r="D85" s="66" t="s">
        <v>16</v>
      </c>
      <c r="E85" s="163"/>
      <c r="F85" s="67">
        <f t="shared" si="2"/>
        <v>0</v>
      </c>
      <c r="G85" s="129"/>
      <c r="H85" s="112"/>
    </row>
    <row r="86" spans="1:8" ht="33" customHeight="1" x14ac:dyDescent="0.2">
      <c r="A86" s="64">
        <f t="shared" si="3"/>
        <v>2.3599999999999923</v>
      </c>
      <c r="B86" s="70" t="s">
        <v>72</v>
      </c>
      <c r="C86" s="72">
        <v>1</v>
      </c>
      <c r="D86" s="72" t="s">
        <v>41</v>
      </c>
      <c r="E86" s="163"/>
      <c r="F86" s="67">
        <f t="shared" si="2"/>
        <v>0</v>
      </c>
      <c r="G86" s="130"/>
      <c r="H86" s="112"/>
    </row>
    <row r="87" spans="1:8" ht="24.95" customHeight="1" x14ac:dyDescent="0.2">
      <c r="A87" s="64">
        <f t="shared" si="3"/>
        <v>2.3699999999999921</v>
      </c>
      <c r="B87" s="70" t="s">
        <v>40</v>
      </c>
      <c r="C87" s="72">
        <v>1</v>
      </c>
      <c r="D87" s="72" t="s">
        <v>41</v>
      </c>
      <c r="E87" s="163"/>
      <c r="F87" s="67">
        <f t="shared" si="2"/>
        <v>0</v>
      </c>
      <c r="G87" s="132"/>
      <c r="H87" s="112"/>
    </row>
    <row r="88" spans="1:8" ht="23.25" customHeight="1" x14ac:dyDescent="0.2">
      <c r="A88" s="22"/>
      <c r="B88" s="23" t="s">
        <v>42</v>
      </c>
      <c r="C88" s="126"/>
      <c r="D88" s="25"/>
      <c r="E88" s="166"/>
      <c r="F88" s="26"/>
      <c r="G88" s="107">
        <f>SUM(F51:F87)</f>
        <v>0</v>
      </c>
      <c r="H88" s="112"/>
    </row>
    <row r="89" spans="1:8" ht="18" customHeight="1" x14ac:dyDescent="0.2">
      <c r="A89" s="54"/>
      <c r="B89" s="48"/>
      <c r="C89" s="55"/>
      <c r="D89" s="55"/>
      <c r="E89" s="141"/>
      <c r="F89" s="55"/>
      <c r="G89" s="48"/>
      <c r="H89" s="112"/>
    </row>
    <row r="90" spans="1:8" ht="21.6" customHeight="1" x14ac:dyDescent="0.2">
      <c r="A90" s="60"/>
      <c r="B90" s="103" t="s">
        <v>73</v>
      </c>
      <c r="C90" s="43"/>
      <c r="D90" s="59"/>
      <c r="E90" s="167"/>
      <c r="F90" s="59"/>
      <c r="G90" s="43"/>
      <c r="H90" s="112"/>
    </row>
    <row r="91" spans="1:8" ht="21.95" customHeight="1" x14ac:dyDescent="0.25">
      <c r="A91" s="43">
        <v>3</v>
      </c>
      <c r="B91" s="44" t="s">
        <v>74</v>
      </c>
      <c r="C91" s="127"/>
      <c r="D91" s="40"/>
      <c r="E91" s="168"/>
      <c r="F91" s="41"/>
      <c r="G91" s="42"/>
      <c r="H91" s="112"/>
    </row>
    <row r="92" spans="1:8" ht="24.95" customHeight="1" x14ac:dyDescent="0.2">
      <c r="A92" s="66">
        <f>A91+0.01</f>
        <v>3.01</v>
      </c>
      <c r="B92" s="68" t="s">
        <v>75</v>
      </c>
      <c r="C92" s="72">
        <v>17.809999999999999</v>
      </c>
      <c r="D92" s="66" t="s">
        <v>19</v>
      </c>
      <c r="E92" s="163"/>
      <c r="F92" s="67">
        <f t="shared" ref="F92:F109" si="4">ROUND(C92*E92,2)</f>
        <v>0</v>
      </c>
      <c r="G92" s="129"/>
      <c r="H92" s="112"/>
    </row>
    <row r="93" spans="1:8" ht="24.95" customHeight="1" x14ac:dyDescent="0.2">
      <c r="A93" s="66">
        <f t="shared" ref="A93:A109" si="5">A92+0.01</f>
        <v>3.0199999999999996</v>
      </c>
      <c r="B93" s="68" t="s">
        <v>76</v>
      </c>
      <c r="C93" s="72">
        <v>1</v>
      </c>
      <c r="D93" s="66" t="s">
        <v>16</v>
      </c>
      <c r="E93" s="163"/>
      <c r="F93" s="67">
        <f t="shared" si="4"/>
        <v>0</v>
      </c>
      <c r="G93" s="129"/>
      <c r="H93" s="112"/>
    </row>
    <row r="94" spans="1:8" ht="24.95" customHeight="1" x14ac:dyDescent="0.2">
      <c r="A94" s="66">
        <f t="shared" si="5"/>
        <v>3.0299999999999994</v>
      </c>
      <c r="B94" s="68" t="s">
        <v>77</v>
      </c>
      <c r="C94" s="72">
        <v>1</v>
      </c>
      <c r="D94" s="66" t="s">
        <v>16</v>
      </c>
      <c r="E94" s="163"/>
      <c r="F94" s="67">
        <f t="shared" si="4"/>
        <v>0</v>
      </c>
      <c r="G94" s="129"/>
      <c r="H94" s="115"/>
    </row>
    <row r="95" spans="1:8" ht="24.95" customHeight="1" x14ac:dyDescent="0.2">
      <c r="A95" s="66">
        <f t="shared" si="5"/>
        <v>3.0399999999999991</v>
      </c>
      <c r="B95" s="68" t="s">
        <v>78</v>
      </c>
      <c r="C95" s="72">
        <v>1.78</v>
      </c>
      <c r="D95" s="66" t="s">
        <v>57</v>
      </c>
      <c r="E95" s="163"/>
      <c r="F95" s="67">
        <f t="shared" si="4"/>
        <v>0</v>
      </c>
      <c r="G95" s="129"/>
      <c r="H95" s="115"/>
    </row>
    <row r="96" spans="1:8" ht="24.95" customHeight="1" x14ac:dyDescent="0.2">
      <c r="A96" s="66">
        <f t="shared" si="5"/>
        <v>3.0499999999999989</v>
      </c>
      <c r="B96" s="68" t="s">
        <v>79</v>
      </c>
      <c r="C96" s="72">
        <v>1.44</v>
      </c>
      <c r="D96" s="66" t="s">
        <v>19</v>
      </c>
      <c r="E96" s="163"/>
      <c r="F96" s="67">
        <f t="shared" si="4"/>
        <v>0</v>
      </c>
      <c r="G96" s="129"/>
      <c r="H96" s="115"/>
    </row>
    <row r="97" spans="1:8" ht="24.95" customHeight="1" x14ac:dyDescent="0.2">
      <c r="A97" s="66">
        <f t="shared" si="5"/>
        <v>3.0599999999999987</v>
      </c>
      <c r="B97" s="68" t="s">
        <v>80</v>
      </c>
      <c r="C97" s="72">
        <v>4.5</v>
      </c>
      <c r="D97" s="66" t="s">
        <v>57</v>
      </c>
      <c r="E97" s="163"/>
      <c r="F97" s="67">
        <f t="shared" si="4"/>
        <v>0</v>
      </c>
      <c r="G97" s="129"/>
      <c r="H97" s="115"/>
    </row>
    <row r="98" spans="1:8" ht="24.95" customHeight="1" x14ac:dyDescent="0.2">
      <c r="A98" s="66">
        <f t="shared" si="5"/>
        <v>3.0699999999999985</v>
      </c>
      <c r="B98" s="68" t="s">
        <v>81</v>
      </c>
      <c r="C98" s="72">
        <v>1.88</v>
      </c>
      <c r="D98" s="66" t="s">
        <v>57</v>
      </c>
      <c r="E98" s="163"/>
      <c r="F98" s="67">
        <f t="shared" si="4"/>
        <v>0</v>
      </c>
      <c r="G98" s="129"/>
      <c r="H98" s="115"/>
    </row>
    <row r="99" spans="1:8" ht="24.95" customHeight="1" x14ac:dyDescent="0.2">
      <c r="A99" s="66">
        <f t="shared" si="5"/>
        <v>3.0799999999999983</v>
      </c>
      <c r="B99" s="68" t="s">
        <v>82</v>
      </c>
      <c r="C99" s="72">
        <v>17.809999999999999</v>
      </c>
      <c r="D99" s="66" t="s">
        <v>19</v>
      </c>
      <c r="E99" s="163"/>
      <c r="F99" s="67">
        <f t="shared" si="4"/>
        <v>0</v>
      </c>
      <c r="G99" s="129"/>
      <c r="H99" s="115"/>
    </row>
    <row r="100" spans="1:8" ht="24.95" customHeight="1" x14ac:dyDescent="0.2">
      <c r="A100" s="66">
        <f t="shared" si="5"/>
        <v>3.0899999999999981</v>
      </c>
      <c r="B100" s="68" t="s">
        <v>83</v>
      </c>
      <c r="C100" s="72">
        <v>9.5</v>
      </c>
      <c r="D100" s="66" t="s">
        <v>84</v>
      </c>
      <c r="E100" s="163"/>
      <c r="F100" s="67">
        <f t="shared" si="4"/>
        <v>0</v>
      </c>
      <c r="G100" s="129"/>
      <c r="H100" s="115"/>
    </row>
    <row r="101" spans="1:8" ht="24.95" customHeight="1" x14ac:dyDescent="0.2">
      <c r="A101" s="66">
        <f t="shared" si="5"/>
        <v>3.0999999999999979</v>
      </c>
      <c r="B101" s="68" t="s">
        <v>85</v>
      </c>
      <c r="C101" s="72">
        <v>30</v>
      </c>
      <c r="D101" s="66" t="s">
        <v>36</v>
      </c>
      <c r="E101" s="163"/>
      <c r="F101" s="67">
        <f t="shared" si="4"/>
        <v>0</v>
      </c>
      <c r="G101" s="129"/>
      <c r="H101" s="115"/>
    </row>
    <row r="102" spans="1:8" ht="32.25" customHeight="1" x14ac:dyDescent="0.2">
      <c r="A102" s="66">
        <f t="shared" si="5"/>
        <v>3.1099999999999977</v>
      </c>
      <c r="B102" s="70" t="s">
        <v>86</v>
      </c>
      <c r="C102" s="72">
        <v>15.5</v>
      </c>
      <c r="D102" s="66" t="s">
        <v>87</v>
      </c>
      <c r="E102" s="163"/>
      <c r="F102" s="67">
        <f t="shared" si="4"/>
        <v>0</v>
      </c>
      <c r="G102" s="129"/>
      <c r="H102" s="115"/>
    </row>
    <row r="103" spans="1:8" ht="24.95" customHeight="1" x14ac:dyDescent="0.2">
      <c r="A103" s="66">
        <f t="shared" si="5"/>
        <v>3.1199999999999974</v>
      </c>
      <c r="B103" s="68" t="s">
        <v>88</v>
      </c>
      <c r="C103" s="72">
        <v>2</v>
      </c>
      <c r="D103" s="66" t="s">
        <v>16</v>
      </c>
      <c r="E103" s="163"/>
      <c r="F103" s="67">
        <f t="shared" si="4"/>
        <v>0</v>
      </c>
      <c r="G103" s="129"/>
      <c r="H103" s="112"/>
    </row>
    <row r="104" spans="1:8" ht="24.95" customHeight="1" x14ac:dyDescent="0.2">
      <c r="A104" s="66">
        <f t="shared" si="5"/>
        <v>3.1299999999999972</v>
      </c>
      <c r="B104" s="68" t="s">
        <v>89</v>
      </c>
      <c r="C104" s="72">
        <v>1</v>
      </c>
      <c r="D104" s="66" t="s">
        <v>41</v>
      </c>
      <c r="E104" s="163"/>
      <c r="F104" s="67">
        <f t="shared" si="4"/>
        <v>0</v>
      </c>
      <c r="G104" s="129"/>
      <c r="H104" s="112"/>
    </row>
    <row r="105" spans="1:8" ht="24.95" customHeight="1" x14ac:dyDescent="0.2">
      <c r="A105" s="66">
        <f t="shared" si="5"/>
        <v>3.139999999999997</v>
      </c>
      <c r="B105" s="65" t="s">
        <v>162</v>
      </c>
      <c r="C105" s="72">
        <v>344.32</v>
      </c>
      <c r="D105" s="66" t="s">
        <v>36</v>
      </c>
      <c r="E105" s="163"/>
      <c r="F105" s="67">
        <f t="shared" si="4"/>
        <v>0</v>
      </c>
      <c r="G105" s="129"/>
      <c r="H105" s="115"/>
    </row>
    <row r="106" spans="1:8" ht="24.95" customHeight="1" x14ac:dyDescent="0.2">
      <c r="A106" s="66">
        <f t="shared" si="5"/>
        <v>3.1499999999999968</v>
      </c>
      <c r="B106" s="65" t="s">
        <v>163</v>
      </c>
      <c r="C106" s="72">
        <v>114.66</v>
      </c>
      <c r="D106" s="66" t="s">
        <v>19</v>
      </c>
      <c r="E106" s="163"/>
      <c r="F106" s="67">
        <f t="shared" si="4"/>
        <v>0</v>
      </c>
      <c r="G106" s="129"/>
      <c r="H106" s="112"/>
    </row>
    <row r="107" spans="1:8" ht="24.95" customHeight="1" x14ac:dyDescent="0.2">
      <c r="A107" s="66">
        <f t="shared" si="5"/>
        <v>3.1599999999999966</v>
      </c>
      <c r="B107" s="68" t="s">
        <v>90</v>
      </c>
      <c r="C107" s="72">
        <v>1</v>
      </c>
      <c r="D107" s="66" t="s">
        <v>41</v>
      </c>
      <c r="E107" s="163"/>
      <c r="F107" s="67">
        <f t="shared" si="4"/>
        <v>0</v>
      </c>
      <c r="G107" s="129"/>
      <c r="H107" s="112"/>
    </row>
    <row r="108" spans="1:8" ht="33.75" customHeight="1" x14ac:dyDescent="0.2">
      <c r="A108" s="66">
        <f t="shared" si="5"/>
        <v>3.1699999999999964</v>
      </c>
      <c r="B108" s="68" t="s">
        <v>165</v>
      </c>
      <c r="C108" s="72">
        <v>1</v>
      </c>
      <c r="D108" s="66" t="s">
        <v>41</v>
      </c>
      <c r="E108" s="163"/>
      <c r="F108" s="67">
        <f t="shared" si="4"/>
        <v>0</v>
      </c>
      <c r="G108" s="129"/>
      <c r="H108" s="112"/>
    </row>
    <row r="109" spans="1:8" ht="24.95" customHeight="1" x14ac:dyDescent="0.2">
      <c r="A109" s="66">
        <f t="shared" si="5"/>
        <v>3.1799999999999962</v>
      </c>
      <c r="B109" s="68" t="s">
        <v>91</v>
      </c>
      <c r="C109" s="72">
        <v>1</v>
      </c>
      <c r="D109" s="66" t="s">
        <v>41</v>
      </c>
      <c r="E109" s="163"/>
      <c r="F109" s="67">
        <f t="shared" si="4"/>
        <v>0</v>
      </c>
      <c r="G109" s="129"/>
      <c r="H109" s="112"/>
    </row>
    <row r="110" spans="1:8" ht="24.6" customHeight="1" x14ac:dyDescent="0.2">
      <c r="A110" s="22"/>
      <c r="B110" s="23" t="s">
        <v>42</v>
      </c>
      <c r="C110" s="126"/>
      <c r="D110" s="25"/>
      <c r="E110" s="166"/>
      <c r="F110" s="26"/>
      <c r="G110" s="107">
        <f>SUM(F92:F109)</f>
        <v>0</v>
      </c>
      <c r="H110" s="112"/>
    </row>
    <row r="111" spans="1:8" ht="20.100000000000001" customHeight="1" x14ac:dyDescent="0.25">
      <c r="A111" s="61"/>
      <c r="B111" s="39"/>
      <c r="C111" s="127"/>
      <c r="D111" s="40"/>
      <c r="E111" s="168"/>
      <c r="F111" s="41"/>
      <c r="G111" s="42"/>
      <c r="H111" s="112"/>
    </row>
    <row r="112" spans="1:8" ht="16.5" customHeight="1" x14ac:dyDescent="0.2">
      <c r="A112" s="43">
        <v>4</v>
      </c>
      <c r="B112" s="44" t="s">
        <v>92</v>
      </c>
      <c r="C112" s="43"/>
      <c r="D112" s="59"/>
      <c r="E112" s="167"/>
      <c r="F112" s="59"/>
      <c r="G112" s="43"/>
      <c r="H112" s="112"/>
    </row>
    <row r="113" spans="1:8" ht="24.95" customHeight="1" x14ac:dyDescent="0.2">
      <c r="A113" s="66">
        <f>A112+0.01</f>
        <v>4.01</v>
      </c>
      <c r="B113" s="70" t="s">
        <v>79</v>
      </c>
      <c r="C113" s="72">
        <v>1.44</v>
      </c>
      <c r="D113" s="66" t="s">
        <v>19</v>
      </c>
      <c r="E113" s="163"/>
      <c r="F113" s="67">
        <f t="shared" ref="F113:F125" si="6">ROUND(C113*E113,2)</f>
        <v>0</v>
      </c>
      <c r="G113" s="76"/>
      <c r="H113" s="112"/>
    </row>
    <row r="114" spans="1:8" ht="24.95" customHeight="1" x14ac:dyDescent="0.2">
      <c r="A114" s="66">
        <f t="shared" ref="A114:A125" si="7">A113+0.01</f>
        <v>4.0199999999999996</v>
      </c>
      <c r="B114" s="70" t="s">
        <v>77</v>
      </c>
      <c r="C114" s="72">
        <v>1</v>
      </c>
      <c r="D114" s="66" t="s">
        <v>16</v>
      </c>
      <c r="E114" s="163"/>
      <c r="F114" s="67">
        <f t="shared" si="6"/>
        <v>0</v>
      </c>
      <c r="G114" s="76"/>
      <c r="H114" s="112"/>
    </row>
    <row r="115" spans="1:8" ht="24.95" customHeight="1" x14ac:dyDescent="0.2">
      <c r="A115" s="66">
        <f t="shared" si="7"/>
        <v>4.0299999999999994</v>
      </c>
      <c r="B115" s="70" t="s">
        <v>93</v>
      </c>
      <c r="C115" s="77">
        <v>4.67</v>
      </c>
      <c r="D115" s="76" t="s">
        <v>57</v>
      </c>
      <c r="E115" s="169"/>
      <c r="F115" s="67">
        <f t="shared" si="6"/>
        <v>0</v>
      </c>
      <c r="G115" s="76"/>
      <c r="H115" s="112"/>
    </row>
    <row r="116" spans="1:8" ht="24.95" customHeight="1" x14ac:dyDescent="0.2">
      <c r="A116" s="66">
        <f t="shared" si="7"/>
        <v>4.0399999999999991</v>
      </c>
      <c r="B116" s="70" t="s">
        <v>94</v>
      </c>
      <c r="C116" s="77">
        <v>1.8</v>
      </c>
      <c r="D116" s="76" t="s">
        <v>57</v>
      </c>
      <c r="E116" s="169"/>
      <c r="F116" s="67">
        <f t="shared" si="6"/>
        <v>0</v>
      </c>
      <c r="G116" s="76"/>
      <c r="H116" s="112"/>
    </row>
    <row r="117" spans="1:8" ht="24.95" customHeight="1" x14ac:dyDescent="0.2">
      <c r="A117" s="66">
        <f t="shared" si="7"/>
        <v>4.0499999999999989</v>
      </c>
      <c r="B117" s="70" t="s">
        <v>95</v>
      </c>
      <c r="C117" s="72">
        <v>15.58</v>
      </c>
      <c r="D117" s="66" t="s">
        <v>19</v>
      </c>
      <c r="E117" s="163"/>
      <c r="F117" s="67">
        <f t="shared" si="6"/>
        <v>0</v>
      </c>
      <c r="G117" s="67"/>
      <c r="H117" s="112"/>
    </row>
    <row r="118" spans="1:8" ht="24.95" customHeight="1" x14ac:dyDescent="0.2">
      <c r="A118" s="66">
        <f t="shared" si="7"/>
        <v>4.0599999999999987</v>
      </c>
      <c r="B118" s="70" t="s">
        <v>96</v>
      </c>
      <c r="C118" s="72">
        <v>9.75</v>
      </c>
      <c r="D118" s="66" t="s">
        <v>87</v>
      </c>
      <c r="E118" s="163"/>
      <c r="F118" s="67">
        <f t="shared" si="6"/>
        <v>0</v>
      </c>
      <c r="G118" s="67"/>
      <c r="H118" s="112"/>
    </row>
    <row r="119" spans="1:8" ht="24.95" customHeight="1" x14ac:dyDescent="0.2">
      <c r="A119" s="66">
        <f t="shared" si="7"/>
        <v>4.0699999999999985</v>
      </c>
      <c r="B119" s="70" t="s">
        <v>97</v>
      </c>
      <c r="C119" s="72">
        <v>24.21</v>
      </c>
      <c r="D119" s="66" t="s">
        <v>36</v>
      </c>
      <c r="E119" s="163"/>
      <c r="F119" s="67">
        <f t="shared" si="6"/>
        <v>0</v>
      </c>
      <c r="G119" s="76"/>
      <c r="H119" s="112"/>
    </row>
    <row r="120" spans="1:8" ht="39.75" customHeight="1" x14ac:dyDescent="0.2">
      <c r="A120" s="66">
        <f t="shared" si="7"/>
        <v>4.0799999999999983</v>
      </c>
      <c r="B120" s="70" t="s">
        <v>164</v>
      </c>
      <c r="C120" s="72">
        <v>24</v>
      </c>
      <c r="D120" s="66" t="s">
        <v>87</v>
      </c>
      <c r="E120" s="163"/>
      <c r="F120" s="67">
        <f t="shared" si="6"/>
        <v>0</v>
      </c>
      <c r="G120" s="76"/>
      <c r="H120" s="112"/>
    </row>
    <row r="121" spans="1:8" ht="24.95" customHeight="1" x14ac:dyDescent="0.2">
      <c r="A121" s="66">
        <f t="shared" si="7"/>
        <v>4.0899999999999981</v>
      </c>
      <c r="B121" s="70" t="s">
        <v>98</v>
      </c>
      <c r="C121" s="72">
        <v>2</v>
      </c>
      <c r="D121" s="66" t="s">
        <v>16</v>
      </c>
      <c r="E121" s="163"/>
      <c r="F121" s="67">
        <f t="shared" si="6"/>
        <v>0</v>
      </c>
      <c r="G121" s="76"/>
      <c r="H121" s="112"/>
    </row>
    <row r="122" spans="1:8" ht="24.95" customHeight="1" x14ac:dyDescent="0.2">
      <c r="A122" s="66">
        <f t="shared" si="7"/>
        <v>4.0999999999999979</v>
      </c>
      <c r="B122" s="70" t="s">
        <v>99</v>
      </c>
      <c r="C122" s="72">
        <v>1</v>
      </c>
      <c r="D122" s="66" t="s">
        <v>41</v>
      </c>
      <c r="E122" s="163"/>
      <c r="F122" s="67">
        <f t="shared" si="6"/>
        <v>0</v>
      </c>
      <c r="G122" s="76"/>
      <c r="H122" s="112"/>
    </row>
    <row r="123" spans="1:8" ht="24.95" customHeight="1" x14ac:dyDescent="0.2">
      <c r="A123" s="66">
        <f t="shared" si="7"/>
        <v>4.1099999999999977</v>
      </c>
      <c r="B123" s="70" t="s">
        <v>90</v>
      </c>
      <c r="C123" s="72">
        <v>1</v>
      </c>
      <c r="D123" s="66" t="s">
        <v>41</v>
      </c>
      <c r="E123" s="163"/>
      <c r="F123" s="67">
        <f t="shared" si="6"/>
        <v>0</v>
      </c>
      <c r="G123" s="76"/>
      <c r="H123" s="112"/>
    </row>
    <row r="124" spans="1:8" ht="39" customHeight="1" x14ac:dyDescent="0.2">
      <c r="A124" s="66">
        <f t="shared" si="7"/>
        <v>4.1199999999999974</v>
      </c>
      <c r="B124" s="70" t="s">
        <v>100</v>
      </c>
      <c r="C124" s="72">
        <v>1</v>
      </c>
      <c r="D124" s="66" t="s">
        <v>41</v>
      </c>
      <c r="E124" s="163"/>
      <c r="F124" s="67">
        <f t="shared" si="6"/>
        <v>0</v>
      </c>
      <c r="G124" s="76"/>
      <c r="H124" s="112"/>
    </row>
    <row r="125" spans="1:8" ht="24.95" customHeight="1" x14ac:dyDescent="0.2">
      <c r="A125" s="66">
        <f t="shared" si="7"/>
        <v>4.1299999999999972</v>
      </c>
      <c r="B125" s="70" t="s">
        <v>91</v>
      </c>
      <c r="C125" s="72">
        <v>1</v>
      </c>
      <c r="D125" s="66" t="s">
        <v>41</v>
      </c>
      <c r="E125" s="163"/>
      <c r="F125" s="67">
        <f t="shared" si="6"/>
        <v>0</v>
      </c>
      <c r="G125" s="67"/>
      <c r="H125" s="112"/>
    </row>
    <row r="126" spans="1:8" ht="24.95" customHeight="1" x14ac:dyDescent="0.2">
      <c r="A126" s="22"/>
      <c r="B126" s="23" t="s">
        <v>42</v>
      </c>
      <c r="C126" s="126"/>
      <c r="D126" s="25"/>
      <c r="E126" s="166"/>
      <c r="F126" s="26"/>
      <c r="G126" s="107">
        <f>SUM(F113:F125)</f>
        <v>0</v>
      </c>
      <c r="H126" s="112"/>
    </row>
    <row r="127" spans="1:8" ht="18.75" customHeight="1" x14ac:dyDescent="0.2">
      <c r="A127" s="62"/>
      <c r="B127" s="48"/>
      <c r="C127" s="55"/>
      <c r="D127" s="55"/>
      <c r="E127" s="141"/>
      <c r="F127" s="55"/>
      <c r="G127" s="63"/>
      <c r="H127" s="112"/>
    </row>
    <row r="128" spans="1:8" ht="24" customHeight="1" x14ac:dyDescent="0.2">
      <c r="A128" s="43">
        <v>5</v>
      </c>
      <c r="B128" s="44" t="s">
        <v>101</v>
      </c>
      <c r="C128" s="43"/>
      <c r="D128" s="59"/>
      <c r="E128" s="167"/>
      <c r="F128" s="59"/>
      <c r="G128" s="43"/>
      <c r="H128" s="112"/>
    </row>
    <row r="129" spans="1:8" ht="24.95" customHeight="1" x14ac:dyDescent="0.2">
      <c r="A129" s="64">
        <f>A128+0.01</f>
        <v>5.01</v>
      </c>
      <c r="B129" s="68" t="s">
        <v>102</v>
      </c>
      <c r="C129" s="72">
        <v>0.93</v>
      </c>
      <c r="D129" s="66" t="s">
        <v>57</v>
      </c>
      <c r="E129" s="163"/>
      <c r="F129" s="67">
        <f t="shared" ref="F129:F149" si="8">ROUND(C129*E129,2)</f>
        <v>0</v>
      </c>
      <c r="G129" s="76"/>
      <c r="H129" s="112"/>
    </row>
    <row r="130" spans="1:8" ht="24.95" customHeight="1" x14ac:dyDescent="0.2">
      <c r="A130" s="64">
        <f t="shared" ref="A130:A149" si="9">A129+0.01</f>
        <v>5.0199999999999996</v>
      </c>
      <c r="B130" s="68" t="s">
        <v>103</v>
      </c>
      <c r="C130" s="72">
        <v>2.3400000000000003</v>
      </c>
      <c r="D130" s="66" t="s">
        <v>57</v>
      </c>
      <c r="E130" s="163"/>
      <c r="F130" s="67">
        <f t="shared" si="8"/>
        <v>0</v>
      </c>
      <c r="G130" s="76"/>
      <c r="H130" s="112"/>
    </row>
    <row r="131" spans="1:8" ht="24.95" customHeight="1" x14ac:dyDescent="0.2">
      <c r="A131" s="64">
        <f t="shared" si="9"/>
        <v>5.0299999999999994</v>
      </c>
      <c r="B131" s="68" t="s">
        <v>104</v>
      </c>
      <c r="C131" s="72">
        <v>0.82</v>
      </c>
      <c r="D131" s="66" t="s">
        <v>57</v>
      </c>
      <c r="E131" s="163"/>
      <c r="F131" s="67">
        <f t="shared" si="8"/>
        <v>0</v>
      </c>
      <c r="G131" s="76"/>
      <c r="H131" s="112"/>
    </row>
    <row r="132" spans="1:8" ht="24.95" customHeight="1" x14ac:dyDescent="0.2">
      <c r="A132" s="64">
        <f t="shared" si="9"/>
        <v>5.0399999999999991</v>
      </c>
      <c r="B132" s="68" t="s">
        <v>105</v>
      </c>
      <c r="C132" s="72">
        <v>1</v>
      </c>
      <c r="D132" s="66" t="s">
        <v>16</v>
      </c>
      <c r="E132" s="163"/>
      <c r="F132" s="67">
        <f t="shared" si="8"/>
        <v>0</v>
      </c>
      <c r="G132" s="76"/>
      <c r="H132" s="112"/>
    </row>
    <row r="133" spans="1:8" ht="24.95" customHeight="1" x14ac:dyDescent="0.2">
      <c r="A133" s="64">
        <f t="shared" si="9"/>
        <v>5.0499999999999989</v>
      </c>
      <c r="B133" s="68" t="s">
        <v>106</v>
      </c>
      <c r="C133" s="72">
        <v>7.64</v>
      </c>
      <c r="D133" s="66" t="s">
        <v>57</v>
      </c>
      <c r="E133" s="163"/>
      <c r="F133" s="67">
        <f t="shared" si="8"/>
        <v>0</v>
      </c>
      <c r="G133" s="129"/>
      <c r="H133" s="112"/>
    </row>
    <row r="134" spans="1:8" ht="24.95" customHeight="1" x14ac:dyDescent="0.2">
      <c r="A134" s="64">
        <f t="shared" si="9"/>
        <v>5.0599999999999987</v>
      </c>
      <c r="B134" s="68" t="s">
        <v>107</v>
      </c>
      <c r="C134" s="72">
        <v>3</v>
      </c>
      <c r="D134" s="66" t="s">
        <v>16</v>
      </c>
      <c r="E134" s="163"/>
      <c r="F134" s="67">
        <f t="shared" si="8"/>
        <v>0</v>
      </c>
      <c r="G134" s="76"/>
      <c r="H134" s="112"/>
    </row>
    <row r="135" spans="1:8" ht="24.95" customHeight="1" x14ac:dyDescent="0.2">
      <c r="A135" s="64">
        <f t="shared" si="9"/>
        <v>5.0699999999999985</v>
      </c>
      <c r="B135" s="68" t="s">
        <v>108</v>
      </c>
      <c r="C135" s="72">
        <v>7.43</v>
      </c>
      <c r="D135" s="66" t="s">
        <v>87</v>
      </c>
      <c r="E135" s="163"/>
      <c r="F135" s="67">
        <f t="shared" si="8"/>
        <v>0</v>
      </c>
      <c r="G135" s="76"/>
      <c r="H135" s="112"/>
    </row>
    <row r="136" spans="1:8" ht="24.95" customHeight="1" x14ac:dyDescent="0.2">
      <c r="A136" s="64">
        <f t="shared" si="9"/>
        <v>5.0799999999999983</v>
      </c>
      <c r="B136" s="68" t="s">
        <v>109</v>
      </c>
      <c r="C136" s="72">
        <v>11.68</v>
      </c>
      <c r="D136" s="66" t="s">
        <v>57</v>
      </c>
      <c r="E136" s="163"/>
      <c r="F136" s="67">
        <f t="shared" si="8"/>
        <v>0</v>
      </c>
      <c r="G136" s="76"/>
      <c r="H136" s="112"/>
    </row>
    <row r="137" spans="1:8" ht="34.5" customHeight="1" x14ac:dyDescent="0.2">
      <c r="A137" s="64">
        <f t="shared" si="9"/>
        <v>5.0899999999999981</v>
      </c>
      <c r="B137" s="68" t="s">
        <v>110</v>
      </c>
      <c r="C137" s="72">
        <v>39</v>
      </c>
      <c r="D137" s="66" t="s">
        <v>19</v>
      </c>
      <c r="E137" s="163"/>
      <c r="F137" s="67">
        <f t="shared" si="8"/>
        <v>0</v>
      </c>
      <c r="G137" s="76"/>
      <c r="H137" s="112"/>
    </row>
    <row r="138" spans="1:8" ht="24.95" customHeight="1" x14ac:dyDescent="0.2">
      <c r="A138" s="64">
        <f t="shared" si="9"/>
        <v>5.0999999999999979</v>
      </c>
      <c r="B138" s="68" t="s">
        <v>111</v>
      </c>
      <c r="C138" s="72">
        <v>0.82</v>
      </c>
      <c r="D138" s="66" t="s">
        <v>57</v>
      </c>
      <c r="E138" s="163"/>
      <c r="F138" s="67">
        <f t="shared" si="8"/>
        <v>0</v>
      </c>
      <c r="G138" s="129"/>
      <c r="H138" s="112"/>
    </row>
    <row r="139" spans="1:8" ht="24.95" customHeight="1" x14ac:dyDescent="0.2">
      <c r="A139" s="64">
        <f t="shared" si="9"/>
        <v>5.1099999999999977</v>
      </c>
      <c r="B139" s="68" t="s">
        <v>112</v>
      </c>
      <c r="C139" s="72">
        <v>1</v>
      </c>
      <c r="D139" s="66" t="s">
        <v>113</v>
      </c>
      <c r="E139" s="163"/>
      <c r="F139" s="67">
        <f t="shared" si="8"/>
        <v>0</v>
      </c>
      <c r="G139" s="129"/>
      <c r="H139" s="112"/>
    </row>
    <row r="140" spans="1:8" ht="24.95" customHeight="1" x14ac:dyDescent="0.2">
      <c r="A140" s="64">
        <f t="shared" si="9"/>
        <v>5.1199999999999974</v>
      </c>
      <c r="B140" s="68" t="s">
        <v>114</v>
      </c>
      <c r="C140" s="72">
        <v>140.47</v>
      </c>
      <c r="D140" s="66" t="s">
        <v>36</v>
      </c>
      <c r="E140" s="163"/>
      <c r="F140" s="67">
        <f t="shared" si="8"/>
        <v>0</v>
      </c>
      <c r="G140" s="129"/>
      <c r="H140" s="112"/>
    </row>
    <row r="141" spans="1:8" ht="24.95" customHeight="1" x14ac:dyDescent="0.2">
      <c r="A141" s="64">
        <f t="shared" si="9"/>
        <v>5.1299999999999972</v>
      </c>
      <c r="B141" s="68" t="s">
        <v>115</v>
      </c>
      <c r="C141" s="72">
        <v>2</v>
      </c>
      <c r="D141" s="66" t="s">
        <v>16</v>
      </c>
      <c r="E141" s="163"/>
      <c r="F141" s="67">
        <f t="shared" si="8"/>
        <v>0</v>
      </c>
      <c r="G141" s="129"/>
      <c r="H141" s="112"/>
    </row>
    <row r="142" spans="1:8" ht="24.95" customHeight="1" x14ac:dyDescent="0.2">
      <c r="A142" s="64">
        <f t="shared" si="9"/>
        <v>5.139999999999997</v>
      </c>
      <c r="B142" s="68" t="s">
        <v>116</v>
      </c>
      <c r="C142" s="72">
        <v>1</v>
      </c>
      <c r="D142" s="66" t="s">
        <v>113</v>
      </c>
      <c r="E142" s="163"/>
      <c r="F142" s="67">
        <f t="shared" si="8"/>
        <v>0</v>
      </c>
      <c r="G142" s="129"/>
      <c r="H142" s="112"/>
    </row>
    <row r="143" spans="1:8" ht="24.95" customHeight="1" x14ac:dyDescent="0.2">
      <c r="A143" s="64">
        <f t="shared" si="9"/>
        <v>5.1499999999999968</v>
      </c>
      <c r="B143" s="68" t="s">
        <v>117</v>
      </c>
      <c r="C143" s="72">
        <v>1</v>
      </c>
      <c r="D143" s="66" t="s">
        <v>16</v>
      </c>
      <c r="E143" s="163"/>
      <c r="F143" s="67">
        <f t="shared" si="8"/>
        <v>0</v>
      </c>
      <c r="G143" s="129"/>
      <c r="H143" s="112"/>
    </row>
    <row r="144" spans="1:8" ht="24.95" customHeight="1" x14ac:dyDescent="0.2">
      <c r="A144" s="64">
        <f t="shared" si="9"/>
        <v>5.1599999999999966</v>
      </c>
      <c r="B144" s="68" t="s">
        <v>118</v>
      </c>
      <c r="C144" s="72">
        <v>11.2</v>
      </c>
      <c r="D144" s="66" t="s">
        <v>19</v>
      </c>
      <c r="E144" s="163"/>
      <c r="F144" s="67">
        <f t="shared" si="8"/>
        <v>0</v>
      </c>
      <c r="G144" s="129"/>
      <c r="H144" s="118"/>
    </row>
    <row r="145" spans="1:8" ht="32.25" customHeight="1" x14ac:dyDescent="0.2">
      <c r="A145" s="64">
        <f t="shared" si="9"/>
        <v>5.1699999999999964</v>
      </c>
      <c r="B145" s="68" t="s">
        <v>119</v>
      </c>
      <c r="C145" s="72">
        <v>24.96</v>
      </c>
      <c r="D145" s="66" t="s">
        <v>19</v>
      </c>
      <c r="E145" s="163"/>
      <c r="F145" s="67">
        <f t="shared" si="8"/>
        <v>0</v>
      </c>
      <c r="G145" s="76"/>
      <c r="H145" s="118"/>
    </row>
    <row r="146" spans="1:8" ht="37.5" customHeight="1" x14ac:dyDescent="0.2">
      <c r="A146" s="64">
        <f t="shared" si="9"/>
        <v>5.1799999999999962</v>
      </c>
      <c r="B146" s="68" t="s">
        <v>120</v>
      </c>
      <c r="C146" s="72">
        <v>0.19</v>
      </c>
      <c r="D146" s="66" t="s">
        <v>57</v>
      </c>
      <c r="E146" s="163"/>
      <c r="F146" s="67">
        <f t="shared" si="8"/>
        <v>0</v>
      </c>
      <c r="G146" s="76"/>
      <c r="H146" s="112"/>
    </row>
    <row r="147" spans="1:8" ht="28.5" customHeight="1" x14ac:dyDescent="0.2">
      <c r="A147" s="64">
        <f t="shared" si="9"/>
        <v>5.1899999999999959</v>
      </c>
      <c r="B147" s="68" t="s">
        <v>121</v>
      </c>
      <c r="C147" s="72">
        <v>30</v>
      </c>
      <c r="D147" s="66" t="s">
        <v>19</v>
      </c>
      <c r="E147" s="163"/>
      <c r="F147" s="67">
        <f t="shared" si="8"/>
        <v>0</v>
      </c>
      <c r="G147" s="76"/>
      <c r="H147" s="112"/>
    </row>
    <row r="148" spans="1:8" ht="29.25" customHeight="1" x14ac:dyDescent="0.2">
      <c r="A148" s="64">
        <f t="shared" si="9"/>
        <v>5.1999999999999957</v>
      </c>
      <c r="B148" s="70" t="s">
        <v>122</v>
      </c>
      <c r="C148" s="72">
        <v>1</v>
      </c>
      <c r="D148" s="66" t="s">
        <v>41</v>
      </c>
      <c r="E148" s="163"/>
      <c r="F148" s="67">
        <f t="shared" si="8"/>
        <v>0</v>
      </c>
      <c r="G148" s="76"/>
      <c r="H148" s="112"/>
    </row>
    <row r="149" spans="1:8" ht="24.95" customHeight="1" x14ac:dyDescent="0.2">
      <c r="A149" s="64">
        <f t="shared" si="9"/>
        <v>5.2099999999999955</v>
      </c>
      <c r="B149" s="68" t="s">
        <v>91</v>
      </c>
      <c r="C149" s="72">
        <v>1</v>
      </c>
      <c r="D149" s="66" t="s">
        <v>41</v>
      </c>
      <c r="E149" s="163"/>
      <c r="F149" s="67">
        <f t="shared" si="8"/>
        <v>0</v>
      </c>
      <c r="G149" s="129"/>
      <c r="H149" s="112"/>
    </row>
    <row r="150" spans="1:8" ht="19.5" customHeight="1" x14ac:dyDescent="0.2">
      <c r="A150" s="22"/>
      <c r="B150" s="23" t="s">
        <v>42</v>
      </c>
      <c r="C150" s="126"/>
      <c r="D150" s="25"/>
      <c r="E150" s="166"/>
      <c r="F150" s="26"/>
      <c r="G150" s="107">
        <f>SUM(F129:F149)</f>
        <v>0</v>
      </c>
      <c r="H150" s="112"/>
    </row>
    <row r="151" spans="1:8" ht="19.5" customHeight="1" x14ac:dyDescent="0.2">
      <c r="A151" s="43"/>
      <c r="B151" s="44"/>
      <c r="C151" s="43"/>
      <c r="D151" s="59"/>
      <c r="E151" s="167"/>
      <c r="F151" s="59"/>
      <c r="G151" s="43"/>
      <c r="H151" s="112"/>
    </row>
    <row r="152" spans="1:8" ht="19.5" customHeight="1" x14ac:dyDescent="0.25">
      <c r="A152" s="43">
        <v>6</v>
      </c>
      <c r="B152" s="44" t="s">
        <v>123</v>
      </c>
      <c r="C152" s="127"/>
      <c r="D152" s="40"/>
      <c r="E152" s="168"/>
      <c r="F152" s="41"/>
      <c r="G152" s="42"/>
      <c r="H152" s="112"/>
    </row>
    <row r="153" spans="1:8" ht="19.5" customHeight="1" x14ac:dyDescent="0.2">
      <c r="A153" s="66">
        <f>A152+0.01</f>
        <v>6.01</v>
      </c>
      <c r="B153" s="70" t="s">
        <v>124</v>
      </c>
      <c r="C153" s="72">
        <v>8.5</v>
      </c>
      <c r="D153" s="66" t="s">
        <v>19</v>
      </c>
      <c r="E153" s="163"/>
      <c r="F153" s="67">
        <f>ROUND(C153*E153,2)</f>
        <v>0</v>
      </c>
      <c r="G153" s="129"/>
      <c r="H153" s="112"/>
    </row>
    <row r="154" spans="1:8" ht="32.25" customHeight="1" x14ac:dyDescent="0.2">
      <c r="A154" s="66">
        <f t="shared" ref="A154:A172" si="10">A153+0.01</f>
        <v>6.02</v>
      </c>
      <c r="B154" s="70" t="s">
        <v>125</v>
      </c>
      <c r="C154" s="72">
        <v>8.5</v>
      </c>
      <c r="D154" s="66" t="s">
        <v>19</v>
      </c>
      <c r="E154" s="163"/>
      <c r="F154" s="67">
        <f t="shared" ref="F154:F172" si="11">ROUND(C154*E154,2)</f>
        <v>0</v>
      </c>
      <c r="G154" s="129"/>
      <c r="H154" s="112"/>
    </row>
    <row r="155" spans="1:8" ht="19.5" customHeight="1" x14ac:dyDescent="0.2">
      <c r="A155" s="66">
        <f t="shared" si="10"/>
        <v>6.0299999999999994</v>
      </c>
      <c r="B155" s="70" t="s">
        <v>126</v>
      </c>
      <c r="C155" s="72">
        <v>1</v>
      </c>
      <c r="D155" s="66" t="s">
        <v>19</v>
      </c>
      <c r="E155" s="163"/>
      <c r="F155" s="67">
        <f t="shared" si="11"/>
        <v>0</v>
      </c>
      <c r="G155" s="129"/>
      <c r="H155" s="112"/>
    </row>
    <row r="156" spans="1:8" ht="19.5" customHeight="1" x14ac:dyDescent="0.2">
      <c r="A156" s="66">
        <f t="shared" si="10"/>
        <v>6.0399999999999991</v>
      </c>
      <c r="B156" s="70" t="s">
        <v>166</v>
      </c>
      <c r="C156" s="72">
        <v>50</v>
      </c>
      <c r="D156" s="66" t="s">
        <v>19</v>
      </c>
      <c r="E156" s="163"/>
      <c r="F156" s="67">
        <f t="shared" si="11"/>
        <v>0</v>
      </c>
      <c r="G156" s="129"/>
      <c r="H156" s="112"/>
    </row>
    <row r="157" spans="1:8" ht="19.5" customHeight="1" x14ac:dyDescent="0.2">
      <c r="A157" s="66">
        <f t="shared" si="10"/>
        <v>6.0499999999999989</v>
      </c>
      <c r="B157" s="70" t="s">
        <v>127</v>
      </c>
      <c r="C157" s="72">
        <v>3</v>
      </c>
      <c r="D157" s="66" t="s">
        <v>16</v>
      </c>
      <c r="E157" s="163"/>
      <c r="F157" s="67">
        <f t="shared" si="11"/>
        <v>0</v>
      </c>
      <c r="G157" s="129"/>
      <c r="H157" s="112"/>
    </row>
    <row r="158" spans="1:8" ht="36.75" customHeight="1" x14ac:dyDescent="0.2">
      <c r="A158" s="66">
        <f t="shared" si="10"/>
        <v>6.0599999999999987</v>
      </c>
      <c r="B158" s="70" t="s">
        <v>128</v>
      </c>
      <c r="C158" s="72">
        <v>8.5</v>
      </c>
      <c r="D158" s="66" t="s">
        <v>19</v>
      </c>
      <c r="E158" s="163"/>
      <c r="F158" s="67">
        <f t="shared" si="11"/>
        <v>0</v>
      </c>
      <c r="G158" s="129"/>
      <c r="H158" s="112"/>
    </row>
    <row r="159" spans="1:8" ht="19.5" customHeight="1" x14ac:dyDescent="0.2">
      <c r="A159" s="66">
        <f t="shared" si="10"/>
        <v>6.0699999999999985</v>
      </c>
      <c r="B159" s="70" t="s">
        <v>129</v>
      </c>
      <c r="C159" s="72">
        <v>1</v>
      </c>
      <c r="D159" s="66" t="s">
        <v>16</v>
      </c>
      <c r="E159" s="163"/>
      <c r="F159" s="67">
        <f t="shared" si="11"/>
        <v>0</v>
      </c>
      <c r="G159" s="129"/>
      <c r="H159" s="112"/>
    </row>
    <row r="160" spans="1:8" ht="21.75" customHeight="1" x14ac:dyDescent="0.2">
      <c r="A160" s="66">
        <f t="shared" si="10"/>
        <v>6.0799999999999983</v>
      </c>
      <c r="B160" s="70" t="s">
        <v>130</v>
      </c>
      <c r="C160" s="72">
        <v>1</v>
      </c>
      <c r="D160" s="66" t="s">
        <v>16</v>
      </c>
      <c r="E160" s="163"/>
      <c r="F160" s="67">
        <f t="shared" si="11"/>
        <v>0</v>
      </c>
      <c r="G160" s="129"/>
      <c r="H160" s="112"/>
    </row>
    <row r="161" spans="1:8" ht="18.75" customHeight="1" x14ac:dyDescent="0.2">
      <c r="A161" s="66">
        <f t="shared" si="10"/>
        <v>6.0899999999999981</v>
      </c>
      <c r="B161" s="70" t="s">
        <v>131</v>
      </c>
      <c r="C161" s="72">
        <v>1</v>
      </c>
      <c r="D161" s="66" t="s">
        <v>16</v>
      </c>
      <c r="E161" s="163"/>
      <c r="F161" s="67">
        <f t="shared" si="11"/>
        <v>0</v>
      </c>
      <c r="G161" s="129"/>
      <c r="H161" s="112"/>
    </row>
    <row r="162" spans="1:8" ht="30.75" customHeight="1" x14ac:dyDescent="0.2">
      <c r="A162" s="66">
        <f t="shared" si="10"/>
        <v>6.0999999999999979</v>
      </c>
      <c r="B162" s="70" t="s">
        <v>132</v>
      </c>
      <c r="C162" s="72">
        <v>1</v>
      </c>
      <c r="D162" s="66" t="s">
        <v>41</v>
      </c>
      <c r="E162" s="163"/>
      <c r="F162" s="67">
        <f t="shared" si="11"/>
        <v>0</v>
      </c>
      <c r="G162" s="129"/>
      <c r="H162" s="112"/>
    </row>
    <row r="163" spans="1:8" ht="19.5" customHeight="1" x14ac:dyDescent="0.2">
      <c r="A163" s="66">
        <f t="shared" si="10"/>
        <v>6.1099999999999977</v>
      </c>
      <c r="B163" s="70" t="s">
        <v>28</v>
      </c>
      <c r="C163" s="72">
        <v>1</v>
      </c>
      <c r="D163" s="66" t="s">
        <v>16</v>
      </c>
      <c r="E163" s="163"/>
      <c r="F163" s="67">
        <f t="shared" si="11"/>
        <v>0</v>
      </c>
      <c r="G163" s="129"/>
      <c r="H163" s="112"/>
    </row>
    <row r="164" spans="1:8" ht="30.75" customHeight="1" x14ac:dyDescent="0.2">
      <c r="A164" s="66">
        <f t="shared" si="10"/>
        <v>6.1199999999999974</v>
      </c>
      <c r="B164" s="70" t="s">
        <v>29</v>
      </c>
      <c r="C164" s="72">
        <v>1</v>
      </c>
      <c r="D164" s="66" t="s">
        <v>16</v>
      </c>
      <c r="E164" s="163"/>
      <c r="F164" s="67">
        <f t="shared" si="11"/>
        <v>0</v>
      </c>
      <c r="G164" s="129"/>
      <c r="H164" s="112"/>
    </row>
    <row r="165" spans="1:8" ht="30.75" customHeight="1" x14ac:dyDescent="0.2">
      <c r="A165" s="66">
        <f t="shared" si="10"/>
        <v>6.1299999999999972</v>
      </c>
      <c r="B165" s="70" t="s">
        <v>133</v>
      </c>
      <c r="C165" s="72">
        <v>1</v>
      </c>
      <c r="D165" s="66" t="s">
        <v>16</v>
      </c>
      <c r="E165" s="163"/>
      <c r="F165" s="67">
        <f t="shared" si="11"/>
        <v>0</v>
      </c>
      <c r="G165" s="129"/>
      <c r="H165" s="112"/>
    </row>
    <row r="166" spans="1:8" ht="20.100000000000001" customHeight="1" x14ac:dyDescent="0.2">
      <c r="A166" s="66">
        <f t="shared" si="10"/>
        <v>6.139999999999997</v>
      </c>
      <c r="B166" s="70" t="s">
        <v>134</v>
      </c>
      <c r="C166" s="72">
        <v>1</v>
      </c>
      <c r="D166" s="66" t="s">
        <v>16</v>
      </c>
      <c r="E166" s="163"/>
      <c r="F166" s="67">
        <f t="shared" si="11"/>
        <v>0</v>
      </c>
      <c r="G166" s="129"/>
      <c r="H166" s="112"/>
    </row>
    <row r="167" spans="1:8" ht="52.5" customHeight="1" x14ac:dyDescent="0.2">
      <c r="A167" s="66">
        <f t="shared" si="10"/>
        <v>6.1499999999999968</v>
      </c>
      <c r="B167" s="70" t="s">
        <v>135</v>
      </c>
      <c r="C167" s="72">
        <v>3</v>
      </c>
      <c r="D167" s="66" t="s">
        <v>16</v>
      </c>
      <c r="E167" s="163"/>
      <c r="F167" s="67">
        <f t="shared" si="11"/>
        <v>0</v>
      </c>
      <c r="G167" s="129"/>
      <c r="H167" s="112"/>
    </row>
    <row r="168" spans="1:8" ht="35.25" customHeight="1" x14ac:dyDescent="0.2">
      <c r="A168" s="66">
        <f t="shared" si="10"/>
        <v>6.1599999999999966</v>
      </c>
      <c r="B168" s="70" t="s">
        <v>67</v>
      </c>
      <c r="C168" s="72">
        <v>2</v>
      </c>
      <c r="D168" s="66" t="s">
        <v>16</v>
      </c>
      <c r="E168" s="163"/>
      <c r="F168" s="67">
        <f t="shared" si="11"/>
        <v>0</v>
      </c>
      <c r="G168" s="129"/>
      <c r="H168" s="112"/>
    </row>
    <row r="169" spans="1:8" ht="32.25" customHeight="1" x14ac:dyDescent="0.2">
      <c r="A169" s="66">
        <f t="shared" si="10"/>
        <v>6.1699999999999964</v>
      </c>
      <c r="B169" s="70" t="s">
        <v>136</v>
      </c>
      <c r="C169" s="72">
        <v>42</v>
      </c>
      <c r="D169" s="66" t="s">
        <v>36</v>
      </c>
      <c r="E169" s="163"/>
      <c r="F169" s="67">
        <f t="shared" si="11"/>
        <v>0</v>
      </c>
      <c r="G169" s="129"/>
      <c r="H169" s="112"/>
    </row>
    <row r="170" spans="1:8" ht="33.75" customHeight="1" x14ac:dyDescent="0.2">
      <c r="A170" s="66">
        <f t="shared" si="10"/>
        <v>6.1799999999999962</v>
      </c>
      <c r="B170" s="70" t="s">
        <v>137</v>
      </c>
      <c r="C170" s="72">
        <v>1</v>
      </c>
      <c r="D170" s="66" t="s">
        <v>16</v>
      </c>
      <c r="E170" s="163"/>
      <c r="F170" s="67">
        <f t="shared" si="11"/>
        <v>0</v>
      </c>
      <c r="G170" s="129"/>
      <c r="H170" s="112"/>
    </row>
    <row r="171" spans="1:8" ht="29.25" customHeight="1" x14ac:dyDescent="0.2">
      <c r="A171" s="66">
        <f t="shared" si="10"/>
        <v>6.1899999999999959</v>
      </c>
      <c r="B171" s="70" t="s">
        <v>138</v>
      </c>
      <c r="C171" s="72">
        <v>1</v>
      </c>
      <c r="D171" s="66" t="s">
        <v>16</v>
      </c>
      <c r="E171" s="163"/>
      <c r="F171" s="67">
        <f t="shared" si="11"/>
        <v>0</v>
      </c>
      <c r="G171" s="129"/>
      <c r="H171" s="112"/>
    </row>
    <row r="172" spans="1:8" ht="22.5" customHeight="1" x14ac:dyDescent="0.2">
      <c r="A172" s="66">
        <f t="shared" si="10"/>
        <v>6.1999999999999957</v>
      </c>
      <c r="B172" s="70" t="s">
        <v>139</v>
      </c>
      <c r="C172" s="72">
        <v>1</v>
      </c>
      <c r="D172" s="66" t="s">
        <v>41</v>
      </c>
      <c r="E172" s="163"/>
      <c r="F172" s="67">
        <f t="shared" si="11"/>
        <v>0</v>
      </c>
      <c r="G172" s="129"/>
      <c r="H172" s="112"/>
    </row>
    <row r="173" spans="1:8" ht="24.95" customHeight="1" x14ac:dyDescent="0.2">
      <c r="A173" s="22"/>
      <c r="B173" s="23" t="s">
        <v>42</v>
      </c>
      <c r="C173" s="126"/>
      <c r="D173" s="25"/>
      <c r="E173" s="170"/>
      <c r="F173" s="104"/>
      <c r="G173" s="107">
        <f>SUM(F153:F172)</f>
        <v>0</v>
      </c>
      <c r="H173" s="112"/>
    </row>
    <row r="174" spans="1:8" s="3" customFormat="1" ht="19.5" customHeight="1" x14ac:dyDescent="0.25">
      <c r="A174" s="47"/>
      <c r="B174" s="48"/>
      <c r="C174" s="128"/>
      <c r="D174" s="50"/>
      <c r="E174" s="171"/>
      <c r="F174" s="52"/>
      <c r="G174" s="53"/>
      <c r="H174" s="112"/>
    </row>
    <row r="175" spans="1:8" s="3" customFormat="1" ht="19.5" customHeight="1" x14ac:dyDescent="0.25">
      <c r="A175" s="43">
        <v>7</v>
      </c>
      <c r="B175" s="44" t="s">
        <v>140</v>
      </c>
      <c r="C175" s="127"/>
      <c r="D175" s="40"/>
      <c r="E175" s="168"/>
      <c r="F175" s="41"/>
      <c r="G175" s="42"/>
      <c r="H175" s="112"/>
    </row>
    <row r="176" spans="1:8" ht="35.25" customHeight="1" x14ac:dyDescent="0.2">
      <c r="A176" s="66">
        <f>A175+0.01</f>
        <v>7.01</v>
      </c>
      <c r="B176" s="46" t="s">
        <v>167</v>
      </c>
      <c r="C176" s="72">
        <v>1250</v>
      </c>
      <c r="D176" s="66" t="s">
        <v>19</v>
      </c>
      <c r="E176" s="163"/>
      <c r="F176" s="67">
        <f>ROUND(C176*E176,2)</f>
        <v>0</v>
      </c>
      <c r="G176" s="129"/>
      <c r="H176" s="112"/>
    </row>
    <row r="177" spans="1:8" s="3" customFormat="1" ht="30" customHeight="1" x14ac:dyDescent="0.25">
      <c r="A177" s="66">
        <f>A176+0.01</f>
        <v>7.02</v>
      </c>
      <c r="B177" s="46" t="s">
        <v>168</v>
      </c>
      <c r="C177" s="72">
        <v>500</v>
      </c>
      <c r="D177" s="66" t="s">
        <v>19</v>
      </c>
      <c r="E177" s="163"/>
      <c r="F177" s="67">
        <f t="shared" ref="F177:F179" si="12">ROUND(C177*E177,2)</f>
        <v>0</v>
      </c>
      <c r="G177" s="129"/>
      <c r="H177" s="112"/>
    </row>
    <row r="178" spans="1:8" s="3" customFormat="1" ht="21" customHeight="1" x14ac:dyDescent="0.25">
      <c r="A178" s="66">
        <f>A177+0.01</f>
        <v>7.0299999999999994</v>
      </c>
      <c r="B178" s="46" t="s">
        <v>141</v>
      </c>
      <c r="C178" s="72">
        <v>10</v>
      </c>
      <c r="D178" s="66" t="s">
        <v>16</v>
      </c>
      <c r="E178" s="163"/>
      <c r="F178" s="67">
        <f t="shared" si="12"/>
        <v>0</v>
      </c>
      <c r="G178" s="129"/>
      <c r="H178" s="112"/>
    </row>
    <row r="179" spans="1:8" ht="45.75" customHeight="1" x14ac:dyDescent="0.2">
      <c r="A179" s="105">
        <f>A178+0.01</f>
        <v>7.0399999999999991</v>
      </c>
      <c r="B179" s="46" t="s">
        <v>169</v>
      </c>
      <c r="C179" s="72">
        <v>1</v>
      </c>
      <c r="D179" s="66" t="s">
        <v>16</v>
      </c>
      <c r="E179" s="163"/>
      <c r="F179" s="67">
        <f t="shared" si="12"/>
        <v>0</v>
      </c>
      <c r="G179" s="129"/>
      <c r="H179" s="112"/>
    </row>
    <row r="180" spans="1:8" ht="21" customHeight="1" x14ac:dyDescent="0.2">
      <c r="A180" s="22"/>
      <c r="B180" s="23" t="s">
        <v>42</v>
      </c>
      <c r="C180" s="24"/>
      <c r="D180" s="25"/>
      <c r="E180" s="30"/>
      <c r="F180" s="26"/>
      <c r="G180" s="107">
        <f>SUM(F176:F179)</f>
        <v>0</v>
      </c>
      <c r="H180" s="112"/>
    </row>
    <row r="181" spans="1:8" ht="21" customHeight="1" x14ac:dyDescent="0.25">
      <c r="A181" s="47"/>
      <c r="B181" s="48"/>
      <c r="C181" s="49"/>
      <c r="D181" s="50"/>
      <c r="E181" s="51"/>
      <c r="F181" s="52"/>
      <c r="G181" s="53"/>
      <c r="H181" s="112"/>
    </row>
    <row r="182" spans="1:8" ht="21" customHeight="1" x14ac:dyDescent="0.2">
      <c r="A182" s="91"/>
      <c r="B182" s="92" t="s">
        <v>142</v>
      </c>
      <c r="C182" s="93"/>
      <c r="D182" s="94"/>
      <c r="E182" s="26"/>
      <c r="F182" s="26"/>
      <c r="G182" s="108">
        <f>SUM(G20:G181)</f>
        <v>0</v>
      </c>
      <c r="H182" s="112"/>
    </row>
    <row r="183" spans="1:8" ht="20.25" customHeight="1" x14ac:dyDescent="0.25">
      <c r="A183" s="47"/>
      <c r="B183" s="48"/>
      <c r="C183" s="49"/>
      <c r="D183" s="50"/>
      <c r="E183" s="119"/>
      <c r="F183" s="52"/>
      <c r="G183" s="53"/>
      <c r="H183" s="112"/>
    </row>
    <row r="184" spans="1:8" ht="20.25" customHeight="1" x14ac:dyDescent="0.2">
      <c r="A184" s="120">
        <v>8</v>
      </c>
      <c r="B184" s="44" t="s">
        <v>143</v>
      </c>
      <c r="C184" s="121"/>
      <c r="D184" s="62"/>
      <c r="E184" s="122"/>
      <c r="F184" s="123"/>
      <c r="G184" s="124"/>
      <c r="H184" s="112"/>
    </row>
    <row r="185" spans="1:8" ht="20.25" customHeight="1" x14ac:dyDescent="0.2">
      <c r="A185" s="66">
        <f>A184+0.01</f>
        <v>8.01</v>
      </c>
      <c r="B185" s="75" t="s">
        <v>144</v>
      </c>
      <c r="C185" s="81"/>
      <c r="D185" s="82"/>
      <c r="E185" s="83">
        <v>0.1</v>
      </c>
      <c r="F185" s="84"/>
      <c r="G185" s="134">
        <f>ROUND(E185*G182,2)</f>
        <v>0</v>
      </c>
      <c r="H185" s="112"/>
    </row>
    <row r="186" spans="1:8" s="8" customFormat="1" ht="20.25" customHeight="1" x14ac:dyDescent="0.25">
      <c r="A186" s="66">
        <f t="shared" ref="A186:A187" si="13">A185+0.01</f>
        <v>8.02</v>
      </c>
      <c r="B186" s="75" t="s">
        <v>145</v>
      </c>
      <c r="C186" s="81"/>
      <c r="D186" s="82"/>
      <c r="E186" s="83">
        <v>0.03</v>
      </c>
      <c r="F186" s="84"/>
      <c r="G186" s="134">
        <f>ROUND(E186*G182,2)</f>
        <v>0</v>
      </c>
      <c r="H186" s="112"/>
    </row>
    <row r="187" spans="1:8" s="8" customFormat="1" ht="20.25" customHeight="1" x14ac:dyDescent="0.25">
      <c r="A187" s="89">
        <f t="shared" si="13"/>
        <v>8.0299999999999994</v>
      </c>
      <c r="B187" s="90" t="s">
        <v>146</v>
      </c>
      <c r="C187" s="85"/>
      <c r="D187" s="86"/>
      <c r="E187" s="87">
        <v>2.5000000000000001E-2</v>
      </c>
      <c r="F187" s="88"/>
      <c r="G187" s="134">
        <f>ROUND(E187*G182,2)</f>
        <v>0</v>
      </c>
      <c r="H187" s="112"/>
    </row>
    <row r="188" spans="1:8" s="8" customFormat="1" ht="18.75" customHeight="1" x14ac:dyDescent="0.25">
      <c r="A188" s="22"/>
      <c r="B188" s="23" t="s">
        <v>147</v>
      </c>
      <c r="C188" s="24"/>
      <c r="D188" s="25"/>
      <c r="E188" s="26"/>
      <c r="F188" s="26"/>
      <c r="G188" s="135">
        <f>SUM(G185:G187)</f>
        <v>0</v>
      </c>
      <c r="H188" s="112"/>
    </row>
    <row r="189" spans="1:8" s="8" customFormat="1" ht="18.75" customHeight="1" x14ac:dyDescent="0.25">
      <c r="A189" s="15"/>
      <c r="B189" s="17"/>
      <c r="C189" s="18"/>
      <c r="D189" s="15"/>
      <c r="E189" s="78"/>
      <c r="F189" s="20"/>
      <c r="G189" s="16"/>
      <c r="H189" s="112"/>
    </row>
    <row r="190" spans="1:8" s="8" customFormat="1" ht="18.75" customHeight="1" x14ac:dyDescent="0.25">
      <c r="A190" s="22"/>
      <c r="B190" s="23" t="s">
        <v>148</v>
      </c>
      <c r="C190" s="24"/>
      <c r="D190" s="25"/>
      <c r="E190" s="26"/>
      <c r="F190" s="26"/>
      <c r="G190" s="135">
        <f>G182+G188</f>
        <v>0</v>
      </c>
      <c r="H190" s="112"/>
    </row>
    <row r="191" spans="1:8" s="8" customFormat="1" ht="18.75" customHeight="1" x14ac:dyDescent="0.25">
      <c r="A191" s="15"/>
      <c r="B191" s="17"/>
      <c r="C191" s="18"/>
      <c r="D191" s="15"/>
      <c r="E191" s="78"/>
      <c r="F191" s="20"/>
      <c r="G191" s="16"/>
      <c r="H191" s="112"/>
    </row>
    <row r="192" spans="1:8" s="8" customFormat="1" ht="18.75" customHeight="1" x14ac:dyDescent="0.25">
      <c r="A192" s="22"/>
      <c r="B192" s="23" t="s">
        <v>149</v>
      </c>
      <c r="C192" s="24"/>
      <c r="D192" s="25"/>
      <c r="E192" s="102">
        <v>0.1</v>
      </c>
      <c r="F192" s="26"/>
      <c r="G192" s="135">
        <f>ROUND(G190*E192,2)</f>
        <v>0</v>
      </c>
      <c r="H192" s="112"/>
    </row>
    <row r="193" spans="1:8" s="8" customFormat="1" ht="30" customHeight="1" x14ac:dyDescent="0.25">
      <c r="A193" s="15"/>
      <c r="B193" s="17"/>
      <c r="C193" s="18"/>
      <c r="D193" s="15"/>
      <c r="E193" s="78"/>
      <c r="F193" s="20"/>
      <c r="G193" s="16"/>
      <c r="H193" s="113"/>
    </row>
    <row r="194" spans="1:8" s="8" customFormat="1" ht="18" customHeight="1" x14ac:dyDescent="0.25">
      <c r="A194" s="66">
        <f>A187+0.01</f>
        <v>8.0399999999999991</v>
      </c>
      <c r="B194" s="75" t="s">
        <v>150</v>
      </c>
      <c r="C194" s="81"/>
      <c r="D194" s="82"/>
      <c r="E194" s="83">
        <v>0.18</v>
      </c>
      <c r="F194" s="84"/>
      <c r="G194" s="134">
        <f>ROUND(E194*(SUM(G192)),2)</f>
        <v>0</v>
      </c>
      <c r="H194" s="113"/>
    </row>
    <row r="195" spans="1:8" s="8" customFormat="1" ht="18" customHeight="1" x14ac:dyDescent="0.25">
      <c r="A195" s="66">
        <f>A194+0.01</f>
        <v>8.0499999999999989</v>
      </c>
      <c r="B195" s="75" t="s">
        <v>151</v>
      </c>
      <c r="C195" s="81"/>
      <c r="D195" s="82"/>
      <c r="E195" s="83">
        <v>4.4999999999999998E-2</v>
      </c>
      <c r="F195" s="84"/>
      <c r="G195" s="134">
        <f>ROUND(E195*G182,2)</f>
        <v>0</v>
      </c>
      <c r="H195" s="113"/>
    </row>
    <row r="196" spans="1:8" ht="18" customHeight="1" x14ac:dyDescent="0.2">
      <c r="A196" s="66">
        <f t="shared" ref="A196:A199" si="14">A195+0.01</f>
        <v>8.0599999999999987</v>
      </c>
      <c r="B196" s="75" t="s">
        <v>152</v>
      </c>
      <c r="C196" s="81"/>
      <c r="D196" s="82"/>
      <c r="E196" s="83">
        <v>0.01</v>
      </c>
      <c r="F196" s="84"/>
      <c r="G196" s="134">
        <f>ROUND(E196*G182,2)</f>
        <v>0</v>
      </c>
    </row>
    <row r="197" spans="1:8" ht="18" customHeight="1" x14ac:dyDescent="0.2">
      <c r="A197" s="66">
        <f t="shared" si="14"/>
        <v>8.0699999999999985</v>
      </c>
      <c r="B197" s="101" t="s">
        <v>153</v>
      </c>
      <c r="C197" s="81"/>
      <c r="D197" s="82"/>
      <c r="E197" s="83">
        <v>1E-3</v>
      </c>
      <c r="F197" s="84"/>
      <c r="G197" s="134">
        <f>ROUND(E197*G182,2)</f>
        <v>0</v>
      </c>
    </row>
    <row r="198" spans="1:8" ht="18" customHeight="1" x14ac:dyDescent="0.2">
      <c r="A198" s="66">
        <f t="shared" si="14"/>
        <v>8.0799999999999983</v>
      </c>
      <c r="B198" s="101" t="s">
        <v>154</v>
      </c>
      <c r="C198" s="81"/>
      <c r="D198" s="82"/>
      <c r="E198" s="83">
        <v>0.01</v>
      </c>
      <c r="F198" s="84"/>
      <c r="G198" s="134">
        <f>ROUND(E198*G182,2)</f>
        <v>0</v>
      </c>
    </row>
    <row r="199" spans="1:8" ht="18" customHeight="1" x14ac:dyDescent="0.2">
      <c r="A199" s="66">
        <f t="shared" si="14"/>
        <v>8.0899999999999981</v>
      </c>
      <c r="B199" s="101" t="s">
        <v>155</v>
      </c>
      <c r="C199" s="81"/>
      <c r="D199" s="82"/>
      <c r="E199" s="83">
        <v>0.02</v>
      </c>
      <c r="F199" s="84"/>
      <c r="G199" s="134">
        <f>ROUND(E199*G182,2)</f>
        <v>0</v>
      </c>
    </row>
    <row r="200" spans="1:8" ht="18" customHeight="1" x14ac:dyDescent="0.2">
      <c r="A200" s="22"/>
      <c r="B200" s="23" t="s">
        <v>156</v>
      </c>
      <c r="C200" s="24"/>
      <c r="D200" s="25"/>
      <c r="E200" s="26"/>
      <c r="F200" s="26"/>
      <c r="G200" s="135">
        <f>SUM(G194:G199)</f>
        <v>0</v>
      </c>
    </row>
    <row r="201" spans="1:8" x14ac:dyDescent="0.2">
      <c r="A201" s="4"/>
      <c r="B201" s="5"/>
      <c r="C201" s="11"/>
      <c r="D201" s="4"/>
      <c r="E201" s="6"/>
      <c r="F201" s="7"/>
      <c r="G201" s="16"/>
    </row>
    <row r="202" spans="1:8" ht="15" x14ac:dyDescent="0.2">
      <c r="A202" s="22"/>
      <c r="B202" s="23" t="s">
        <v>157</v>
      </c>
      <c r="C202" s="24"/>
      <c r="D202" s="25"/>
      <c r="E202" s="26"/>
      <c r="F202" s="26"/>
      <c r="G202" s="136">
        <f>G200+G188</f>
        <v>0</v>
      </c>
    </row>
    <row r="203" spans="1:8" ht="15" x14ac:dyDescent="0.2">
      <c r="A203" s="14"/>
      <c r="B203" s="17"/>
      <c r="C203" s="18"/>
      <c r="D203" s="15"/>
      <c r="E203" s="78"/>
      <c r="F203" s="79"/>
      <c r="G203" s="80"/>
    </row>
    <row r="204" spans="1:8" ht="15" x14ac:dyDescent="0.2">
      <c r="A204" s="66">
        <v>8.1</v>
      </c>
      <c r="B204" s="75" t="s">
        <v>158</v>
      </c>
      <c r="C204" s="81"/>
      <c r="D204" s="82"/>
      <c r="E204" s="95">
        <v>0.05</v>
      </c>
      <c r="F204" s="84"/>
      <c r="G204" s="137">
        <f>ROUND(G182*E204,2)</f>
        <v>0</v>
      </c>
    </row>
    <row r="205" spans="1:8" x14ac:dyDescent="0.2">
      <c r="A205" s="15"/>
      <c r="B205" s="17"/>
      <c r="C205" s="18"/>
      <c r="D205" s="15"/>
      <c r="E205" s="19"/>
      <c r="F205" s="20"/>
      <c r="G205" s="21"/>
    </row>
    <row r="206" spans="1:8" ht="19.5" customHeight="1" x14ac:dyDescent="0.2">
      <c r="A206" s="96"/>
      <c r="B206" s="97" t="s">
        <v>159</v>
      </c>
      <c r="C206" s="98"/>
      <c r="D206" s="99"/>
      <c r="E206" s="100"/>
      <c r="F206" s="100"/>
      <c r="G206" s="135">
        <f>G204+G202+G182</f>
        <v>0</v>
      </c>
    </row>
    <row r="207" spans="1:8" x14ac:dyDescent="0.2">
      <c r="A207" s="31"/>
      <c r="B207" s="32"/>
      <c r="C207" s="33"/>
      <c r="D207" s="34"/>
      <c r="E207" s="35"/>
      <c r="F207" s="36"/>
      <c r="G207" s="37"/>
    </row>
  </sheetData>
  <sheetProtection algorithmName="SHA-512" hashValue="B1f+OX9kbwdxlc8f1tu40DaJeAHlIE1cpesptAg585COr902Xr3+/zk2kmhrBVD7qPxD5nY/VpA5QQwcFoHNSg==" saltValue="h3hiHGRUs9wyYKN9fQ3rfg==" spinCount="100000" sheet="1" objects="1" scenarios="1"/>
  <mergeCells count="7">
    <mergeCell ref="F17:G17"/>
    <mergeCell ref="A9:G9"/>
    <mergeCell ref="A10:G10"/>
    <mergeCell ref="A11:G11"/>
    <mergeCell ref="A12:G12"/>
    <mergeCell ref="B14:F14"/>
    <mergeCell ref="F16:G16"/>
  </mergeCells>
  <pageMargins left="0.70866141732283472" right="0.70866141732283472" top="0.74803149606299213" bottom="0.74803149606299213" header="0.31496062992125984" footer="0.31496062992125984"/>
  <pageSetup scale="55" orientation="portrait" horizontalDpi="4294967293" r:id="rId1"/>
  <rowBreaks count="5" manualBreakCount="5">
    <brk id="54" max="6" man="1"/>
    <brk id="83" max="6" man="1"/>
    <brk id="120" max="6" man="1"/>
    <brk id="157" max="6" man="1"/>
    <brk id="18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E1B60-0EFB-4AE1-B6D3-47267B2FEE85}"/>
</file>

<file path=customXml/itemProps2.xml><?xml version="1.0" encoding="utf-8"?>
<ds:datastoreItem xmlns:ds="http://schemas.openxmlformats.org/officeDocument/2006/customXml" ds:itemID="{692080C0-0E15-42A6-97E7-C6474E820786}">
  <ds:schemaRefs>
    <ds:schemaRef ds:uri="http://purl.org/dc/dcmitype/"/>
    <ds:schemaRef ds:uri="http://schemas.microsoft.com/office/2006/documentManagement/types"/>
    <ds:schemaRef ds:uri="7c2dde16-be45-4d8b-ad45-405530d814ce"/>
    <ds:schemaRef ds:uri="http://www.w3.org/XML/1998/namespace"/>
    <ds:schemaRef ds:uri="http://purl.org/dc/terms/"/>
    <ds:schemaRef ds:uri="05b54953-3c8d-4842-a3b9-4b22db9cbd3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C833F3-9C7E-4B4E-B3EA-60DA3AD773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revision/>
  <cp:lastPrinted>2021-05-11T20:31:29Z</cp:lastPrinted>
  <dcterms:created xsi:type="dcterms:W3CDTF">2014-06-25T19:33:23Z</dcterms:created>
  <dcterms:modified xsi:type="dcterms:W3CDTF">2021-05-11T20:36:21Z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