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codeName="ThisWorkbook" defaultThemeVersion="124226"/>
  <xr:revisionPtr revIDLastSave="0" documentId="13_ncr:1_{6E84ABD8-ADF0-4D22-96F6-EF2CB7F40B6F}" xr6:coauthVersionLast="46" xr6:coauthVersionMax="47" xr10:uidLastSave="{00000000-0000-0000-0000-000000000000}"/>
  <bookViews>
    <workbookView xWindow="-120" yWindow="-120" windowWidth="38640" windowHeight="21240" tabRatio="894" xr2:uid="{00000000-000D-0000-FFFF-FFFF00000000}"/>
  </bookViews>
  <sheets>
    <sheet name="Listado de Cantidades" sheetId="11" r:id="rId1"/>
  </sheets>
  <definedNames>
    <definedName name="_xlnm.Print_Area" localSheetId="0">'Listado de Cantidades'!$A$1:$G$113</definedName>
    <definedName name="_xlnm.Print_Titles" localSheetId="0">'Listado de Cantidades'!$1:$17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1" l="1"/>
  <c r="F77" i="11"/>
  <c r="F78" i="11"/>
  <c r="F79" i="11"/>
  <c r="F80" i="11"/>
  <c r="F81" i="11"/>
  <c r="F82" i="11"/>
  <c r="F83" i="11"/>
  <c r="F63" i="11"/>
  <c r="F64" i="11"/>
  <c r="F65" i="11"/>
  <c r="F66" i="11"/>
  <c r="F67" i="11"/>
  <c r="F68" i="11"/>
  <c r="F69" i="11"/>
  <c r="F70" i="11"/>
  <c r="F7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62" i="11"/>
  <c r="G72" i="11" l="1"/>
  <c r="F75" i="11" l="1"/>
  <c r="G84" i="11" s="1"/>
  <c r="A61" i="11" l="1"/>
  <c r="A89" i="11" l="1"/>
  <c r="A90" i="11" s="1"/>
  <c r="A91" i="11" s="1"/>
  <c r="A98" i="11" s="1"/>
  <c r="A99" i="11" s="1"/>
  <c r="A100" i="11" s="1"/>
  <c r="A101" i="11" s="1"/>
  <c r="A102" i="11" s="1"/>
  <c r="A103" i="11" s="1"/>
  <c r="A75" i="11"/>
  <c r="A76" i="11" s="1"/>
  <c r="A77" i="11" s="1"/>
  <c r="A78" i="11" s="1"/>
  <c r="A79" i="11" s="1"/>
  <c r="A80" i="11" s="1"/>
  <c r="A81" i="11" s="1"/>
  <c r="A82" i="11" s="1"/>
  <c r="A83" i="11" s="1"/>
  <c r="A62" i="11"/>
  <c r="F21" i="11"/>
  <c r="G59" i="11" s="1"/>
  <c r="G86" i="11" s="1"/>
  <c r="A21" i="1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l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63" i="11"/>
  <c r="A64" i="11" s="1"/>
  <c r="A65" i="11" s="1"/>
  <c r="A66" i="11" s="1"/>
  <c r="A67" i="11" s="1"/>
  <c r="A68" i="11" s="1"/>
  <c r="A69" i="11" s="1"/>
  <c r="A70" i="11" s="1"/>
  <c r="A71" i="11" s="1"/>
  <c r="G108" i="11" l="1"/>
  <c r="G99" i="11"/>
  <c r="G100" i="11"/>
  <c r="G103" i="11"/>
  <c r="G91" i="11"/>
  <c r="G89" i="11"/>
  <c r="G101" i="11"/>
  <c r="G90" i="11"/>
  <c r="G102" i="11"/>
  <c r="G92" i="11" l="1"/>
  <c r="G94" i="11" s="1"/>
  <c r="G96" i="11" s="1"/>
  <c r="G98" i="11" s="1"/>
  <c r="G104" i="11" s="1"/>
  <c r="G106" i="11" s="1"/>
  <c r="G110" i="11" s="1"/>
</calcChain>
</file>

<file path=xl/sharedStrings.xml><?xml version="1.0" encoding="utf-8"?>
<sst xmlns="http://schemas.openxmlformats.org/spreadsheetml/2006/main" count="160" uniqueCount="105">
  <si>
    <t>OBRA:</t>
  </si>
  <si>
    <t>Fecha:</t>
  </si>
  <si>
    <t>UBIC.:</t>
  </si>
  <si>
    <t>Palacio de Justicia de Santiago, Calle 27 de febrero , Santiago</t>
  </si>
  <si>
    <t>Solicitado por :</t>
  </si>
  <si>
    <t>Preparado por :</t>
  </si>
  <si>
    <t>No.</t>
  </si>
  <si>
    <t>Descripción</t>
  </si>
  <si>
    <t>Cant.</t>
  </si>
  <si>
    <t>Ud.</t>
  </si>
  <si>
    <t>Precio</t>
  </si>
  <si>
    <t>Valor  ($RD)</t>
  </si>
  <si>
    <t>Subtotal  ($RD)</t>
  </si>
  <si>
    <t>PRIMER NIVEL</t>
  </si>
  <si>
    <t>BAÑOS PUBLICOS  PRIMER NIVEL DE DAMAS Y CABALLEROS</t>
  </si>
  <si>
    <t>Desmonte de aparatos sanitarios (inodoros, lavamanos,                 orinales, etc.)</t>
  </si>
  <si>
    <t>ud</t>
  </si>
  <si>
    <t>Desmonte de mesetas de marmolite (incluye base )</t>
  </si>
  <si>
    <t>Desmonte de accesorios de baños (papeleras, jaboneras, secadoras, servilleteras, etc.)</t>
  </si>
  <si>
    <t>Demolición de cerámicas de pared y pisos existentes</t>
  </si>
  <si>
    <t>m2</t>
  </si>
  <si>
    <t>Desmonte de luminarias existentes</t>
  </si>
  <si>
    <t>Demolición de vertederos existentes</t>
  </si>
  <si>
    <t>Demolición de muros de blocks (cubículos y hueco en baño)</t>
  </si>
  <si>
    <t>Desmonte de puertas de entrada a baños</t>
  </si>
  <si>
    <t>Desmonte de puertas de Plywood de cubículos de baños</t>
  </si>
  <si>
    <t xml:space="preserve">Suministro e instalación de porcelanato de pared 0,30m x 0,60m en tonos claros acorde con el porcelanato de piso, antideslizantes, </t>
  </si>
  <si>
    <t>Suministro e instalación de porcelanato de piso 0,60m x 0,60m en tonos claros acorde con los porcelanatos de pared, antideslizantes</t>
  </si>
  <si>
    <t>Vertederos nuevos revestido en porcelanato</t>
  </si>
  <si>
    <t xml:space="preserve">Suministro e Instalación de divisiones de inodoros de plástico sólido, bisagras de barril redondo de aluminio, pestillo anodizado negro </t>
  </si>
  <si>
    <t>Suministro y confección de muro de denglass en cubículo para personas especiales</t>
  </si>
  <si>
    <t>Desmonte de plafón existente</t>
  </si>
  <si>
    <t>Suministro e instalación de plafón 2" x 2" x 7mm vinil yeso (incluye estructura en metal Maint Tee y CrossTee)</t>
  </si>
  <si>
    <t>Confección e instalación de base de meseta de Granito en hierro con tratamiento anticorrosivo en angulares de 1  ½" x 3/16''</t>
  </si>
  <si>
    <t>Suministro e instalación de inodoros elongado blanco con asiento de caída lenta, de fluxómetro manual de palanca,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</si>
  <si>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</si>
  <si>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</si>
  <si>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Desagüe de piso 2" niquelado con parrilla cuadrada</t>
  </si>
  <si>
    <t>Suministro e instalación de barras para personas con movilidad reducida en acero inoxidable redonda de 1 1/2" x 36" de longitud.</t>
  </si>
  <si>
    <t>Suministro e Instalación de espejos nuevos (1,00 x 0,70 m)  con marco de aluminio de 1"</t>
  </si>
  <si>
    <t>p2</t>
  </si>
  <si>
    <t>Suministro e instalación de base para apoyo de espejos de inclinación variable (personas especiales)</t>
  </si>
  <si>
    <t>Suministro e Instalación de Dosificador para jabón líquido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</si>
  <si>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</si>
  <si>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</si>
  <si>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Suministro e instalación de puerta nueva en caoba para cubículo de baño de personas especiales (1.00x2.10) m</t>
  </si>
  <si>
    <t>Mantenimiento y pintura de puertas de madera (aplicación del producto barniz de alta resistencia , incluye desmonte y montura)</t>
  </si>
  <si>
    <t>Tuberías y piezas para instalaciones sanitarias</t>
  </si>
  <si>
    <t>pa</t>
  </si>
  <si>
    <t>Mano de Obra Plomero ( Instalación de tuberias, piezas, conexiones y modificaciones)</t>
  </si>
  <si>
    <t>Suministro e instalación de lámparas parabólicas de plafón 2 x 2 con tubos LED T8, de 18w 24", 800LM, 4000K, 120-277VAC con certificación UL</t>
  </si>
  <si>
    <t>Suministro e instalación de Interruptores sencillos Tecnopolímero Color blanco (pure white) con botoneras color blanco control axial y placa dedicada de soporte</t>
  </si>
  <si>
    <t>Suministro e instalación de tomacorrientes dobles 120 V Tecnopolímero color blanco</t>
  </si>
  <si>
    <t>Suministro e instalación de meseta de Granito natural negro Galaxy,(incluye zócalo de 0.10 m y falda de 0.25m)</t>
  </si>
  <si>
    <t>Traslado de escombros por bote</t>
  </si>
  <si>
    <t>Bote de escombros</t>
  </si>
  <si>
    <t>Sub-total</t>
  </si>
  <si>
    <t>ACCESIBILIDAD (2 RAMPAS FRONTALES)</t>
  </si>
  <si>
    <t>Demolición de rampa existente en entrada principal</t>
  </si>
  <si>
    <t>ml</t>
  </si>
  <si>
    <t>Excavación</t>
  </si>
  <si>
    <t>m3</t>
  </si>
  <si>
    <t>Zapata de muros</t>
  </si>
  <si>
    <t>Relleno compactado</t>
  </si>
  <si>
    <t>Limpieza y botes</t>
  </si>
  <si>
    <t>MISCELANEOS</t>
  </si>
  <si>
    <t>Limpieza continua y final</t>
  </si>
  <si>
    <t>Mantenimiento puertas de madera caoba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</si>
  <si>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</si>
  <si>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</si>
  <si>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</si>
  <si>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</si>
  <si>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</si>
  <si>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</si>
  <si>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</si>
  <si>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</si>
  <si>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</si>
  <si>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</si>
  <si>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</si>
  <si>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</si>
  <si>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</si>
  <si>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protección personal y seguridad</t>
  </si>
  <si>
    <t>SUB-TOTAL  (RD$)</t>
  </si>
  <si>
    <t>SUB-TOTAL GENERAL COSTOS INDIRECTOS  (RD$)</t>
  </si>
  <si>
    <t>Imprevisto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</si>
  <si>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</si>
  <si>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</si>
  <si>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</si>
  <si>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</si>
  <si>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</si>
  <si>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 xml:space="preserve">____________________________                                                                                               </t>
  </si>
  <si>
    <t>Suministro e instalación de lavamanos de porcelana de empotrar para personas especiales. Color blanco  ( usar con un grifo push botton)</t>
  </si>
  <si>
    <t>ACCESIBILIDAD Y DIGNIFICACIÓN PALACIO DE JUSTICIA SANTIAGO</t>
  </si>
  <si>
    <t>Suministro y aplicación de pintura exterior  (incluye resane de imperfecciones en pañete)</t>
  </si>
  <si>
    <t>Suministro y aplicación de pasillos principales ( incluye resane de imperfecciones en pañete)</t>
  </si>
  <si>
    <t>Suministro e instalación de piso de vibrazo</t>
  </si>
  <si>
    <t xml:space="preserve">Suministro e instalación de muros de sheetrock en archivo de la 2da sala de la Corte de Apelación </t>
  </si>
  <si>
    <t xml:space="preserve">Suministro y aplicación de pintura satinada en archivo de la 2da sala de la Corte de Apelación </t>
  </si>
  <si>
    <t>Suministro e instalación de puerta de caoba apaneladas 0.90 x 2.10 mts</t>
  </si>
  <si>
    <t>Reparación de escalones de entrada</t>
  </si>
  <si>
    <t xml:space="preserve">Muro de 8" con cámaras llenas    y 3/8" a 40  cms                                                                         </t>
  </si>
  <si>
    <t xml:space="preserve">Confección e instalación de baranda tubos de hierro negro de 2" y 1" con pintura antióxido y pintura de aceite </t>
  </si>
  <si>
    <t>Suministro e instalación de mamparas acrílicas con estructura de aluminio P40 de 2" en Cámara Civil y Comercial (1era-2da-3era-4cuarta Salas ) 1.55 x 2.10 mts</t>
  </si>
  <si>
    <t>Suministro e instalación de Mármol travertino en entrada de la Secretaria Penal en el 1er nivel</t>
  </si>
  <si>
    <t>HA Losa piso con malla electrosoldada 10 x 10 cms(chapapote)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</si>
</sst>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.00\ _P_t_s_-;\-* #,##0.00\ _P_t_s_-;_-* &quot;-&quot;??\ _P_t_s_-;_-@_-"/>
    <numFmt numFmtId="168" formatCode="[$$-2C0A]\ #,##0.00"/>
    <numFmt numFmtId="169" formatCode="0.0"/>
    <numFmt numFmtId="170" formatCode="&quot;RD$&quot;#,##0.00"/>
    <numFmt numFmtId="171" formatCode="&quot;$&quot;#,##0.00"/>
    <numFmt numFmtId="174" formatCode="_(&quot;RD$&quot;* #,##0.00_);_(&quot;RD$&quot;* \(#,##0.00\);_(&quot;RD$&quot;* &quot;-&quot;??_);_(@_)"/>
    <numFmt numFmtId="178" formatCode="_-* #,##0.00\ &quot;Pts&quot;_-;\-* #,##0.00\ &quot;Pts&quot;_-;_-* &quot;-&quot;??\ &quot;Pts&quot;_-;_-@_-"/>
    <numFmt numFmtId="188" formatCode="[$-1C0A]d&quot; de &quot;mmmm&quot; de &quot;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4" fillId="0" borderId="0"/>
    <xf numFmtId="0" fontId="24" fillId="0" borderId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3" fillId="0" borderId="0" xfId="1" applyNumberFormat="1" applyFont="1" applyAlignment="1">
      <alignment horizontal="right"/>
    </xf>
    <xf numFmtId="167" fontId="3" fillId="0" borderId="0" xfId="1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1" fillId="2" borderId="1" xfId="0" applyFont="1" applyFill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168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43" fontId="3" fillId="0" borderId="2" xfId="1" applyNumberFormat="1" applyFont="1" applyFill="1" applyBorder="1" applyAlignment="1">
      <alignment horizontal="right"/>
    </xf>
    <xf numFmtId="169" fontId="13" fillId="0" borderId="0" xfId="0" applyNumberFormat="1" applyFont="1" applyAlignment="1">
      <alignment vertical="top"/>
    </xf>
    <xf numFmtId="2" fontId="11" fillId="0" borderId="0" xfId="1" applyNumberFormat="1" applyFont="1" applyFill="1" applyBorder="1" applyAlignment="1">
      <alignment horizontal="right"/>
    </xf>
    <xf numFmtId="166" fontId="11" fillId="0" borderId="0" xfId="1" applyFont="1" applyFill="1" applyBorder="1" applyAlignment="1">
      <alignment horizontal="right"/>
    </xf>
    <xf numFmtId="40" fontId="14" fillId="0" borderId="0" xfId="1" applyNumberFormat="1" applyFont="1" applyFill="1" applyBorder="1" applyAlignment="1">
      <alignment horizontal="right"/>
    </xf>
    <xf numFmtId="0" fontId="15" fillId="4" borderId="0" xfId="0" applyFont="1" applyFill="1"/>
    <xf numFmtId="4" fontId="16" fillId="0" borderId="0" xfId="0" applyNumberFormat="1" applyFont="1" applyAlignment="1">
      <alignment horizontal="center"/>
    </xf>
    <xf numFmtId="0" fontId="8" fillId="0" borderId="0" xfId="0" applyFont="1"/>
    <xf numFmtId="0" fontId="15" fillId="0" borderId="0" xfId="0" applyFont="1" applyAlignment="1">
      <alignment vertical="top"/>
    </xf>
    <xf numFmtId="4" fontId="17" fillId="0" borderId="0" xfId="0" applyNumberFormat="1" applyFont="1" applyAlignment="1" applyProtection="1">
      <alignment horizontal="left"/>
      <protection locked="0"/>
    </xf>
    <xf numFmtId="4" fontId="16" fillId="0" borderId="0" xfId="1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center" readingOrder="1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readingOrder="1"/>
    </xf>
    <xf numFmtId="0" fontId="18" fillId="0" borderId="0" xfId="0" applyFont="1" applyAlignment="1">
      <alignment horizontal="left" vertical="center" readingOrder="1"/>
    </xf>
    <xf numFmtId="0" fontId="8" fillId="0" borderId="0" xfId="0" applyFont="1" applyAlignment="1">
      <alignment horizontal="right"/>
    </xf>
    <xf numFmtId="0" fontId="15" fillId="4" borderId="0" xfId="0" applyFont="1" applyFill="1" applyAlignment="1">
      <alignment horizontal="right"/>
    </xf>
    <xf numFmtId="0" fontId="15" fillId="0" borderId="0" xfId="0" applyFont="1"/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1" fillId="2" borderId="1" xfId="0" applyFont="1" applyFill="1" applyBorder="1" applyAlignment="1">
      <alignment horizontal="center" wrapText="1"/>
    </xf>
    <xf numFmtId="168" fontId="8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1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wrapText="1"/>
    </xf>
    <xf numFmtId="171" fontId="3" fillId="0" borderId="0" xfId="1" applyNumberFormat="1" applyFont="1" applyAlignment="1">
      <alignment horizontal="right"/>
    </xf>
    <xf numFmtId="171" fontId="2" fillId="0" borderId="0" xfId="0" applyNumberFormat="1" applyFont="1"/>
    <xf numFmtId="171" fontId="11" fillId="2" borderId="1" xfId="0" applyNumberFormat="1" applyFont="1" applyFill="1" applyBorder="1" applyAlignment="1">
      <alignment horizontal="center"/>
    </xf>
    <xf numFmtId="171" fontId="7" fillId="0" borderId="0" xfId="0" applyNumberFormat="1" applyFont="1" applyAlignment="1">
      <alignment horizontal="left"/>
    </xf>
    <xf numFmtId="171" fontId="3" fillId="0" borderId="0" xfId="1" applyNumberFormat="1" applyFont="1" applyFill="1" applyAlignment="1">
      <alignment horizontal="right"/>
    </xf>
    <xf numFmtId="171" fontId="11" fillId="0" borderId="0" xfId="2" applyNumberFormat="1" applyFont="1" applyFill="1" applyBorder="1" applyAlignment="1">
      <alignment horizontal="right"/>
    </xf>
    <xf numFmtId="171" fontId="8" fillId="0" borderId="0" xfId="0" applyNumberFormat="1" applyFont="1"/>
    <xf numFmtId="171" fontId="17" fillId="0" borderId="0" xfId="1" applyNumberFormat="1" applyFont="1" applyFill="1" applyBorder="1" applyAlignment="1">
      <alignment horizontal="right"/>
    </xf>
    <xf numFmtId="171" fontId="20" fillId="0" borderId="0" xfId="0" applyNumberFormat="1" applyFont="1" applyAlignment="1">
      <alignment horizontal="right"/>
    </xf>
    <xf numFmtId="171" fontId="15" fillId="0" borderId="0" xfId="0" applyNumberFormat="1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0" fillId="0" borderId="0" xfId="0" applyNumberFormat="1"/>
    <xf numFmtId="0" fontId="3" fillId="0" borderId="0" xfId="0" applyFont="1"/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168" fontId="12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3" fontId="12" fillId="0" borderId="1" xfId="1" applyNumberFormat="1" applyFont="1" applyFill="1" applyBorder="1" applyAlignment="1">
      <alignment horizontal="center" vertical="center"/>
    </xf>
    <xf numFmtId="2" fontId="12" fillId="0" borderId="1" xfId="6" applyNumberFormat="1" applyFont="1" applyBorder="1" applyAlignment="1">
      <alignment horizontal="center" vertical="center"/>
    </xf>
    <xf numFmtId="43" fontId="12" fillId="0" borderId="1" xfId="1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left" vertical="top" wrapText="1"/>
    </xf>
    <xf numFmtId="168" fontId="12" fillId="0" borderId="1" xfId="0" applyNumberFormat="1" applyFont="1" applyBorder="1" applyAlignment="1">
      <alignment horizontal="left" vertical="center" wrapText="1"/>
    </xf>
    <xf numFmtId="171" fontId="12" fillId="0" borderId="1" xfId="1" applyNumberFormat="1" applyFont="1" applyFill="1" applyBorder="1" applyAlignment="1">
      <alignment horizontal="right"/>
    </xf>
    <xf numFmtId="171" fontId="12" fillId="0" borderId="1" xfId="1" applyNumberFormat="1" applyFont="1" applyFill="1" applyBorder="1" applyAlignment="1">
      <alignment horizontal="center" vertical="center" wrapText="1"/>
    </xf>
    <xf numFmtId="4" fontId="12" fillId="0" borderId="1" xfId="6" applyNumberFormat="1" applyFont="1" applyBorder="1" applyAlignment="1">
      <alignment horizontal="center" vertical="center"/>
    </xf>
    <xf numFmtId="43" fontId="12" fillId="0" borderId="1" xfId="1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168" fontId="12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49" fontId="12" fillId="0" borderId="1" xfId="1" applyNumberFormat="1" applyFont="1" applyFill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2" fontId="11" fillId="2" borderId="1" xfId="0" applyNumberFormat="1" applyFont="1" applyFill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2" fontId="11" fillId="0" borderId="0" xfId="0" applyNumberFormat="1" applyFont="1" applyAlignment="1">
      <alignment horizontal="center" vertical="top"/>
    </xf>
    <xf numFmtId="4" fontId="12" fillId="0" borderId="1" xfId="19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171" fontId="12" fillId="0" borderId="9" xfId="1" applyNumberFormat="1" applyFont="1" applyFill="1" applyBorder="1" applyAlignment="1">
      <alignment horizontal="right"/>
    </xf>
    <xf numFmtId="169" fontId="13" fillId="2" borderId="6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vertical="center" wrapText="1"/>
    </xf>
    <xf numFmtId="2" fontId="11" fillId="2" borderId="10" xfId="1" applyNumberFormat="1" applyFont="1" applyFill="1" applyBorder="1" applyAlignment="1">
      <alignment horizontal="center" vertical="center"/>
    </xf>
    <xf numFmtId="166" fontId="11" fillId="2" borderId="10" xfId="1" applyFont="1" applyFill="1" applyBorder="1" applyAlignment="1">
      <alignment horizontal="center" vertical="center"/>
    </xf>
    <xf numFmtId="40" fontId="14" fillId="3" borderId="10" xfId="1" applyNumberFormat="1" applyFont="1" applyFill="1" applyBorder="1" applyAlignment="1">
      <alignment horizontal="right" vertical="center"/>
    </xf>
    <xf numFmtId="171" fontId="11" fillId="2" borderId="7" xfId="2" applyNumberFormat="1" applyFont="1" applyFill="1" applyBorder="1" applyAlignment="1">
      <alignment horizontal="right" vertical="center"/>
    </xf>
    <xf numFmtId="2" fontId="2" fillId="4" borderId="0" xfId="0" applyNumberFormat="1" applyFont="1" applyFill="1" applyAlignment="1">
      <alignment horizontal="center" vertical="top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43" fontId="2" fillId="4" borderId="0" xfId="0" applyNumberFormat="1" applyFont="1" applyFill="1"/>
    <xf numFmtId="0" fontId="2" fillId="4" borderId="0" xfId="0" applyFont="1" applyFill="1"/>
    <xf numFmtId="171" fontId="2" fillId="4" borderId="0" xfId="0" applyNumberFormat="1" applyFont="1" applyFill="1"/>
    <xf numFmtId="2" fontId="11" fillId="4" borderId="2" xfId="0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vertical="center" wrapText="1"/>
    </xf>
    <xf numFmtId="168" fontId="8" fillId="4" borderId="2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43" fontId="3" fillId="4" borderId="2" xfId="0" applyNumberFormat="1" applyFont="1" applyFill="1" applyBorder="1" applyAlignment="1">
      <alignment horizontal="right"/>
    </xf>
    <xf numFmtId="4" fontId="7" fillId="4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10" fontId="12" fillId="0" borderId="1" xfId="3" applyNumberFormat="1" applyFont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right" vertical="center"/>
    </xf>
    <xf numFmtId="171" fontId="3" fillId="0" borderId="1" xfId="2" applyNumberFormat="1" applyFont="1" applyFill="1" applyBorder="1" applyAlignment="1">
      <alignment horizontal="right" vertical="center"/>
    </xf>
    <xf numFmtId="2" fontId="11" fillId="4" borderId="0" xfId="1" applyNumberFormat="1" applyFont="1" applyFill="1" applyBorder="1" applyAlignment="1">
      <alignment horizontal="right"/>
    </xf>
    <xf numFmtId="166" fontId="11" fillId="4" borderId="0" xfId="1" applyFont="1" applyFill="1" applyBorder="1" applyAlignment="1">
      <alignment horizontal="right"/>
    </xf>
    <xf numFmtId="40" fontId="14" fillId="4" borderId="0" xfId="1" applyNumberFormat="1" applyFont="1" applyFill="1" applyBorder="1" applyAlignment="1">
      <alignment horizontal="right"/>
    </xf>
    <xf numFmtId="171" fontId="11" fillId="4" borderId="0" xfId="2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>
      <alignment horizontal="center" vertical="top"/>
    </xf>
    <xf numFmtId="2" fontId="11" fillId="4" borderId="0" xfId="0" applyNumberFormat="1" applyFont="1" applyFill="1" applyBorder="1" applyAlignment="1">
      <alignment wrapText="1"/>
    </xf>
    <xf numFmtId="2" fontId="11" fillId="2" borderId="10" xfId="1" applyNumberFormat="1" applyFont="1" applyFill="1" applyBorder="1" applyAlignment="1">
      <alignment horizontal="right" vertical="center"/>
    </xf>
    <xf numFmtId="166" fontId="11" fillId="2" borderId="10" xfId="1" applyFont="1" applyFill="1" applyBorder="1" applyAlignment="1">
      <alignment horizontal="right" vertical="center"/>
    </xf>
    <xf numFmtId="2" fontId="12" fillId="0" borderId="8" xfId="0" applyNumberFormat="1" applyFont="1" applyBorder="1" applyAlignment="1">
      <alignment horizontal="center" vertical="center"/>
    </xf>
    <xf numFmtId="10" fontId="12" fillId="0" borderId="8" xfId="3" applyNumberFormat="1" applyFont="1" applyBorder="1" applyAlignment="1">
      <alignment horizontal="center" vertical="center"/>
    </xf>
    <xf numFmtId="43" fontId="3" fillId="0" borderId="8" xfId="1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0" fontId="2" fillId="4" borderId="0" xfId="0" applyFont="1" applyFill="1" applyBorder="1" applyAlignment="1">
      <alignment wrapText="1"/>
    </xf>
    <xf numFmtId="10" fontId="12" fillId="4" borderId="0" xfId="3" applyNumberFormat="1" applyFont="1" applyFill="1" applyBorder="1" applyAlignment="1" applyProtection="1">
      <alignment horizontal="center"/>
    </xf>
    <xf numFmtId="2" fontId="12" fillId="4" borderId="0" xfId="0" applyNumberFormat="1" applyFont="1" applyFill="1" applyBorder="1" applyAlignment="1">
      <alignment horizontal="right"/>
    </xf>
    <xf numFmtId="10" fontId="12" fillId="4" borderId="0" xfId="3" applyNumberFormat="1" applyFont="1" applyFill="1" applyBorder="1" applyAlignment="1">
      <alignment horizontal="center"/>
    </xf>
    <xf numFmtId="43" fontId="3" fillId="4" borderId="0" xfId="1" applyNumberFormat="1" applyFont="1" applyFill="1" applyBorder="1" applyAlignment="1">
      <alignment horizontal="right"/>
    </xf>
    <xf numFmtId="171" fontId="3" fillId="4" borderId="0" xfId="2" applyNumberFormat="1" applyFont="1" applyFill="1" applyBorder="1" applyAlignment="1">
      <alignment horizontal="right"/>
    </xf>
    <xf numFmtId="10" fontId="11" fillId="3" borderId="10" xfId="3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71" fontId="11" fillId="2" borderId="7" xfId="1" applyNumberFormat="1" applyFont="1" applyFill="1" applyBorder="1" applyAlignment="1">
      <alignment horizontal="right" vertical="center"/>
    </xf>
    <xf numFmtId="2" fontId="12" fillId="4" borderId="0" xfId="0" applyNumberFormat="1" applyFont="1" applyFill="1" applyAlignment="1">
      <alignment horizontal="center" vertical="top" wrapText="1"/>
    </xf>
    <xf numFmtId="0" fontId="2" fillId="4" borderId="0" xfId="0" applyFont="1" applyFill="1" applyAlignment="1">
      <alignment horizontal="left" vertical="center" wrapText="1"/>
    </xf>
    <xf numFmtId="10" fontId="12" fillId="4" borderId="0" xfId="3" applyNumberFormat="1" applyFont="1" applyFill="1" applyBorder="1" applyAlignment="1" applyProtection="1">
      <alignment horizontal="center" vertical="center" wrapText="1"/>
    </xf>
    <xf numFmtId="2" fontId="12" fillId="4" borderId="0" xfId="0" applyNumberFormat="1" applyFont="1" applyFill="1" applyAlignment="1">
      <alignment horizontal="center" vertical="center" wrapText="1"/>
    </xf>
    <xf numFmtId="10" fontId="12" fillId="4" borderId="0" xfId="3" applyNumberFormat="1" applyFont="1" applyFill="1" applyBorder="1" applyAlignment="1">
      <alignment horizontal="center" vertical="center" wrapText="1"/>
    </xf>
    <xf numFmtId="43" fontId="3" fillId="4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/>
    </xf>
    <xf numFmtId="10" fontId="12" fillId="4" borderId="0" xfId="3" applyNumberFormat="1" applyFont="1" applyFill="1" applyBorder="1"/>
    <xf numFmtId="170" fontId="11" fillId="4" borderId="0" xfId="3" applyNumberFormat="1" applyFont="1" applyFill="1" applyBorder="1"/>
    <xf numFmtId="171" fontId="11" fillId="4" borderId="0" xfId="3" applyNumberFormat="1" applyFont="1" applyFill="1" applyBorder="1"/>
    <xf numFmtId="169" fontId="13" fillId="2" borderId="3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vertical="center" wrapText="1"/>
    </xf>
    <xf numFmtId="2" fontId="11" fillId="2" borderId="4" xfId="1" applyNumberFormat="1" applyFont="1" applyFill="1" applyBorder="1" applyAlignment="1">
      <alignment horizontal="right" vertical="center"/>
    </xf>
    <xf numFmtId="166" fontId="11" fillId="2" borderId="4" xfId="1" applyFont="1" applyFill="1" applyBorder="1" applyAlignment="1">
      <alignment horizontal="right" vertical="center"/>
    </xf>
    <xf numFmtId="40" fontId="14" fillId="3" borderId="4" xfId="1" applyNumberFormat="1" applyFont="1" applyFill="1" applyBorder="1" applyAlignment="1">
      <alignment horizontal="right" vertical="center"/>
    </xf>
    <xf numFmtId="171" fontId="11" fillId="2" borderId="5" xfId="1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43" fontId="3" fillId="0" borderId="1" xfId="2" applyNumberFormat="1" applyFont="1" applyFill="1" applyBorder="1" applyAlignment="1">
      <alignment horizontal="right" vertical="center"/>
    </xf>
    <xf numFmtId="43" fontId="3" fillId="0" borderId="8" xfId="2" applyNumberFormat="1" applyFont="1" applyFill="1" applyBorder="1" applyAlignment="1">
      <alignment horizontal="right" vertical="center"/>
    </xf>
    <xf numFmtId="2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3" fontId="3" fillId="0" borderId="0" xfId="1" applyNumberFormat="1" applyFont="1" applyAlignment="1" applyProtection="1">
      <alignment horizontal="right"/>
      <protection locked="0"/>
    </xf>
    <xf numFmtId="167" fontId="3" fillId="0" borderId="0" xfId="1" applyNumberFormat="1" applyFont="1" applyAlignment="1" applyProtection="1">
      <alignment horizontal="right"/>
      <protection locked="0"/>
    </xf>
    <xf numFmtId="171" fontId="3" fillId="0" borderId="0" xfId="1" applyNumberFormat="1" applyFont="1" applyAlignment="1" applyProtection="1">
      <alignment horizontal="right"/>
      <protection locked="0"/>
    </xf>
    <xf numFmtId="0" fontId="21" fillId="0" borderId="0" xfId="4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left" vertical="center"/>
      <protection locked="0"/>
    </xf>
    <xf numFmtId="171" fontId="2" fillId="0" borderId="0" xfId="0" applyNumberFormat="1" applyFont="1" applyProtection="1">
      <protection locked="0"/>
    </xf>
    <xf numFmtId="171" fontId="8" fillId="0" borderId="0" xfId="0" applyNumberFormat="1" applyFont="1" applyAlignment="1" applyProtection="1">
      <alignment horizontal="left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3" fontId="2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88" fontId="10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171" fontId="8" fillId="0" borderId="0" xfId="5" applyNumberFormat="1" applyFont="1" applyFill="1" applyBorder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 vertical="top"/>
      <protection locked="0"/>
    </xf>
    <xf numFmtId="4" fontId="8" fillId="0" borderId="0" xfId="0" applyNumberFormat="1" applyFont="1" applyAlignment="1" applyProtection="1">
      <alignment horizontal="right" vertical="center"/>
      <protection locked="0"/>
    </xf>
    <xf numFmtId="171" fontId="8" fillId="0" borderId="0" xfId="0" applyNumberFormat="1" applyFont="1" applyAlignment="1" applyProtection="1">
      <alignment vertical="center" wrapText="1"/>
      <protection locked="0"/>
    </xf>
    <xf numFmtId="43" fontId="12" fillId="0" borderId="1" xfId="0" applyNumberFormat="1" applyFont="1" applyBorder="1" applyAlignment="1" applyProtection="1">
      <alignment horizontal="right" vertical="center"/>
      <protection locked="0"/>
    </xf>
    <xf numFmtId="40" fontId="14" fillId="3" borderId="10" xfId="1" applyNumberFormat="1" applyFont="1" applyFill="1" applyBorder="1" applyAlignment="1" applyProtection="1">
      <alignment horizontal="right" vertical="center"/>
      <protection locked="0"/>
    </xf>
    <xf numFmtId="43" fontId="3" fillId="0" borderId="0" xfId="0" applyNumberFormat="1" applyFont="1" applyAlignment="1" applyProtection="1">
      <alignment horizontal="right"/>
      <protection locked="0"/>
    </xf>
    <xf numFmtId="43" fontId="2" fillId="4" borderId="0" xfId="0" applyNumberFormat="1" applyFont="1" applyFill="1" applyProtection="1">
      <protection locked="0"/>
    </xf>
    <xf numFmtId="43" fontId="3" fillId="4" borderId="2" xfId="0" applyNumberFormat="1" applyFont="1" applyFill="1" applyBorder="1" applyAlignment="1" applyProtection="1">
      <alignment horizontal="right"/>
      <protection locked="0"/>
    </xf>
  </cellXfs>
  <cellStyles count="20">
    <cellStyle name="Comma" xfId="1" builtinId="3"/>
    <cellStyle name="Currency" xfId="2" builtinId="4"/>
    <cellStyle name="Millares 12 8" xfId="7" xr:uid="{00000000-0005-0000-0000-000001000000}"/>
    <cellStyle name="Millares 2 32" xfId="5" xr:uid="{00000000-0005-0000-0000-000002000000}"/>
    <cellStyle name="Millares 3" xfId="13" xr:uid="{00000000-0005-0000-0000-000003000000}"/>
    <cellStyle name="Millares 7 2 3" xfId="10" xr:uid="{00000000-0005-0000-0000-000004000000}"/>
    <cellStyle name="Millares_Hoja1" xfId="14" xr:uid="{00000000-0005-0000-0000-000005000000}"/>
    <cellStyle name="Moneda 2" xfId="11" xr:uid="{00000000-0005-0000-0000-000007000000}"/>
    <cellStyle name="Moneda 5 2 2" xfId="8" xr:uid="{00000000-0005-0000-0000-000008000000}"/>
    <cellStyle name="Normal" xfId="0" builtinId="0"/>
    <cellStyle name="Normal 10 2" xfId="15" xr:uid="{00000000-0005-0000-0000-00000A000000}"/>
    <cellStyle name="Normal 2" xfId="6" xr:uid="{00000000-0005-0000-0000-00000B000000}"/>
    <cellStyle name="Normal 2 17" xfId="19" xr:uid="{00000000-0005-0000-0000-00000C000000}"/>
    <cellStyle name="Normal 2 2" xfId="12" xr:uid="{00000000-0005-0000-0000-00000D000000}"/>
    <cellStyle name="Normal 2 3 2" xfId="18" xr:uid="{00000000-0005-0000-0000-00000E000000}"/>
    <cellStyle name="Normal 2 3 2 2" xfId="9" xr:uid="{00000000-0005-0000-0000-00000F000000}"/>
    <cellStyle name="Normal 3" xfId="4" xr:uid="{00000000-0005-0000-0000-000010000000}"/>
    <cellStyle name="Normal 3 2" xfId="16" xr:uid="{00000000-0005-0000-0000-000011000000}"/>
    <cellStyle name="Normal 4 2 2" xfId="17" xr:uid="{00000000-0005-0000-0000-000012000000}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130"/>
  <sheetViews>
    <sheetView tabSelected="1" view="pageBreakPreview" topLeftCell="A73" zoomScaleSheetLayoutView="100" workbookViewId="0">
      <selection activeCell="G114" sqref="G114"/>
    </sheetView>
  </sheetViews>
  <sheetFormatPr defaultColWidth="9.140625" defaultRowHeight="15" x14ac:dyDescent="0.25"/>
  <cols>
    <col min="1" max="1" width="8" customWidth="1"/>
    <col min="2" max="2" width="62.5703125" style="40" customWidth="1"/>
    <col min="3" max="3" width="13" customWidth="1"/>
    <col min="4" max="4" width="7.28515625" customWidth="1"/>
    <col min="5" max="5" width="14.28515625" customWidth="1"/>
    <col min="6" max="6" width="15.7109375" customWidth="1"/>
    <col min="7" max="7" width="20.42578125" style="53" customWidth="1"/>
  </cols>
  <sheetData>
    <row r="1" spans="1:7" x14ac:dyDescent="0.25">
      <c r="A1" s="155"/>
      <c r="B1" s="156"/>
      <c r="C1" s="157"/>
      <c r="D1" s="158"/>
      <c r="E1" s="159"/>
      <c r="F1" s="160"/>
      <c r="G1" s="161"/>
    </row>
    <row r="2" spans="1:7" x14ac:dyDescent="0.25">
      <c r="A2" s="155"/>
      <c r="B2" s="156"/>
      <c r="C2" s="157"/>
      <c r="D2" s="158"/>
      <c r="E2" s="159"/>
      <c r="F2" s="160"/>
      <c r="G2" s="161"/>
    </row>
    <row r="3" spans="1:7" x14ac:dyDescent="0.25">
      <c r="A3" s="155"/>
      <c r="B3" s="156"/>
      <c r="C3" s="157"/>
      <c r="D3" s="158"/>
      <c r="E3" s="159"/>
      <c r="F3" s="160"/>
      <c r="G3" s="161"/>
    </row>
    <row r="4" spans="1:7" x14ac:dyDescent="0.25">
      <c r="A4" s="155"/>
      <c r="B4" s="156"/>
      <c r="C4" s="157"/>
      <c r="D4" s="158"/>
      <c r="E4" s="159"/>
      <c r="F4" s="160"/>
      <c r="G4" s="161"/>
    </row>
    <row r="5" spans="1:7" x14ac:dyDescent="0.25">
      <c r="A5" s="155"/>
      <c r="B5" s="156"/>
      <c r="C5" s="157"/>
      <c r="D5" s="158"/>
      <c r="E5" s="159"/>
      <c r="F5" s="160"/>
      <c r="G5" s="161"/>
    </row>
    <row r="6" spans="1:7" x14ac:dyDescent="0.25">
      <c r="A6" s="155"/>
      <c r="B6" s="156"/>
      <c r="C6" s="157"/>
      <c r="D6" s="158"/>
      <c r="E6" s="159"/>
      <c r="F6" s="160"/>
      <c r="G6" s="161"/>
    </row>
    <row r="7" spans="1:7" x14ac:dyDescent="0.25">
      <c r="A7" s="162"/>
      <c r="B7" s="162"/>
      <c r="C7" s="162"/>
      <c r="D7" s="162"/>
      <c r="E7" s="162"/>
      <c r="F7" s="162"/>
      <c r="G7" s="162"/>
    </row>
    <row r="8" spans="1:7" ht="15.75" x14ac:dyDescent="0.25">
      <c r="A8" s="163"/>
      <c r="B8" s="163"/>
      <c r="C8" s="163"/>
      <c r="D8" s="163"/>
      <c r="E8" s="163"/>
      <c r="F8" s="163"/>
      <c r="G8" s="163"/>
    </row>
    <row r="9" spans="1:7" ht="15.75" x14ac:dyDescent="0.25">
      <c r="A9" s="163"/>
      <c r="B9" s="163"/>
      <c r="C9" s="163"/>
      <c r="D9" s="163"/>
      <c r="E9" s="163"/>
      <c r="F9" s="163"/>
      <c r="G9" s="163"/>
    </row>
    <row r="10" spans="1:7" ht="18.75" x14ac:dyDescent="0.3">
      <c r="A10" s="164"/>
      <c r="B10" s="164"/>
      <c r="C10" s="164"/>
      <c r="D10" s="164"/>
      <c r="E10" s="164"/>
      <c r="F10" s="164"/>
      <c r="G10" s="164"/>
    </row>
    <row r="11" spans="1:7" x14ac:dyDescent="0.25">
      <c r="A11" s="155"/>
      <c r="B11" s="156"/>
      <c r="C11" s="157"/>
      <c r="D11" s="158"/>
      <c r="E11" s="159"/>
      <c r="F11" s="160"/>
      <c r="G11" s="161"/>
    </row>
    <row r="12" spans="1:7" ht="15" customHeight="1" x14ac:dyDescent="0.25">
      <c r="A12" s="165" t="s">
        <v>0</v>
      </c>
      <c r="B12" s="166" t="s">
        <v>92</v>
      </c>
      <c r="C12" s="166"/>
      <c r="D12" s="166"/>
      <c r="E12" s="167"/>
      <c r="F12" s="167"/>
      <c r="G12" s="168"/>
    </row>
    <row r="13" spans="1:7" ht="15" customHeight="1" x14ac:dyDescent="0.25">
      <c r="A13" s="165"/>
      <c r="B13" s="166"/>
      <c r="C13" s="166"/>
      <c r="D13" s="166"/>
      <c r="E13" s="167"/>
      <c r="F13" s="167"/>
      <c r="G13" s="169"/>
    </row>
    <row r="14" spans="1:7" x14ac:dyDescent="0.25">
      <c r="A14" s="170"/>
      <c r="B14" s="156"/>
      <c r="C14" s="158"/>
      <c r="D14" s="160"/>
      <c r="E14" s="171"/>
      <c r="F14" s="172" t="s">
        <v>1</v>
      </c>
      <c r="G14" s="173"/>
    </row>
    <row r="15" spans="1:7" x14ac:dyDescent="0.25">
      <c r="A15" s="174" t="s">
        <v>2</v>
      </c>
      <c r="B15" s="175" t="s">
        <v>3</v>
      </c>
      <c r="C15" s="172"/>
      <c r="D15" s="176"/>
      <c r="E15" s="171"/>
      <c r="F15" s="172" t="s">
        <v>4</v>
      </c>
      <c r="G15" s="177"/>
    </row>
    <row r="16" spans="1:7" ht="24.75" customHeight="1" x14ac:dyDescent="0.25">
      <c r="A16" s="178"/>
      <c r="B16" s="156"/>
      <c r="C16" s="172"/>
      <c r="D16" s="176"/>
      <c r="E16" s="171"/>
      <c r="F16" s="179" t="s">
        <v>5</v>
      </c>
      <c r="G16" s="180"/>
    </row>
    <row r="17" spans="1:7" ht="18.75" customHeight="1" x14ac:dyDescent="0.25">
      <c r="A17" s="76" t="s">
        <v>6</v>
      </c>
      <c r="B17" s="34" t="s">
        <v>7</v>
      </c>
      <c r="C17" s="6" t="s">
        <v>8</v>
      </c>
      <c r="D17" s="6" t="s">
        <v>9</v>
      </c>
      <c r="E17" s="7" t="s">
        <v>10</v>
      </c>
      <c r="F17" s="6" t="s">
        <v>11</v>
      </c>
      <c r="G17" s="44" t="s">
        <v>12</v>
      </c>
    </row>
    <row r="18" spans="1:7" ht="18.75" customHeight="1" x14ac:dyDescent="0.25">
      <c r="A18" s="13"/>
      <c r="B18" s="36"/>
      <c r="C18" s="14"/>
      <c r="D18" s="15"/>
      <c r="E18" s="16"/>
      <c r="F18" s="16"/>
      <c r="G18" s="47"/>
    </row>
    <row r="19" spans="1:7" ht="18.75" customHeight="1" x14ac:dyDescent="0.25">
      <c r="A19" s="69"/>
      <c r="B19" s="35" t="s">
        <v>13</v>
      </c>
      <c r="C19" s="8"/>
      <c r="D19" s="9"/>
      <c r="E19" s="10"/>
      <c r="F19" s="11"/>
      <c r="G19" s="45"/>
    </row>
    <row r="20" spans="1:7" ht="18.75" customHeight="1" x14ac:dyDescent="0.25">
      <c r="A20" s="77">
        <v>1</v>
      </c>
      <c r="B20" s="152" t="s">
        <v>14</v>
      </c>
      <c r="C20" s="152"/>
      <c r="D20" s="152"/>
      <c r="E20" s="10"/>
      <c r="F20" s="12"/>
      <c r="G20" s="46"/>
    </row>
    <row r="21" spans="1:7" ht="29.25" customHeight="1" x14ac:dyDescent="0.25">
      <c r="A21" s="78">
        <f>A20+0.01</f>
        <v>1.01</v>
      </c>
      <c r="B21" s="63" t="s">
        <v>15</v>
      </c>
      <c r="C21" s="66">
        <v>32</v>
      </c>
      <c r="D21" s="66" t="s">
        <v>16</v>
      </c>
      <c r="E21" s="181"/>
      <c r="F21" s="67">
        <f t="shared" ref="F21:F58" si="0">ROUND(E21*C21,2)</f>
        <v>0</v>
      </c>
      <c r="G21" s="65"/>
    </row>
    <row r="22" spans="1:7" ht="18.75" customHeight="1" x14ac:dyDescent="0.25">
      <c r="A22" s="78">
        <f t="shared" ref="A22:A58" si="1">A21+0.01</f>
        <v>1.02</v>
      </c>
      <c r="B22" s="63" t="s">
        <v>17</v>
      </c>
      <c r="C22" s="66">
        <v>4</v>
      </c>
      <c r="D22" s="66" t="s">
        <v>16</v>
      </c>
      <c r="E22" s="181"/>
      <c r="F22" s="67">
        <f t="shared" si="0"/>
        <v>0</v>
      </c>
      <c r="G22" s="65"/>
    </row>
    <row r="23" spans="1:7" ht="31.5" customHeight="1" x14ac:dyDescent="0.25">
      <c r="A23" s="78">
        <f t="shared" si="1"/>
        <v>1.03</v>
      </c>
      <c r="B23" s="63" t="s">
        <v>18</v>
      </c>
      <c r="C23" s="66">
        <v>16</v>
      </c>
      <c r="D23" s="66" t="s">
        <v>16</v>
      </c>
      <c r="E23" s="181"/>
      <c r="F23" s="67">
        <f t="shared" si="0"/>
        <v>0</v>
      </c>
      <c r="G23" s="65"/>
    </row>
    <row r="24" spans="1:7" ht="18.75" customHeight="1" x14ac:dyDescent="0.25">
      <c r="A24" s="78">
        <f t="shared" si="1"/>
        <v>1.04</v>
      </c>
      <c r="B24" s="63" t="s">
        <v>19</v>
      </c>
      <c r="C24" s="66">
        <v>282.60000000000002</v>
      </c>
      <c r="D24" s="66" t="s">
        <v>20</v>
      </c>
      <c r="E24" s="181"/>
      <c r="F24" s="67">
        <f t="shared" si="0"/>
        <v>0</v>
      </c>
      <c r="G24" s="65"/>
    </row>
    <row r="25" spans="1:7" ht="18.75" customHeight="1" x14ac:dyDescent="0.25">
      <c r="A25" s="78">
        <f t="shared" si="1"/>
        <v>1.05</v>
      </c>
      <c r="B25" s="63" t="s">
        <v>21</v>
      </c>
      <c r="C25" s="66">
        <v>8</v>
      </c>
      <c r="D25" s="66" t="s">
        <v>16</v>
      </c>
      <c r="E25" s="181"/>
      <c r="F25" s="67">
        <f t="shared" si="0"/>
        <v>0</v>
      </c>
      <c r="G25" s="65"/>
    </row>
    <row r="26" spans="1:7" ht="18.75" customHeight="1" x14ac:dyDescent="0.25">
      <c r="A26" s="78">
        <f t="shared" si="1"/>
        <v>1.06</v>
      </c>
      <c r="B26" s="63" t="s">
        <v>22</v>
      </c>
      <c r="C26" s="66">
        <v>1</v>
      </c>
      <c r="D26" s="66" t="s">
        <v>16</v>
      </c>
      <c r="E26" s="181"/>
      <c r="F26" s="67">
        <f t="shared" si="0"/>
        <v>0</v>
      </c>
      <c r="G26" s="65"/>
    </row>
    <row r="27" spans="1:7" ht="18.75" customHeight="1" x14ac:dyDescent="0.25">
      <c r="A27" s="78">
        <f t="shared" si="1"/>
        <v>1.07</v>
      </c>
      <c r="B27" s="63" t="s">
        <v>23</v>
      </c>
      <c r="C27" s="66">
        <v>26.6</v>
      </c>
      <c r="D27" s="66" t="s">
        <v>20</v>
      </c>
      <c r="E27" s="181"/>
      <c r="F27" s="67">
        <f t="shared" si="0"/>
        <v>0</v>
      </c>
      <c r="G27" s="65"/>
    </row>
    <row r="28" spans="1:7" ht="18.75" customHeight="1" x14ac:dyDescent="0.25">
      <c r="A28" s="78">
        <f t="shared" si="1"/>
        <v>1.08</v>
      </c>
      <c r="B28" s="63" t="s">
        <v>24</v>
      </c>
      <c r="C28" s="66">
        <v>4</v>
      </c>
      <c r="D28" s="66" t="s">
        <v>16</v>
      </c>
      <c r="E28" s="181"/>
      <c r="F28" s="67">
        <f t="shared" si="0"/>
        <v>0</v>
      </c>
      <c r="G28" s="65"/>
    </row>
    <row r="29" spans="1:7" ht="18.75" customHeight="1" x14ac:dyDescent="0.25">
      <c r="A29" s="78">
        <f t="shared" si="1"/>
        <v>1.0900000000000001</v>
      </c>
      <c r="B29" s="63" t="s">
        <v>25</v>
      </c>
      <c r="C29" s="66">
        <v>12</v>
      </c>
      <c r="D29" s="66" t="s">
        <v>16</v>
      </c>
      <c r="E29" s="181"/>
      <c r="F29" s="67">
        <f t="shared" si="0"/>
        <v>0</v>
      </c>
      <c r="G29" s="65"/>
    </row>
    <row r="30" spans="1:7" ht="30" customHeight="1" x14ac:dyDescent="0.25">
      <c r="A30" s="78">
        <f t="shared" si="1"/>
        <v>1.1000000000000001</v>
      </c>
      <c r="B30" s="63" t="s">
        <v>26</v>
      </c>
      <c r="C30" s="66">
        <v>236.4</v>
      </c>
      <c r="D30" s="66" t="s">
        <v>20</v>
      </c>
      <c r="E30" s="181"/>
      <c r="F30" s="67">
        <f t="shared" si="0"/>
        <v>0</v>
      </c>
      <c r="G30" s="65"/>
    </row>
    <row r="31" spans="1:7" ht="50.25" customHeight="1" x14ac:dyDescent="0.25">
      <c r="A31" s="78">
        <f t="shared" si="1"/>
        <v>1.1100000000000001</v>
      </c>
      <c r="B31" s="63" t="s">
        <v>27</v>
      </c>
      <c r="C31" s="66">
        <v>70.199999999999989</v>
      </c>
      <c r="D31" s="66" t="s">
        <v>20</v>
      </c>
      <c r="E31" s="181"/>
      <c r="F31" s="67">
        <f t="shared" si="0"/>
        <v>0</v>
      </c>
      <c r="G31" s="65"/>
    </row>
    <row r="32" spans="1:7" ht="18.75" customHeight="1" x14ac:dyDescent="0.25">
      <c r="A32" s="78">
        <f t="shared" si="1"/>
        <v>1.1200000000000001</v>
      </c>
      <c r="B32" s="63" t="s">
        <v>28</v>
      </c>
      <c r="C32" s="66">
        <v>2</v>
      </c>
      <c r="D32" s="66" t="s">
        <v>16</v>
      </c>
      <c r="E32" s="181"/>
      <c r="F32" s="67">
        <f t="shared" si="0"/>
        <v>0</v>
      </c>
      <c r="G32" s="65"/>
    </row>
    <row r="33" spans="1:7" ht="45" customHeight="1" x14ac:dyDescent="0.25">
      <c r="A33" s="78">
        <f t="shared" si="1"/>
        <v>1.1300000000000001</v>
      </c>
      <c r="B33" s="63" t="s">
        <v>29</v>
      </c>
      <c r="C33" s="66">
        <v>39.600000000000009</v>
      </c>
      <c r="D33" s="66" t="s">
        <v>20</v>
      </c>
      <c r="E33" s="181"/>
      <c r="F33" s="67">
        <f t="shared" si="0"/>
        <v>0</v>
      </c>
      <c r="G33" s="65"/>
    </row>
    <row r="34" spans="1:7" ht="32.25" customHeight="1" x14ac:dyDescent="0.25">
      <c r="A34" s="78">
        <f t="shared" si="1"/>
        <v>1.1400000000000001</v>
      </c>
      <c r="B34" s="63" t="s">
        <v>30</v>
      </c>
      <c r="C34" s="66">
        <v>48</v>
      </c>
      <c r="D34" s="66" t="s">
        <v>20</v>
      </c>
      <c r="E34" s="181"/>
      <c r="F34" s="67">
        <f t="shared" si="0"/>
        <v>0</v>
      </c>
      <c r="G34" s="65"/>
    </row>
    <row r="35" spans="1:7" ht="18.75" customHeight="1" x14ac:dyDescent="0.25">
      <c r="A35" s="78">
        <f t="shared" si="1"/>
        <v>1.1500000000000001</v>
      </c>
      <c r="B35" s="63" t="s">
        <v>31</v>
      </c>
      <c r="C35" s="66">
        <v>70.199999999999989</v>
      </c>
      <c r="D35" s="66" t="s">
        <v>20</v>
      </c>
      <c r="E35" s="181"/>
      <c r="F35" s="67">
        <f t="shared" si="0"/>
        <v>0</v>
      </c>
      <c r="G35" s="65"/>
    </row>
    <row r="36" spans="1:7" ht="37.5" customHeight="1" x14ac:dyDescent="0.25">
      <c r="A36" s="78">
        <f t="shared" si="1"/>
        <v>1.1600000000000001</v>
      </c>
      <c r="B36" s="63" t="s">
        <v>32</v>
      </c>
      <c r="C36" s="66">
        <v>70.199999999999989</v>
      </c>
      <c r="D36" s="66" t="s">
        <v>20</v>
      </c>
      <c r="E36" s="181"/>
      <c r="F36" s="67">
        <f t="shared" si="0"/>
        <v>0</v>
      </c>
      <c r="G36" s="65"/>
    </row>
    <row r="37" spans="1:7" ht="34.5" customHeight="1" x14ac:dyDescent="0.25">
      <c r="A37" s="78">
        <f t="shared" si="1"/>
        <v>1.1700000000000002</v>
      </c>
      <c r="B37" s="63" t="s">
        <v>33</v>
      </c>
      <c r="C37" s="66">
        <v>4</v>
      </c>
      <c r="D37" s="66" t="s">
        <v>16</v>
      </c>
      <c r="E37" s="181"/>
      <c r="F37" s="67">
        <f t="shared" si="0"/>
        <v>0</v>
      </c>
      <c r="G37" s="65"/>
    </row>
    <row r="38" spans="1:7" ht="48.75" customHeight="1" x14ac:dyDescent="0.25">
      <c r="A38" s="78">
        <f t="shared" si="1"/>
        <v>1.1800000000000002</v>
      </c>
      <c r="B38" s="70" t="s">
        <v>34</v>
      </c>
      <c r="C38" s="81">
        <v>20</v>
      </c>
      <c r="D38" s="58" t="s">
        <v>16</v>
      </c>
      <c r="E38" s="181"/>
      <c r="F38" s="67">
        <f t="shared" si="0"/>
        <v>0</v>
      </c>
      <c r="G38" s="65"/>
    </row>
    <row r="39" spans="1:7" ht="42.75" x14ac:dyDescent="0.25">
      <c r="A39" s="78">
        <f t="shared" si="1"/>
        <v>1.1900000000000002</v>
      </c>
      <c r="B39" s="71" t="s">
        <v>35</v>
      </c>
      <c r="C39" s="81">
        <v>12</v>
      </c>
      <c r="D39" s="58" t="s">
        <v>16</v>
      </c>
      <c r="E39" s="181"/>
      <c r="F39" s="67">
        <f t="shared" si="0"/>
        <v>0</v>
      </c>
      <c r="G39" s="65"/>
    </row>
    <row r="40" spans="1:7" ht="42.75" x14ac:dyDescent="0.25">
      <c r="A40" s="78">
        <f t="shared" si="1"/>
        <v>1.2000000000000002</v>
      </c>
      <c r="B40" s="70" t="s">
        <v>36</v>
      </c>
      <c r="C40" s="81">
        <v>12</v>
      </c>
      <c r="D40" s="58" t="s">
        <v>16</v>
      </c>
      <c r="E40" s="181"/>
      <c r="F40" s="67">
        <f t="shared" si="0"/>
        <v>0</v>
      </c>
      <c r="G40" s="65"/>
    </row>
    <row r="41" spans="1:7" ht="42.75" x14ac:dyDescent="0.25">
      <c r="A41" s="78">
        <f t="shared" si="1"/>
        <v>1.2100000000000002</v>
      </c>
      <c r="B41" s="62" t="s">
        <v>91</v>
      </c>
      <c r="C41" s="66">
        <v>4</v>
      </c>
      <c r="D41" s="66" t="s">
        <v>16</v>
      </c>
      <c r="E41" s="181"/>
      <c r="F41" s="67">
        <f t="shared" si="0"/>
        <v>0</v>
      </c>
      <c r="G41" s="65"/>
    </row>
    <row r="42" spans="1:7" ht="28.5" x14ac:dyDescent="0.25">
      <c r="A42" s="78">
        <f t="shared" si="1"/>
        <v>1.2200000000000002</v>
      </c>
      <c r="B42" s="72" t="s">
        <v>37</v>
      </c>
      <c r="C42" s="60">
        <v>8</v>
      </c>
      <c r="D42" s="60" t="s">
        <v>16</v>
      </c>
      <c r="E42" s="181"/>
      <c r="F42" s="67">
        <f t="shared" si="0"/>
        <v>0</v>
      </c>
      <c r="G42" s="61"/>
    </row>
    <row r="43" spans="1:7" ht="28.5" x14ac:dyDescent="0.25">
      <c r="A43" s="78">
        <f t="shared" si="1"/>
        <v>1.2300000000000002</v>
      </c>
      <c r="B43" s="62" t="s">
        <v>38</v>
      </c>
      <c r="C43" s="60">
        <v>12</v>
      </c>
      <c r="D43" s="60" t="s">
        <v>16</v>
      </c>
      <c r="E43" s="181"/>
      <c r="F43" s="67">
        <f t="shared" si="0"/>
        <v>0</v>
      </c>
      <c r="G43" s="61"/>
    </row>
    <row r="44" spans="1:7" ht="34.5" customHeight="1" x14ac:dyDescent="0.25">
      <c r="A44" s="78">
        <f t="shared" si="1"/>
        <v>1.2400000000000002</v>
      </c>
      <c r="B44" s="63" t="s">
        <v>39</v>
      </c>
      <c r="C44" s="66">
        <v>120.51</v>
      </c>
      <c r="D44" s="66" t="s">
        <v>40</v>
      </c>
      <c r="E44" s="181"/>
      <c r="F44" s="67">
        <f t="shared" si="0"/>
        <v>0</v>
      </c>
      <c r="G44" s="65"/>
    </row>
    <row r="45" spans="1:7" ht="35.25" customHeight="1" x14ac:dyDescent="0.25">
      <c r="A45" s="78">
        <f t="shared" si="1"/>
        <v>1.2500000000000002</v>
      </c>
      <c r="B45" s="63" t="s">
        <v>41</v>
      </c>
      <c r="C45" s="66">
        <v>4</v>
      </c>
      <c r="D45" s="66" t="s">
        <v>16</v>
      </c>
      <c r="E45" s="181"/>
      <c r="F45" s="67">
        <f t="shared" si="0"/>
        <v>0</v>
      </c>
      <c r="G45" s="65"/>
    </row>
    <row r="46" spans="1:7" ht="20.25" customHeight="1" x14ac:dyDescent="0.25">
      <c r="A46" s="78">
        <f t="shared" si="1"/>
        <v>1.2600000000000002</v>
      </c>
      <c r="B46" s="62" t="s">
        <v>42</v>
      </c>
      <c r="C46" s="66">
        <v>8</v>
      </c>
      <c r="D46" s="66" t="s">
        <v>16</v>
      </c>
      <c r="E46" s="181"/>
      <c r="F46" s="67">
        <f t="shared" si="0"/>
        <v>0</v>
      </c>
      <c r="G46" s="65"/>
    </row>
    <row r="47" spans="1:7" ht="35.25" customHeight="1" x14ac:dyDescent="0.25">
      <c r="A47" s="78">
        <f t="shared" si="1"/>
        <v>1.2700000000000002</v>
      </c>
      <c r="B47" s="62" t="s">
        <v>43</v>
      </c>
      <c r="C47" s="66">
        <v>20</v>
      </c>
      <c r="D47" s="66" t="s">
        <v>16</v>
      </c>
      <c r="E47" s="181"/>
      <c r="F47" s="67">
        <f t="shared" si="0"/>
        <v>0</v>
      </c>
      <c r="G47" s="65"/>
    </row>
    <row r="48" spans="1:7" ht="42.75" x14ac:dyDescent="0.25">
      <c r="A48" s="78">
        <f t="shared" si="1"/>
        <v>1.2800000000000002</v>
      </c>
      <c r="B48" s="62" t="s">
        <v>44</v>
      </c>
      <c r="C48" s="66">
        <v>8</v>
      </c>
      <c r="D48" s="66" t="s">
        <v>16</v>
      </c>
      <c r="E48" s="181"/>
      <c r="F48" s="67">
        <f t="shared" si="0"/>
        <v>0</v>
      </c>
      <c r="G48" s="65"/>
    </row>
    <row r="49" spans="1:7" ht="28.5" x14ac:dyDescent="0.25">
      <c r="A49" s="78">
        <f t="shared" si="1"/>
        <v>1.2900000000000003</v>
      </c>
      <c r="B49" s="63" t="s">
        <v>45</v>
      </c>
      <c r="C49" s="66">
        <v>4</v>
      </c>
      <c r="D49" s="66" t="s">
        <v>16</v>
      </c>
      <c r="E49" s="181"/>
      <c r="F49" s="67">
        <f t="shared" si="0"/>
        <v>0</v>
      </c>
      <c r="G49" s="65"/>
    </row>
    <row r="50" spans="1:7" ht="42.75" x14ac:dyDescent="0.25">
      <c r="A50" s="78">
        <f t="shared" si="1"/>
        <v>1.3000000000000003</v>
      </c>
      <c r="B50" s="73" t="s">
        <v>46</v>
      </c>
      <c r="C50" s="66">
        <v>4</v>
      </c>
      <c r="D50" s="66" t="s">
        <v>16</v>
      </c>
      <c r="E50" s="181"/>
      <c r="F50" s="67">
        <f t="shared" si="0"/>
        <v>0</v>
      </c>
      <c r="G50" s="65"/>
    </row>
    <row r="51" spans="1:7" ht="18.75" customHeight="1" x14ac:dyDescent="0.25">
      <c r="A51" s="78">
        <f t="shared" si="1"/>
        <v>1.3100000000000003</v>
      </c>
      <c r="B51" s="63" t="s">
        <v>47</v>
      </c>
      <c r="C51" s="66">
        <v>1</v>
      </c>
      <c r="D51" s="66" t="s">
        <v>48</v>
      </c>
      <c r="E51" s="181"/>
      <c r="F51" s="67">
        <f t="shared" si="0"/>
        <v>0</v>
      </c>
      <c r="G51" s="65"/>
    </row>
    <row r="52" spans="1:7" ht="28.5" x14ac:dyDescent="0.25">
      <c r="A52" s="78">
        <f t="shared" si="1"/>
        <v>1.3200000000000003</v>
      </c>
      <c r="B52" s="63" t="s">
        <v>49</v>
      </c>
      <c r="C52" s="66">
        <v>1</v>
      </c>
      <c r="D52" s="66" t="s">
        <v>48</v>
      </c>
      <c r="E52" s="181"/>
      <c r="F52" s="67">
        <f t="shared" si="0"/>
        <v>0</v>
      </c>
      <c r="G52" s="65"/>
    </row>
    <row r="53" spans="1:7" ht="42.75" x14ac:dyDescent="0.25">
      <c r="A53" s="78">
        <f t="shared" si="1"/>
        <v>1.3300000000000003</v>
      </c>
      <c r="B53" s="62" t="s">
        <v>50</v>
      </c>
      <c r="C53" s="66">
        <v>16</v>
      </c>
      <c r="D53" s="66" t="s">
        <v>16</v>
      </c>
      <c r="E53" s="181"/>
      <c r="F53" s="67">
        <f t="shared" si="0"/>
        <v>0</v>
      </c>
      <c r="G53" s="65"/>
    </row>
    <row r="54" spans="1:7" ht="54" customHeight="1" x14ac:dyDescent="0.25">
      <c r="A54" s="78">
        <f t="shared" si="1"/>
        <v>1.3400000000000003</v>
      </c>
      <c r="B54" s="71" t="s">
        <v>51</v>
      </c>
      <c r="C54" s="66">
        <v>8</v>
      </c>
      <c r="D54" s="66" t="s">
        <v>16</v>
      </c>
      <c r="E54" s="181"/>
      <c r="F54" s="67">
        <f t="shared" si="0"/>
        <v>0</v>
      </c>
      <c r="G54" s="65"/>
    </row>
    <row r="55" spans="1:7" ht="37.5" customHeight="1" x14ac:dyDescent="0.25">
      <c r="A55" s="78">
        <f t="shared" si="1"/>
        <v>1.3500000000000003</v>
      </c>
      <c r="B55" s="62" t="s">
        <v>52</v>
      </c>
      <c r="C55" s="66">
        <v>4</v>
      </c>
      <c r="D55" s="66" t="s">
        <v>16</v>
      </c>
      <c r="E55" s="181"/>
      <c r="F55" s="67">
        <f t="shared" si="0"/>
        <v>0</v>
      </c>
      <c r="G55" s="65"/>
    </row>
    <row r="56" spans="1:7" ht="36.75" customHeight="1" x14ac:dyDescent="0.25">
      <c r="A56" s="78">
        <f t="shared" si="1"/>
        <v>1.3600000000000003</v>
      </c>
      <c r="B56" s="63" t="s">
        <v>53</v>
      </c>
      <c r="C56" s="66">
        <v>139.88000000000002</v>
      </c>
      <c r="D56" s="66" t="s">
        <v>40</v>
      </c>
      <c r="E56" s="181"/>
      <c r="F56" s="67">
        <f t="shared" si="0"/>
        <v>0</v>
      </c>
      <c r="G56" s="65"/>
    </row>
    <row r="57" spans="1:7" ht="18.75" customHeight="1" x14ac:dyDescent="0.25">
      <c r="A57" s="78">
        <f t="shared" si="1"/>
        <v>1.3700000000000003</v>
      </c>
      <c r="B57" s="63" t="s">
        <v>54</v>
      </c>
      <c r="C57" s="66">
        <v>3</v>
      </c>
      <c r="D57" s="66" t="s">
        <v>16</v>
      </c>
      <c r="E57" s="181"/>
      <c r="F57" s="67">
        <f t="shared" si="0"/>
        <v>0</v>
      </c>
      <c r="G57" s="65"/>
    </row>
    <row r="58" spans="1:7" ht="18.75" customHeight="1" x14ac:dyDescent="0.25">
      <c r="A58" s="78">
        <f t="shared" si="1"/>
        <v>1.3800000000000003</v>
      </c>
      <c r="B58" s="63" t="s">
        <v>55</v>
      </c>
      <c r="C58" s="66">
        <v>3</v>
      </c>
      <c r="D58" s="66" t="s">
        <v>16</v>
      </c>
      <c r="E58" s="181"/>
      <c r="F58" s="67">
        <f t="shared" si="0"/>
        <v>0</v>
      </c>
      <c r="G58" s="65"/>
    </row>
    <row r="59" spans="1:7" ht="18.75" customHeight="1" x14ac:dyDescent="0.25">
      <c r="A59" s="85"/>
      <c r="B59" s="86" t="s">
        <v>56</v>
      </c>
      <c r="C59" s="87"/>
      <c r="D59" s="88"/>
      <c r="E59" s="182"/>
      <c r="F59" s="89"/>
      <c r="G59" s="90">
        <f>SUM(F21:F58)</f>
        <v>0</v>
      </c>
    </row>
    <row r="60" spans="1:7" ht="18.75" customHeight="1" x14ac:dyDescent="0.25">
      <c r="A60" s="79"/>
      <c r="B60" s="33"/>
      <c r="C60" s="2"/>
      <c r="D60" s="2"/>
      <c r="E60" s="171"/>
      <c r="F60" s="1"/>
      <c r="G60" s="43"/>
    </row>
    <row r="61" spans="1:7" ht="18.75" customHeight="1" x14ac:dyDescent="0.25">
      <c r="A61" s="80">
        <f>A20+1</f>
        <v>2</v>
      </c>
      <c r="B61" s="56" t="s">
        <v>57</v>
      </c>
      <c r="C61" s="82"/>
      <c r="D61" s="55"/>
      <c r="E61" s="183"/>
      <c r="F61" s="11"/>
      <c r="G61" s="45"/>
    </row>
    <row r="62" spans="1:7" ht="18.75" customHeight="1" x14ac:dyDescent="0.25">
      <c r="A62" s="78">
        <f>A61+0.01</f>
        <v>2.0099999999999998</v>
      </c>
      <c r="B62" s="57" t="s">
        <v>58</v>
      </c>
      <c r="C62" s="83">
        <v>1</v>
      </c>
      <c r="D62" s="58" t="s">
        <v>16</v>
      </c>
      <c r="E62" s="181"/>
      <c r="F62" s="67">
        <f>ROUND(E62*C62,2)</f>
        <v>0</v>
      </c>
      <c r="G62" s="64"/>
    </row>
    <row r="63" spans="1:7" ht="18.75" customHeight="1" x14ac:dyDescent="0.25">
      <c r="A63" s="78">
        <f t="shared" ref="A63:A64" si="2">A62+0.01</f>
        <v>2.0199999999999996</v>
      </c>
      <c r="B63" s="57" t="s">
        <v>99</v>
      </c>
      <c r="C63" s="83">
        <v>6</v>
      </c>
      <c r="D63" s="58" t="s">
        <v>59</v>
      </c>
      <c r="E63" s="181"/>
      <c r="F63" s="67">
        <f t="shared" ref="F63:F71" si="3">ROUND(E63*C63,2)</f>
        <v>0</v>
      </c>
      <c r="G63" s="64"/>
    </row>
    <row r="64" spans="1:7" ht="18.75" customHeight="1" x14ac:dyDescent="0.25">
      <c r="A64" s="78">
        <f t="shared" si="2"/>
        <v>2.0299999999999994</v>
      </c>
      <c r="B64" s="70" t="s">
        <v>60</v>
      </c>
      <c r="C64" s="83">
        <v>40</v>
      </c>
      <c r="D64" s="58" t="s">
        <v>61</v>
      </c>
      <c r="E64" s="181"/>
      <c r="F64" s="67">
        <f t="shared" si="3"/>
        <v>0</v>
      </c>
      <c r="G64" s="64"/>
    </row>
    <row r="65" spans="1:7" ht="18.75" customHeight="1" x14ac:dyDescent="0.25">
      <c r="A65" s="78">
        <f t="shared" ref="A65:A71" si="4">A64+0.01</f>
        <v>2.0399999999999991</v>
      </c>
      <c r="B65" s="70" t="s">
        <v>62</v>
      </c>
      <c r="C65" s="83">
        <v>9</v>
      </c>
      <c r="D65" s="58" t="s">
        <v>61</v>
      </c>
      <c r="E65" s="181"/>
      <c r="F65" s="67">
        <f t="shared" si="3"/>
        <v>0</v>
      </c>
      <c r="G65" s="64"/>
    </row>
    <row r="66" spans="1:7" ht="18.75" customHeight="1" x14ac:dyDescent="0.25">
      <c r="A66" s="78">
        <f t="shared" si="4"/>
        <v>2.0499999999999989</v>
      </c>
      <c r="B66" s="70" t="s">
        <v>100</v>
      </c>
      <c r="C66" s="83">
        <v>36</v>
      </c>
      <c r="D66" s="58" t="s">
        <v>20</v>
      </c>
      <c r="E66" s="181"/>
      <c r="F66" s="67">
        <f t="shared" si="3"/>
        <v>0</v>
      </c>
      <c r="G66" s="64"/>
    </row>
    <row r="67" spans="1:7" ht="18.75" customHeight="1" x14ac:dyDescent="0.25">
      <c r="A67" s="78">
        <f t="shared" si="4"/>
        <v>2.0599999999999987</v>
      </c>
      <c r="B67" s="70" t="s">
        <v>63</v>
      </c>
      <c r="C67" s="83">
        <v>28</v>
      </c>
      <c r="D67" s="58" t="s">
        <v>61</v>
      </c>
      <c r="E67" s="181"/>
      <c r="F67" s="67">
        <f t="shared" si="3"/>
        <v>0</v>
      </c>
      <c r="G67" s="64"/>
    </row>
    <row r="68" spans="1:7" ht="21" customHeight="1" x14ac:dyDescent="0.25">
      <c r="A68" s="78">
        <f t="shared" si="4"/>
        <v>2.0699999999999985</v>
      </c>
      <c r="B68" s="70" t="s">
        <v>104</v>
      </c>
      <c r="C68" s="83">
        <v>36</v>
      </c>
      <c r="D68" s="58" t="s">
        <v>20</v>
      </c>
      <c r="E68" s="181"/>
      <c r="F68" s="67">
        <f t="shared" si="3"/>
        <v>0</v>
      </c>
      <c r="G68" s="64"/>
    </row>
    <row r="69" spans="1:7" ht="33.75" customHeight="1" x14ac:dyDescent="0.25">
      <c r="A69" s="78">
        <f t="shared" si="4"/>
        <v>2.0799999999999983</v>
      </c>
      <c r="B69" s="70" t="s">
        <v>101</v>
      </c>
      <c r="C69" s="83">
        <v>62</v>
      </c>
      <c r="D69" s="58" t="s">
        <v>59</v>
      </c>
      <c r="E69" s="181"/>
      <c r="F69" s="67">
        <f t="shared" si="3"/>
        <v>0</v>
      </c>
      <c r="G69" s="64"/>
    </row>
    <row r="70" spans="1:7" ht="18.75" customHeight="1" x14ac:dyDescent="0.25">
      <c r="A70" s="78">
        <f t="shared" si="4"/>
        <v>2.0899999999999981</v>
      </c>
      <c r="B70" s="70" t="s">
        <v>95</v>
      </c>
      <c r="C70" s="83">
        <v>36</v>
      </c>
      <c r="D70" s="58" t="s">
        <v>20</v>
      </c>
      <c r="E70" s="181"/>
      <c r="F70" s="67">
        <f t="shared" si="3"/>
        <v>0</v>
      </c>
      <c r="G70" s="64"/>
    </row>
    <row r="71" spans="1:7" ht="18.75" customHeight="1" x14ac:dyDescent="0.25">
      <c r="A71" s="78">
        <f t="shared" si="4"/>
        <v>2.0999999999999979</v>
      </c>
      <c r="B71" s="70" t="s">
        <v>64</v>
      </c>
      <c r="C71" s="83">
        <v>1</v>
      </c>
      <c r="D71" s="58" t="s">
        <v>48</v>
      </c>
      <c r="E71" s="181"/>
      <c r="F71" s="67">
        <f t="shared" si="3"/>
        <v>0</v>
      </c>
      <c r="G71" s="64"/>
    </row>
    <row r="72" spans="1:7" ht="18.75" customHeight="1" x14ac:dyDescent="0.25">
      <c r="A72" s="85"/>
      <c r="B72" s="86" t="s">
        <v>56</v>
      </c>
      <c r="C72" s="87"/>
      <c r="D72" s="88"/>
      <c r="E72" s="182"/>
      <c r="F72" s="89"/>
      <c r="G72" s="90">
        <f>SUM(F62:F71)</f>
        <v>0</v>
      </c>
    </row>
    <row r="73" spans="1:7" ht="18.75" customHeight="1" x14ac:dyDescent="0.25">
      <c r="A73" s="91"/>
      <c r="B73" s="92"/>
      <c r="C73" s="93"/>
      <c r="D73" s="93"/>
      <c r="E73" s="184"/>
      <c r="F73" s="95"/>
      <c r="G73" s="96"/>
    </row>
    <row r="74" spans="1:7" ht="18.75" customHeight="1" x14ac:dyDescent="0.25">
      <c r="A74" s="97">
        <v>3</v>
      </c>
      <c r="B74" s="98" t="s">
        <v>65</v>
      </c>
      <c r="C74" s="99"/>
      <c r="D74" s="100"/>
      <c r="E74" s="185"/>
      <c r="F74" s="102"/>
      <c r="G74" s="102"/>
    </row>
    <row r="75" spans="1:7" ht="18.75" customHeight="1" x14ac:dyDescent="0.25">
      <c r="A75" s="58">
        <f>A74+0.01</f>
        <v>3.01</v>
      </c>
      <c r="B75" s="63" t="s">
        <v>67</v>
      </c>
      <c r="C75" s="66">
        <v>30</v>
      </c>
      <c r="D75" s="66" t="s">
        <v>16</v>
      </c>
      <c r="E75" s="181"/>
      <c r="F75" s="67">
        <f>ROUND(C75*E75,2)</f>
        <v>0</v>
      </c>
      <c r="G75" s="64"/>
    </row>
    <row r="76" spans="1:7" ht="41.25" customHeight="1" x14ac:dyDescent="0.25">
      <c r="A76" s="58">
        <f t="shared" ref="A76:A83" si="5">A75+0.01</f>
        <v>3.0199999999999996</v>
      </c>
      <c r="B76" s="63" t="s">
        <v>103</v>
      </c>
      <c r="C76" s="66">
        <v>2.5</v>
      </c>
      <c r="D76" s="66" t="s">
        <v>20</v>
      </c>
      <c r="E76" s="181"/>
      <c r="F76" s="67">
        <f t="shared" ref="F76:F83" si="6">ROUND(C76*E76,2)</f>
        <v>0</v>
      </c>
      <c r="G76" s="84"/>
    </row>
    <row r="77" spans="1:7" ht="33.75" customHeight="1" x14ac:dyDescent="0.25">
      <c r="A77" s="58">
        <f t="shared" si="5"/>
        <v>3.0299999999999994</v>
      </c>
      <c r="B77" s="63" t="s">
        <v>93</v>
      </c>
      <c r="C77" s="66">
        <v>7400</v>
      </c>
      <c r="D77" s="66" t="s">
        <v>20</v>
      </c>
      <c r="E77" s="181"/>
      <c r="F77" s="67">
        <f t="shared" si="6"/>
        <v>0</v>
      </c>
      <c r="G77" s="84"/>
    </row>
    <row r="78" spans="1:7" ht="33.75" customHeight="1" x14ac:dyDescent="0.25">
      <c r="A78" s="58">
        <f t="shared" si="5"/>
        <v>3.0399999999999991</v>
      </c>
      <c r="B78" s="62" t="s">
        <v>94</v>
      </c>
      <c r="C78" s="66">
        <v>2700</v>
      </c>
      <c r="D78" s="66" t="s">
        <v>20</v>
      </c>
      <c r="E78" s="181"/>
      <c r="F78" s="67">
        <f t="shared" si="6"/>
        <v>0</v>
      </c>
      <c r="G78" s="84"/>
    </row>
    <row r="79" spans="1:7" ht="48" customHeight="1" x14ac:dyDescent="0.25">
      <c r="A79" s="58">
        <f t="shared" si="5"/>
        <v>3.0499999999999989</v>
      </c>
      <c r="B79" s="62" t="s">
        <v>102</v>
      </c>
      <c r="C79" s="66">
        <v>7</v>
      </c>
      <c r="D79" s="66" t="s">
        <v>16</v>
      </c>
      <c r="E79" s="181"/>
      <c r="F79" s="67">
        <f t="shared" si="6"/>
        <v>0</v>
      </c>
      <c r="G79" s="84"/>
    </row>
    <row r="80" spans="1:7" ht="35.25" customHeight="1" x14ac:dyDescent="0.25">
      <c r="A80" s="58">
        <f t="shared" si="5"/>
        <v>3.0599999999999987</v>
      </c>
      <c r="B80" s="62" t="s">
        <v>96</v>
      </c>
      <c r="C80" s="66">
        <v>21</v>
      </c>
      <c r="D80" s="66" t="s">
        <v>20</v>
      </c>
      <c r="E80" s="181"/>
      <c r="F80" s="67">
        <f t="shared" si="6"/>
        <v>0</v>
      </c>
      <c r="G80" s="84"/>
    </row>
    <row r="81" spans="1:7" ht="38.25" customHeight="1" x14ac:dyDescent="0.25">
      <c r="A81" s="58">
        <f t="shared" si="5"/>
        <v>3.0699999999999985</v>
      </c>
      <c r="B81" s="62" t="s">
        <v>98</v>
      </c>
      <c r="C81" s="66">
        <v>2</v>
      </c>
      <c r="D81" s="66" t="s">
        <v>16</v>
      </c>
      <c r="E81" s="181"/>
      <c r="F81" s="67">
        <f t="shared" si="6"/>
        <v>0</v>
      </c>
      <c r="G81" s="84"/>
    </row>
    <row r="82" spans="1:7" ht="33.75" customHeight="1" x14ac:dyDescent="0.25">
      <c r="A82" s="58">
        <f t="shared" si="5"/>
        <v>3.0799999999999983</v>
      </c>
      <c r="B82" s="62" t="s">
        <v>97</v>
      </c>
      <c r="C82" s="66">
        <v>42</v>
      </c>
      <c r="D82" s="66" t="s">
        <v>20</v>
      </c>
      <c r="E82" s="181"/>
      <c r="F82" s="67">
        <f t="shared" si="6"/>
        <v>0</v>
      </c>
      <c r="G82" s="84"/>
    </row>
    <row r="83" spans="1:7" ht="18.75" customHeight="1" x14ac:dyDescent="0.25">
      <c r="A83" s="58">
        <f t="shared" si="5"/>
        <v>3.0899999999999981</v>
      </c>
      <c r="B83" s="74" t="s">
        <v>66</v>
      </c>
      <c r="C83" s="66">
        <v>1</v>
      </c>
      <c r="D83" s="59" t="s">
        <v>48</v>
      </c>
      <c r="E83" s="181"/>
      <c r="F83" s="67">
        <f t="shared" si="6"/>
        <v>0</v>
      </c>
      <c r="G83" s="84"/>
    </row>
    <row r="84" spans="1:7" ht="18.75" customHeight="1" x14ac:dyDescent="0.25">
      <c r="A84" s="85"/>
      <c r="B84" s="86" t="s">
        <v>56</v>
      </c>
      <c r="C84" s="87"/>
      <c r="D84" s="88"/>
      <c r="E84" s="89"/>
      <c r="F84" s="89"/>
      <c r="G84" s="90">
        <f>SUM(F75:F83)</f>
        <v>0</v>
      </c>
    </row>
    <row r="85" spans="1:7" ht="18.75" customHeight="1" x14ac:dyDescent="0.25">
      <c r="A85" s="111"/>
      <c r="B85" s="112"/>
      <c r="C85" s="107"/>
      <c r="D85" s="108"/>
      <c r="E85" s="109"/>
      <c r="F85" s="109"/>
      <c r="G85" s="110"/>
    </row>
    <row r="86" spans="1:7" ht="18.75" customHeight="1" x14ac:dyDescent="0.25">
      <c r="A86" s="85"/>
      <c r="B86" s="86" t="s">
        <v>68</v>
      </c>
      <c r="C86" s="113"/>
      <c r="D86" s="114"/>
      <c r="E86" s="89"/>
      <c r="F86" s="89"/>
      <c r="G86" s="90">
        <f>SUM(G21:G84)</f>
        <v>0</v>
      </c>
    </row>
    <row r="87" spans="1:7" ht="18.75" customHeight="1" x14ac:dyDescent="0.25">
      <c r="A87" s="91"/>
      <c r="B87" s="92"/>
      <c r="C87" s="93"/>
      <c r="D87" s="93"/>
      <c r="E87" s="94"/>
      <c r="F87" s="95"/>
      <c r="G87" s="96"/>
    </row>
    <row r="88" spans="1:7" ht="18.75" customHeight="1" x14ac:dyDescent="0.25">
      <c r="A88" s="97">
        <v>4</v>
      </c>
      <c r="B88" s="98" t="s">
        <v>69</v>
      </c>
      <c r="C88" s="99"/>
      <c r="D88" s="100"/>
      <c r="E88" s="101"/>
      <c r="F88" s="102"/>
      <c r="G88" s="102"/>
    </row>
    <row r="89" spans="1:7" ht="18.75" customHeight="1" x14ac:dyDescent="0.25">
      <c r="A89" s="58">
        <f>A88+0.01</f>
        <v>4.01</v>
      </c>
      <c r="B89" s="144" t="s">
        <v>70</v>
      </c>
      <c r="C89" s="145"/>
      <c r="D89" s="146"/>
      <c r="E89" s="104">
        <v>0.1</v>
      </c>
      <c r="F89" s="105"/>
      <c r="G89" s="153">
        <f>ROUND(E89*$G$86,2)</f>
        <v>0</v>
      </c>
    </row>
    <row r="90" spans="1:7" ht="18.75" customHeight="1" x14ac:dyDescent="0.25">
      <c r="A90" s="58">
        <f t="shared" ref="A90:A91" si="7">A89+0.01</f>
        <v>4.0199999999999996</v>
      </c>
      <c r="B90" s="144" t="s">
        <v>71</v>
      </c>
      <c r="C90" s="145"/>
      <c r="D90" s="146"/>
      <c r="E90" s="104">
        <v>0.03</v>
      </c>
      <c r="F90" s="105"/>
      <c r="G90" s="153">
        <f>ROUND(E90*$G$86,2)</f>
        <v>0</v>
      </c>
    </row>
    <row r="91" spans="1:7" ht="18.75" customHeight="1" x14ac:dyDescent="0.25">
      <c r="A91" s="115">
        <f t="shared" si="7"/>
        <v>4.0299999999999994</v>
      </c>
      <c r="B91" s="147" t="s">
        <v>72</v>
      </c>
      <c r="C91" s="148"/>
      <c r="D91" s="149"/>
      <c r="E91" s="116">
        <v>2.5000000000000001E-2</v>
      </c>
      <c r="F91" s="117"/>
      <c r="G91" s="153">
        <f>ROUND(E91*$G$86,2)</f>
        <v>0</v>
      </c>
    </row>
    <row r="92" spans="1:7" ht="18.75" customHeight="1" x14ac:dyDescent="0.25">
      <c r="A92" s="85"/>
      <c r="B92" s="86" t="s">
        <v>73</v>
      </c>
      <c r="C92" s="113"/>
      <c r="D92" s="114"/>
      <c r="E92" s="89"/>
      <c r="F92" s="89"/>
      <c r="G92" s="90">
        <f>SUM(G89:G91)</f>
        <v>0</v>
      </c>
    </row>
    <row r="93" spans="1:7" ht="18.75" customHeight="1" x14ac:dyDescent="0.25">
      <c r="A93" s="118"/>
      <c r="B93" s="119"/>
      <c r="C93" s="120"/>
      <c r="D93" s="121"/>
      <c r="E93" s="122"/>
      <c r="F93" s="123"/>
      <c r="G93" s="124"/>
    </row>
    <row r="94" spans="1:7" ht="18.75" customHeight="1" x14ac:dyDescent="0.25">
      <c r="A94" s="85"/>
      <c r="B94" s="86" t="s">
        <v>74</v>
      </c>
      <c r="C94" s="113"/>
      <c r="D94" s="114"/>
      <c r="E94" s="89"/>
      <c r="F94" s="89"/>
      <c r="G94" s="90">
        <f>G92+G86</f>
        <v>0</v>
      </c>
    </row>
    <row r="95" spans="1:7" ht="18.75" customHeight="1" x14ac:dyDescent="0.25">
      <c r="A95" s="118"/>
      <c r="B95" s="119"/>
      <c r="C95" s="120"/>
      <c r="D95" s="121"/>
      <c r="E95" s="122"/>
      <c r="F95" s="123"/>
      <c r="G95" s="124"/>
    </row>
    <row r="96" spans="1:7" ht="18.75" customHeight="1" x14ac:dyDescent="0.25">
      <c r="A96" s="85"/>
      <c r="B96" s="86" t="s">
        <v>75</v>
      </c>
      <c r="C96" s="113"/>
      <c r="D96" s="114"/>
      <c r="E96" s="125">
        <v>0.1</v>
      </c>
      <c r="F96" s="89"/>
      <c r="G96" s="90">
        <f>ROUND(G94*E96,2)</f>
        <v>0</v>
      </c>
    </row>
    <row r="97" spans="1:7" ht="18.75" customHeight="1" x14ac:dyDescent="0.25">
      <c r="A97" s="118"/>
      <c r="B97" s="119"/>
      <c r="C97" s="120"/>
      <c r="D97" s="121"/>
      <c r="E97" s="122"/>
      <c r="F97" s="123"/>
      <c r="G97" s="124"/>
    </row>
    <row r="98" spans="1:7" ht="18.75" customHeight="1" x14ac:dyDescent="0.25">
      <c r="A98" s="58">
        <f>A91+0.01</f>
        <v>4.0399999999999991</v>
      </c>
      <c r="B98" s="147" t="s">
        <v>76</v>
      </c>
      <c r="C98" s="148"/>
      <c r="D98" s="149"/>
      <c r="E98" s="104">
        <v>0.18</v>
      </c>
      <c r="F98" s="105"/>
      <c r="G98" s="153">
        <f>ROUND(E98*(SUM(G96)),2)</f>
        <v>0</v>
      </c>
    </row>
    <row r="99" spans="1:7" ht="18.75" customHeight="1" x14ac:dyDescent="0.25">
      <c r="A99" s="58">
        <f>A98+0.01</f>
        <v>4.0499999999999989</v>
      </c>
      <c r="B99" s="147" t="s">
        <v>77</v>
      </c>
      <c r="C99" s="148"/>
      <c r="D99" s="149"/>
      <c r="E99" s="104">
        <v>4.4999999999999998E-2</v>
      </c>
      <c r="F99" s="105"/>
      <c r="G99" s="153">
        <f>ROUND(E99*$G$86,2)</f>
        <v>0</v>
      </c>
    </row>
    <row r="100" spans="1:7" ht="18.75" customHeight="1" x14ac:dyDescent="0.25">
      <c r="A100" s="58">
        <f t="shared" ref="A100:A103" si="8">A99+0.01</f>
        <v>4.0599999999999987</v>
      </c>
      <c r="B100" s="144" t="s">
        <v>78</v>
      </c>
      <c r="C100" s="145"/>
      <c r="D100" s="146"/>
      <c r="E100" s="104">
        <v>0.01</v>
      </c>
      <c r="F100" s="105"/>
      <c r="G100" s="153">
        <f>ROUND(E100*$G$86,2)</f>
        <v>0</v>
      </c>
    </row>
    <row r="101" spans="1:7" ht="18.75" customHeight="1" x14ac:dyDescent="0.25">
      <c r="A101" s="58">
        <f t="shared" si="8"/>
        <v>4.0699999999999985</v>
      </c>
      <c r="B101" s="147" t="s">
        <v>79</v>
      </c>
      <c r="C101" s="148"/>
      <c r="D101" s="149"/>
      <c r="E101" s="104">
        <v>1E-3</v>
      </c>
      <c r="F101" s="103"/>
      <c r="G101" s="153">
        <f>ROUND(E101*$G$86,2)</f>
        <v>0</v>
      </c>
    </row>
    <row r="102" spans="1:7" ht="18.75" customHeight="1" x14ac:dyDescent="0.25">
      <c r="A102" s="58">
        <f t="shared" si="8"/>
        <v>4.0799999999999983</v>
      </c>
      <c r="B102" s="147" t="s">
        <v>80</v>
      </c>
      <c r="C102" s="148"/>
      <c r="D102" s="149"/>
      <c r="E102" s="104">
        <v>0.01</v>
      </c>
      <c r="F102" s="103"/>
      <c r="G102" s="153">
        <f>ROUND(E102*$G$86,2)</f>
        <v>0</v>
      </c>
    </row>
    <row r="103" spans="1:7" ht="18.75" customHeight="1" x14ac:dyDescent="0.25">
      <c r="A103" s="115">
        <f t="shared" si="8"/>
        <v>4.0899999999999981</v>
      </c>
      <c r="B103" s="147" t="s">
        <v>81</v>
      </c>
      <c r="C103" s="148"/>
      <c r="D103" s="149"/>
      <c r="E103" s="116">
        <v>0.02</v>
      </c>
      <c r="F103" s="126"/>
      <c r="G103" s="154">
        <f>ROUND(E103*$G$86,2)</f>
        <v>0</v>
      </c>
    </row>
    <row r="104" spans="1:7" ht="18.75" customHeight="1" x14ac:dyDescent="0.25">
      <c r="A104" s="85"/>
      <c r="B104" s="86" t="s">
        <v>82</v>
      </c>
      <c r="C104" s="113"/>
      <c r="D104" s="114"/>
      <c r="E104" s="89"/>
      <c r="F104" s="89"/>
      <c r="G104" s="90">
        <f>SUM(G98:G103)</f>
        <v>0</v>
      </c>
    </row>
    <row r="105" spans="1:7" ht="18.75" customHeight="1" x14ac:dyDescent="0.25">
      <c r="A105" s="128"/>
      <c r="B105" s="129"/>
      <c r="C105" s="130"/>
      <c r="D105" s="131"/>
      <c r="E105" s="132"/>
      <c r="F105" s="133"/>
      <c r="G105" s="124"/>
    </row>
    <row r="106" spans="1:7" ht="18.75" customHeight="1" x14ac:dyDescent="0.25">
      <c r="A106" s="85"/>
      <c r="B106" s="86" t="s">
        <v>83</v>
      </c>
      <c r="C106" s="113"/>
      <c r="D106" s="114"/>
      <c r="E106" s="89"/>
      <c r="F106" s="89"/>
      <c r="G106" s="127">
        <f>G104+G92</f>
        <v>0</v>
      </c>
    </row>
    <row r="107" spans="1:7" ht="18.75" customHeight="1" x14ac:dyDescent="0.25">
      <c r="A107" s="134"/>
      <c r="B107" s="119"/>
      <c r="C107" s="120"/>
      <c r="D107" s="121"/>
      <c r="E107" s="135"/>
      <c r="F107" s="136"/>
      <c r="G107" s="137"/>
    </row>
    <row r="108" spans="1:7" ht="18.75" customHeight="1" x14ac:dyDescent="0.25">
      <c r="A108" s="58">
        <v>4.0999999999999996</v>
      </c>
      <c r="B108" s="144" t="s">
        <v>84</v>
      </c>
      <c r="C108" s="145"/>
      <c r="D108" s="146"/>
      <c r="E108" s="104">
        <v>0.05</v>
      </c>
      <c r="F108" s="103"/>
      <c r="G108" s="106">
        <f>ROUND(G86*E108,2)</f>
        <v>0</v>
      </c>
    </row>
    <row r="109" spans="1:7" ht="18.75" customHeight="1" x14ac:dyDescent="0.25">
      <c r="A109" s="134"/>
      <c r="B109" s="119"/>
      <c r="C109" s="120"/>
      <c r="D109" s="121"/>
      <c r="E109" s="135"/>
      <c r="F109" s="136"/>
      <c r="G109" s="137"/>
    </row>
    <row r="110" spans="1:7" ht="18.75" customHeight="1" x14ac:dyDescent="0.25">
      <c r="A110" s="138"/>
      <c r="B110" s="139" t="s">
        <v>85</v>
      </c>
      <c r="C110" s="140"/>
      <c r="D110" s="141"/>
      <c r="E110" s="142"/>
      <c r="F110" s="142"/>
      <c r="G110" s="143">
        <f>G108+G106+G86</f>
        <v>0</v>
      </c>
    </row>
    <row r="111" spans="1:7" ht="17.25" customHeight="1" x14ac:dyDescent="0.25">
      <c r="A111" s="68"/>
      <c r="B111" s="37"/>
      <c r="C111" s="75"/>
      <c r="D111" s="5"/>
      <c r="E111" s="3"/>
      <c r="F111" s="4"/>
      <c r="G111" s="42"/>
    </row>
    <row r="112" spans="1:7" ht="17.25" customHeight="1" x14ac:dyDescent="0.25">
      <c r="A112" s="68"/>
      <c r="B112" s="37"/>
      <c r="C112" s="75"/>
      <c r="D112" s="5"/>
      <c r="E112" s="3"/>
      <c r="F112" s="4"/>
      <c r="G112" s="42"/>
    </row>
    <row r="113" spans="1:7" ht="17.25" customHeight="1" x14ac:dyDescent="0.25">
      <c r="A113" s="68"/>
      <c r="B113" s="38"/>
      <c r="C113" s="1"/>
      <c r="D113" s="54"/>
      <c r="E113" s="150"/>
      <c r="F113" s="150"/>
      <c r="G113" s="150"/>
    </row>
    <row r="114" spans="1:7" ht="17.25" customHeight="1" x14ac:dyDescent="0.3">
      <c r="A114" s="151" t="s">
        <v>86</v>
      </c>
      <c r="B114" s="151"/>
      <c r="C114" s="29"/>
      <c r="D114" s="29"/>
      <c r="E114" s="18"/>
      <c r="F114" s="19"/>
      <c r="G114" s="48"/>
    </row>
    <row r="115" spans="1:7" ht="17.25" customHeight="1" x14ac:dyDescent="0.3">
      <c r="A115" s="20"/>
      <c r="B115" s="39"/>
      <c r="C115" s="21" t="s">
        <v>87</v>
      </c>
      <c r="D115" s="22" t="s">
        <v>88</v>
      </c>
      <c r="E115" s="23" t="s">
        <v>89</v>
      </c>
      <c r="F115" s="23" t="s">
        <v>90</v>
      </c>
      <c r="G115" s="49" t="s">
        <v>89</v>
      </c>
    </row>
    <row r="116" spans="1:7" ht="17.25" customHeight="1" x14ac:dyDescent="0.25">
      <c r="A116" s="20"/>
      <c r="D116" s="24"/>
      <c r="E116" s="25"/>
      <c r="F116" s="25"/>
      <c r="G116" s="50"/>
    </row>
    <row r="117" spans="1:7" ht="17.25" customHeight="1" x14ac:dyDescent="0.25">
      <c r="A117" s="20"/>
      <c r="D117" s="24"/>
      <c r="E117" s="25"/>
      <c r="F117" s="25"/>
      <c r="G117" s="50"/>
    </row>
    <row r="118" spans="1:7" ht="17.25" customHeight="1" x14ac:dyDescent="0.25">
      <c r="A118" s="20"/>
      <c r="D118" s="24"/>
      <c r="E118" s="25"/>
      <c r="F118" s="25"/>
      <c r="G118" s="50"/>
    </row>
    <row r="119" spans="1:7" ht="17.25" customHeight="1" x14ac:dyDescent="0.25">
      <c r="A119" s="20"/>
      <c r="D119" s="24"/>
      <c r="E119" s="25"/>
      <c r="F119" s="25"/>
      <c r="G119" s="50"/>
    </row>
    <row r="120" spans="1:7" ht="17.25" customHeight="1" x14ac:dyDescent="0.25">
      <c r="A120" s="20"/>
      <c r="C120" s="151"/>
      <c r="D120" s="151"/>
      <c r="E120" s="151"/>
      <c r="F120" s="26"/>
      <c r="G120" s="50"/>
    </row>
    <row r="121" spans="1:7" ht="17.25" customHeight="1" x14ac:dyDescent="0.25">
      <c r="A121" s="20"/>
      <c r="C121" s="27"/>
      <c r="D121" s="28"/>
      <c r="E121" s="29"/>
      <c r="F121" s="29"/>
      <c r="G121" s="50"/>
    </row>
    <row r="122" spans="1:7" ht="17.25" customHeight="1" x14ac:dyDescent="0.25">
      <c r="A122" s="20"/>
      <c r="C122" s="29"/>
      <c r="D122" s="28"/>
      <c r="F122" s="29"/>
      <c r="G122" s="50"/>
    </row>
    <row r="123" spans="1:7" ht="17.25" customHeight="1" x14ac:dyDescent="0.25">
      <c r="A123" s="20"/>
      <c r="C123" s="29"/>
      <c r="D123" s="28"/>
      <c r="F123" s="29"/>
      <c r="G123" s="51"/>
    </row>
    <row r="124" spans="1:7" ht="17.25" customHeight="1" x14ac:dyDescent="0.25">
      <c r="A124" s="20"/>
      <c r="C124" s="29"/>
      <c r="D124" s="28"/>
      <c r="F124" s="29"/>
      <c r="G124" s="51"/>
    </row>
    <row r="125" spans="1:7" ht="17.25" customHeight="1" x14ac:dyDescent="0.25">
      <c r="A125" s="20"/>
      <c r="C125" s="29"/>
      <c r="D125" s="28"/>
      <c r="F125" s="29"/>
      <c r="G125" s="51"/>
    </row>
    <row r="126" spans="1:7" ht="17.25" customHeight="1" x14ac:dyDescent="0.25">
      <c r="A126" s="20"/>
      <c r="C126" s="29"/>
      <c r="D126" s="28"/>
      <c r="F126" s="29"/>
      <c r="G126" s="51"/>
    </row>
    <row r="127" spans="1:7" ht="17.25" customHeight="1" x14ac:dyDescent="0.25">
      <c r="A127" s="20" t="s">
        <v>88</v>
      </c>
      <c r="B127" s="41"/>
      <c r="C127" s="19"/>
      <c r="D127" s="28"/>
      <c r="E127" s="29"/>
      <c r="F127" s="30"/>
      <c r="G127" s="50"/>
    </row>
    <row r="128" spans="1:7" ht="17.25" customHeight="1" x14ac:dyDescent="0.25">
      <c r="A128" s="20"/>
      <c r="C128" s="19"/>
      <c r="D128" s="28"/>
      <c r="E128" s="19"/>
      <c r="F128" s="17"/>
      <c r="G128" s="52"/>
    </row>
    <row r="129" spans="1:7" ht="15.75" x14ac:dyDescent="0.25">
      <c r="A129" s="20"/>
      <c r="B129" s="41"/>
      <c r="C129" s="29"/>
      <c r="D129" s="31"/>
      <c r="E129" s="32"/>
      <c r="F129" s="17"/>
      <c r="G129" s="50"/>
    </row>
    <row r="130" spans="1:7" ht="15.75" x14ac:dyDescent="0.25">
      <c r="A130" s="20"/>
      <c r="B130" s="41"/>
      <c r="C130" s="29"/>
      <c r="D130" s="24"/>
      <c r="E130" s="32"/>
      <c r="F130" s="17"/>
      <c r="G130" s="50"/>
    </row>
  </sheetData>
  <sheetProtection algorithmName="SHA-512" hashValue="4j9QNGXS0Kv4ccH1u4WOIG/KHxSm3JEuxf5MJZAnHu1s+ED2pzmTLjBOBve9sbPKUG8N+Q5oo8CHaXR53xydGQ==" saltValue="EZ4/ye0jHm0x2PvGPnhzGA==" spinCount="100000" sheet="1" objects="1" scenarios="1"/>
  <mergeCells count="20">
    <mergeCell ref="E113:G113"/>
    <mergeCell ref="A114:B114"/>
    <mergeCell ref="C120:E120"/>
    <mergeCell ref="A7:G7"/>
    <mergeCell ref="A8:G8"/>
    <mergeCell ref="A9:G9"/>
    <mergeCell ref="A10:G10"/>
    <mergeCell ref="A12:A13"/>
    <mergeCell ref="B12:D13"/>
    <mergeCell ref="B20:D20"/>
    <mergeCell ref="B89:D89"/>
    <mergeCell ref="B90:D90"/>
    <mergeCell ref="B91:D91"/>
    <mergeCell ref="B98:D98"/>
    <mergeCell ref="B108:D108"/>
    <mergeCell ref="B99:D99"/>
    <mergeCell ref="B100:D100"/>
    <mergeCell ref="B101:D101"/>
    <mergeCell ref="B102:D102"/>
    <mergeCell ref="B103:D103"/>
  </mergeCells>
  <pageMargins left="0.27559055118110237" right="0.23622047244094491" top="0.47244094488188981" bottom="0.74803149606299213" header="0.31496062992125984" footer="0.31496062992125984"/>
  <pageSetup scale="70" orientation="portrait" r:id="rId1"/>
  <rowBreaks count="2" manualBreakCount="2">
    <brk id="68" max="6" man="1"/>
    <brk id="10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FCA0F-9A51-439E-A46E-D308BF555725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7c2dde16-be45-4d8b-ad45-405530d814ce"/>
    <ds:schemaRef ds:uri="05b54953-3c8d-4842-a3b9-4b22db9cbd3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4744C9F-D88C-48B5-A4D4-BD171D86D2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68F67-CF02-4CA3-A986-212959BD02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Cantidades'!Print_Area</vt:lpstr>
      <vt:lpstr>'Listado de Cantidades'!Print_Titles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2021-05-13T19:18:56Z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