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2021-038\New\PJ San Cristobal\"/>
    </mc:Choice>
  </mc:AlternateContent>
  <xr:revisionPtr revIDLastSave="0" documentId="13_ncr:1_{5745655F-9A0B-4160-9B55-AECF2805AED0}" xr6:coauthVersionLast="4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ado de Cantidades " sheetId="5" r:id="rId1"/>
  </sheets>
  <definedNames>
    <definedName name="_xlnm.Print_Area" localSheetId="0">'Listado de Cantidades '!$A$1:$G$126</definedName>
    <definedName name="_xlnm.Print_Titles" localSheetId="0">'Listado de Cantidades '!$1:$17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4" i="5" l="1"/>
  <c r="A115" i="5"/>
  <c r="A116" i="5" s="1"/>
  <c r="A117" i="5" s="1"/>
  <c r="A113" i="5"/>
  <c r="A112" i="5"/>
  <c r="A104" i="5"/>
  <c r="A105" i="5" s="1"/>
  <c r="A103" i="5"/>
  <c r="F82" i="5"/>
  <c r="F83" i="5"/>
  <c r="F84" i="5"/>
  <c r="F85" i="5"/>
  <c r="F86" i="5"/>
  <c r="F81" i="5"/>
  <c r="A91" i="5"/>
  <c r="A92" i="5" s="1"/>
  <c r="A93" i="5" s="1"/>
  <c r="A94" i="5" s="1"/>
  <c r="A95" i="5" s="1"/>
  <c r="A96" i="5" s="1"/>
  <c r="A97" i="5" s="1"/>
  <c r="A82" i="5"/>
  <c r="A83" i="5" s="1"/>
  <c r="A84" i="5" s="1"/>
  <c r="A85" i="5" s="1"/>
  <c r="A86" i="5" s="1"/>
  <c r="F71" i="5"/>
  <c r="F72" i="5"/>
  <c r="F73" i="5"/>
  <c r="F74" i="5"/>
  <c r="F75" i="5"/>
  <c r="F76" i="5"/>
  <c r="F77" i="5"/>
  <c r="F70" i="5"/>
  <c r="A77" i="5"/>
  <c r="A71" i="5"/>
  <c r="A72" i="5" s="1"/>
  <c r="A73" i="5" s="1"/>
  <c r="A74" i="5" s="1"/>
  <c r="A75" i="5" s="1"/>
  <c r="A76" i="5" s="1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47" i="5"/>
  <c r="G67" i="5" s="1"/>
  <c r="A48" i="5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20" i="5"/>
  <c r="A21" i="5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G44" i="5" l="1"/>
  <c r="A81" i="5" l="1"/>
  <c r="F97" i="5"/>
  <c r="F96" i="5"/>
  <c r="F95" i="5"/>
  <c r="F94" i="5"/>
  <c r="F93" i="5"/>
  <c r="F92" i="5"/>
  <c r="F91" i="5"/>
  <c r="F90" i="5"/>
  <c r="A70" i="5"/>
  <c r="A20" i="5"/>
  <c r="A47" i="5"/>
  <c r="A90" i="5"/>
  <c r="G87" i="5" l="1"/>
  <c r="G98" i="5"/>
  <c r="G78" i="5"/>
  <c r="G100" i="5" l="1"/>
  <c r="G122" i="5" s="1"/>
  <c r="G103" i="5" l="1"/>
  <c r="G104" i="5"/>
  <c r="G105" i="5"/>
  <c r="G115" i="5"/>
  <c r="G116" i="5"/>
  <c r="G114" i="5"/>
  <c r="G117" i="5"/>
  <c r="G113" i="5"/>
  <c r="G106" i="5" l="1"/>
  <c r="G108" i="5" s="1"/>
  <c r="G110" i="5" s="1"/>
  <c r="G112" i="5" s="1"/>
  <c r="G118" i="5" s="1"/>
  <c r="G120" i="5" s="1"/>
  <c r="G124" i="5" s="1"/>
</calcChain>
</file>

<file path=xl/sharedStrings.xml><?xml version="1.0" encoding="utf-8"?>
<sst xmlns="http://schemas.openxmlformats.org/spreadsheetml/2006/main" count="182" uniqueCount="107">
  <si>
    <t>OBRA:</t>
  </si>
  <si>
    <t>UBIC.:</t>
  </si>
  <si>
    <t>Solicitado por :</t>
  </si>
  <si>
    <t>Preparado por :</t>
  </si>
  <si>
    <t>Part.</t>
  </si>
  <si>
    <t>Descripción</t>
  </si>
  <si>
    <t>Cant.</t>
  </si>
  <si>
    <t>Und.</t>
  </si>
  <si>
    <t>PU</t>
  </si>
  <si>
    <t>Valor  (RD$)</t>
  </si>
  <si>
    <t>Sub-total</t>
  </si>
  <si>
    <t>BAÑOS PUBLICOS PRIMER NIVEL DAMAS Y CABALLEROS</t>
  </si>
  <si>
    <t>Demolición de cerámicas de pared existentes</t>
  </si>
  <si>
    <t>m2</t>
  </si>
  <si>
    <t>Demolición de pisos existentes</t>
  </si>
  <si>
    <t>Desmonte de aparatos sanitario existentes (inodoros, lavamanos, orinales, etc.)</t>
  </si>
  <si>
    <t>ud</t>
  </si>
  <si>
    <t>Desmonte de lámparas existentes</t>
  </si>
  <si>
    <t>Suministro e Instalación de Porcelanato de piso 0.60m x 0.60m en tono claros acorde con los porcelanatos de pared, antideslizantes.</t>
  </si>
  <si>
    <t>Suministro e Instalación Porcelanato de pared de 0.30m x 0.60m en tonos claros acorde con el porcelanato de piso</t>
  </si>
  <si>
    <t>Suministro e instalación de Llave monomando para lavamanos, monomando de lavado con contra, cuadrado inclinado 1/2"-14 NPSM</t>
  </si>
  <si>
    <t>pa</t>
  </si>
  <si>
    <t>Suministro e Instalación de Dosificador para jabón líquido</t>
  </si>
  <si>
    <t>Suministro e Instalación de Dispensador de acero inoxidable para rollos grandes de papel higiénico</t>
  </si>
  <si>
    <t>Suministro e Instalación de Dispensador Automático de Rollos de Papel Toalla Estándar fabricado en acero inoxidable con acabado satinado</t>
  </si>
  <si>
    <t>p2</t>
  </si>
  <si>
    <t>Confección e Instalación de Base de meseta de granito en hierro. Incluye tratamiento anticorrosivo, con angulares de 1  ½" x 3/16''</t>
  </si>
  <si>
    <t>Suministro e instalación de meseta de Granito natural negro Galaxy,(incluye zócalo de 0.10 m y falda de 0.25m)</t>
  </si>
  <si>
    <t>Suministro e Instalación de Lámparas para luminarias Led 2x2 de plafón parabólicas con tubos T8 de 18W 24", 800 LM, 4000 K, 120-277 VAC, 40MIL horas CERTIFICACIÓN UL. .</t>
  </si>
  <si>
    <t>Suministro e instalación de Interruptores sencillos Tecnopolímero Color blanco (pure white) con botoneras color blanco control axial y placa dedicada de soporte</t>
  </si>
  <si>
    <t>Suministro e Instalación de Barra para minusválidos acero inoxidable redonda de 1 1/2" x 36" de longitud en acero inoxidable.</t>
  </si>
  <si>
    <t>SALA DE LACTANCIA</t>
  </si>
  <si>
    <t>Demolición de muros blocks</t>
  </si>
  <si>
    <t>Desmonte de puertas</t>
  </si>
  <si>
    <t>Reparación de pisos</t>
  </si>
  <si>
    <t>Suministro e Instalación de Muro de blocks de 6"</t>
  </si>
  <si>
    <t>Limpieza de pisos existentes</t>
  </si>
  <si>
    <t>Suministro e Instalación de  Salidas cenitales</t>
  </si>
  <si>
    <t>Suministro e Instalación de Espejos con marco de aluminio de 1", con dimensiones de 1.00 mt x 0.70 mt</t>
  </si>
  <si>
    <t>ACCESIBILIDAD (RAMPAS)</t>
  </si>
  <si>
    <t>Excavación a mano de cimentación de rampa</t>
  </si>
  <si>
    <t>m3</t>
  </si>
  <si>
    <t>Zapata de muros de 8" profundidad 0.50 mts, ancho 0.60 mts</t>
  </si>
  <si>
    <t xml:space="preserve">Relleno compactado con material clasificado </t>
  </si>
  <si>
    <t>ml</t>
  </si>
  <si>
    <t>Acera rayada en entrada y rampa</t>
  </si>
  <si>
    <t xml:space="preserve">PUERTAS Y VENTANAS </t>
  </si>
  <si>
    <t>MISCELANEOS</t>
  </si>
  <si>
    <t>Instalación de hierros frontales (existentes)</t>
  </si>
  <si>
    <t>Suministro e instalación de Plafón en sheetrock</t>
  </si>
  <si>
    <t>Suministro e Instalación de escalones de granito fondo gris en entrada (Demolición incluida en la partida No. 2.01)</t>
  </si>
  <si>
    <t>m</t>
  </si>
  <si>
    <t>Suministro e Instalación de Vidrio flotante templado sobre counter de Atención Permanente</t>
  </si>
  <si>
    <t>Bote de escombros, limpieza continua y  final</t>
  </si>
  <si>
    <t>Mantenimiento y pintura de puerta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</si>
  <si>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</si>
  <si>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</si>
  <si>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</si>
  <si>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</si>
  <si>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</si>
  <si>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</si>
  <si>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</si>
  <si>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</si>
  <si>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</si>
  <si>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</si>
  <si>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</si>
  <si>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</si>
  <si>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</si>
  <si>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</si>
  <si>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</si>
  <si>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</si>
  <si>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</si>
  <si>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</si>
  <si>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</si>
  <si>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</si>
  <si>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</si>
  <si>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</si>
  <si>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</si>
  <si>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 xml:space="preserve">                                                                   </t>
  </si>
  <si>
    <t>ACCESIBILIDAD Y DIGNIFICACIÓN PALACIO DE JUSTICIA SAN CRISTOBAL</t>
  </si>
  <si>
    <t>Fecha:</t>
  </si>
  <si>
    <t>Confección e Instalación de Barandilla en Hierro negro de tubos  de 2" y 1 1/2" , incluye pintura epoxica y anticorrosiva</t>
  </si>
  <si>
    <t>Suministro e instalación de puertas de caoba baños jueces (0.90 x 2.10) mts</t>
  </si>
  <si>
    <t>Suministro e instalación de puerta doble de  aluminio y vidrio anodizado 3/16 en  sala de audiencias (1.20 x 2.10) mts</t>
  </si>
  <si>
    <t>Confección  e instalación de ventana de  aluminio y vidrio anodizado 3/16 en  sala de audiencias (0.90 x 1.00) mts</t>
  </si>
  <si>
    <t>Confección  e  instalación de ventana de  aluminio y vidrio anodizado 3/16 en  entrada ppal. (1.00 x 2.00) mts</t>
  </si>
  <si>
    <t>Suministro e instalación de Puertas de  aluminio y vidrio anodizado 3/16 en  entrada ppal.(1.00 x 2.10) mts</t>
  </si>
  <si>
    <t>Suministro y aplicación de pintura exterior  (incluye resane de imperfecciones en pañete)</t>
  </si>
  <si>
    <t>Suministro y aplicación de pintura interior en  pasillos dos niveles (incluye resane de imperfecciones en pañete)</t>
  </si>
  <si>
    <t>Suministro e Instalación de Tuberías y piezas sanitaria para suministro de agua y drenaje sanitario en PVC Semipresión</t>
  </si>
  <si>
    <t>Mano de Obra Plomero ( Instalación de tuberías, piezas, conexiones y modificaciones)</t>
  </si>
  <si>
    <t>Demolición de pisos y escalones existentes</t>
  </si>
  <si>
    <t>Muros de blocks de 8" cámara llena</t>
  </si>
  <si>
    <t>Losa piso de H.A. 1:3:5, espesor 10 cms, incluye colocación Malla Electrosoldada 15 x 15 cms y terminación estriado superficial de rampa /Líneas antideslizante</t>
  </si>
  <si>
    <t>Suministro e instalación de puerta de  caoba en  baño minusválidos (1.00 x 2.10) mts</t>
  </si>
  <si>
    <t>Palacio de Justicia de San Cristóbal</t>
  </si>
  <si>
    <t>Confección e Instalación de Puertas de Caoba Nuevas 0.90 x 2.10 m</t>
  </si>
  <si>
    <t>Suministro e Instalación de Plafón 2'' x 2''  x 7mm vinil yeso (incluye estructura en metal Maint Tee y Cross Tee)</t>
  </si>
  <si>
    <t xml:space="preserve">Suministro e Instalación de Desagües de piso de 2'' niquelado con parrilla cuadrada </t>
  </si>
  <si>
    <t>Suministro e instalación de inodoros alongados blanco con asiento de caída lenta, con push botón, acabado pulido (Incluye piezas y M.O.)</t>
  </si>
  <si>
    <t>Suministro e Instalación de Lavamanos de porcelana ovalado bajo meseta, Altura 16  x1/4'', Ancho 190  x1/4'' blanco, antimanchas de un hoyo  para un grifo monomando</t>
  </si>
  <si>
    <t>Suministro e Instalación de espejos nuevos canteados y biselados fijados con accesorios en acero inoxidable 1.00 m x 0.7 m</t>
  </si>
  <si>
    <t>Suministro e Instalación de Muros de Denglass 1/2”  en baño para personas discapacitadas</t>
  </si>
  <si>
    <t>Suministro e Instalación de Muro de sheetrock acústico</t>
  </si>
  <si>
    <t>División de aluminio y vidrio P40 con laminado Frosted</t>
  </si>
  <si>
    <t>Suministro e Instalación de Lavamanos de porcelana ovalado , Altura 16 1/4'', Ancho 1901/4'' blanco, antimanchas de un hoyo  para un grifo monomando (sin mueble)</t>
  </si>
  <si>
    <t>Suministro e instalación de mueble de lavamanos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</si>
</sst>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&quot;RD$&quot;#,##0.00"/>
    <numFmt numFmtId="167" formatCode="_-* #,##0.00\ _P_t_s_-;\-* #,##0.00\ _P_t_s_-;_-* &quot;-&quot;??\ _P_t_s_-;_-@_-"/>
    <numFmt numFmtId="168" formatCode="[$$-2C0A]\ #,##0.00"/>
    <numFmt numFmtId="169" formatCode="0.0"/>
    <numFmt numFmtId="170" formatCode="_-* #,##0.00\ &quot;Pts&quot;_-;\-* #,##0.00\ &quot;Pts&quot;_-;_-* &quot;-&quot;??\ &quot;Pts&quot;_-;_-@_-"/>
    <numFmt numFmtId="171" formatCode="&quot;$&quot;\ 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0000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NumberFormat="1" applyFont="1" applyAlignment="1">
      <alignment horizontal="right"/>
    </xf>
    <xf numFmtId="167" fontId="4" fillId="0" borderId="0" xfId="1" applyNumberFormat="1" applyFont="1" applyAlignment="1">
      <alignment horizontal="right"/>
    </xf>
    <xf numFmtId="2" fontId="2" fillId="0" borderId="0" xfId="0" applyNumberFormat="1" applyFont="1"/>
    <xf numFmtId="43" fontId="2" fillId="0" borderId="0" xfId="0" applyNumberFormat="1" applyFont="1"/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4" fontId="4" fillId="0" borderId="0" xfId="16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0" xfId="1" applyNumberFormat="1" applyFont="1" applyFill="1" applyAlignment="1">
      <alignment horizontal="right"/>
    </xf>
    <xf numFmtId="0" fontId="2" fillId="0" borderId="0" xfId="0" applyFont="1" applyFill="1"/>
    <xf numFmtId="4" fontId="4" fillId="0" borderId="0" xfId="16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24" applyNumberFormat="1" applyFont="1" applyAlignment="1" applyProtection="1">
      <alignment horizontal="center"/>
    </xf>
    <xf numFmtId="10" fontId="10" fillId="0" borderId="0" xfId="24" applyNumberFormat="1" applyFont="1"/>
    <xf numFmtId="166" fontId="9" fillId="0" borderId="0" xfId="24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/>
    <xf numFmtId="43" fontId="10" fillId="0" borderId="1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9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10" fontId="10" fillId="0" borderId="0" xfId="24" applyNumberFormat="1" applyFont="1" applyBorder="1" applyAlignment="1" applyProtection="1">
      <alignment horizontal="center"/>
    </xf>
    <xf numFmtId="9" fontId="10" fillId="0" borderId="0" xfId="24" applyFont="1" applyBorder="1" applyAlignment="1">
      <alignment horizontal="center"/>
    </xf>
    <xf numFmtId="43" fontId="4" fillId="0" borderId="0" xfId="1" applyNumberFormat="1" applyFont="1" applyFill="1" applyBorder="1" applyAlignment="1">
      <alignment horizontal="right"/>
    </xf>
    <xf numFmtId="43" fontId="8" fillId="0" borderId="0" xfId="1" applyNumberFormat="1" applyFont="1" applyFill="1" applyBorder="1" applyAlignment="1">
      <alignment horizontal="right"/>
    </xf>
    <xf numFmtId="0" fontId="15" fillId="0" borderId="0" xfId="0" applyFont="1" applyFill="1" applyBorder="1"/>
    <xf numFmtId="4" fontId="16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Alignment="1"/>
    <xf numFmtId="0" fontId="15" fillId="3" borderId="0" xfId="0" applyFont="1" applyFill="1" applyBorder="1"/>
    <xf numFmtId="4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5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 wrapText="1"/>
    </xf>
    <xf numFmtId="10" fontId="10" fillId="0" borderId="0" xfId="24" applyNumberFormat="1" applyFont="1" applyBorder="1" applyAlignment="1" applyProtection="1">
      <alignment horizontal="center" vertical="center" wrapText="1"/>
    </xf>
    <xf numFmtId="10" fontId="10" fillId="0" borderId="0" xfId="24" applyNumberFormat="1" applyFont="1" applyBorder="1" applyAlignment="1">
      <alignment horizontal="center" vertical="center" wrapText="1"/>
    </xf>
    <xf numFmtId="43" fontId="4" fillId="0" borderId="0" xfId="1" applyNumberFormat="1" applyFont="1" applyFill="1" applyBorder="1" applyAlignment="1">
      <alignment horizontal="center" vertical="center" wrapText="1"/>
    </xf>
    <xf numFmtId="165" fontId="4" fillId="0" borderId="0" xfId="9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16" fillId="0" borderId="0" xfId="1" applyNumberFormat="1" applyFont="1" applyFill="1" applyBorder="1" applyAlignment="1" applyProtection="1">
      <alignment horizontal="center"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2" fontId="10" fillId="0" borderId="2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0" fillId="0" borderId="0" xfId="0" applyFill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68" fontId="4" fillId="0" borderId="0" xfId="0" applyNumberFormat="1" applyFont="1" applyBorder="1" applyAlignment="1">
      <alignment vertical="top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 vertical="top"/>
    </xf>
    <xf numFmtId="0" fontId="8" fillId="0" borderId="0" xfId="0" applyFont="1" applyAlignment="1">
      <alignment vertical="justify"/>
    </xf>
    <xf numFmtId="2" fontId="10" fillId="0" borderId="2" xfId="0" applyNumberFormat="1" applyFont="1" applyFill="1" applyBorder="1" applyAlignment="1">
      <alignment horizontal="center" vertical="top"/>
    </xf>
    <xf numFmtId="168" fontId="10" fillId="0" borderId="2" xfId="0" applyNumberFormat="1" applyFont="1" applyFill="1" applyBorder="1" applyAlignment="1">
      <alignment horizontal="left" vertical="center" wrapText="1"/>
    </xf>
    <xf numFmtId="43" fontId="10" fillId="0" borderId="2" xfId="1" applyNumberFormat="1" applyFont="1" applyFill="1" applyBorder="1" applyAlignment="1">
      <alignment horizontal="right"/>
    </xf>
    <xf numFmtId="43" fontId="10" fillId="0" borderId="2" xfId="1" applyNumberFormat="1" applyFont="1" applyFill="1" applyBorder="1" applyAlignment="1">
      <alignment horizontal="center" vertical="center" wrapText="1"/>
    </xf>
    <xf numFmtId="43" fontId="25" fillId="0" borderId="2" xfId="1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168" fontId="10" fillId="5" borderId="2" xfId="0" applyNumberFormat="1" applyFont="1" applyFill="1" applyBorder="1" applyAlignment="1">
      <alignment vertical="center" wrapText="1"/>
    </xf>
    <xf numFmtId="43" fontId="10" fillId="0" borderId="2" xfId="1" applyNumberFormat="1" applyFont="1" applyFill="1" applyBorder="1" applyAlignment="1">
      <alignment horizontal="right" vertical="center"/>
    </xf>
    <xf numFmtId="169" fontId="12" fillId="2" borderId="3" xfId="0" applyNumberFormat="1" applyFont="1" applyFill="1" applyBorder="1" applyAlignment="1">
      <alignment vertical="center"/>
    </xf>
    <xf numFmtId="2" fontId="9" fillId="2" borderId="4" xfId="0" applyNumberFormat="1" applyFont="1" applyFill="1" applyBorder="1" applyAlignment="1">
      <alignment vertical="center"/>
    </xf>
    <xf numFmtId="2" fontId="9" fillId="2" borderId="4" xfId="1" applyNumberFormat="1" applyFont="1" applyFill="1" applyBorder="1" applyAlignment="1">
      <alignment horizontal="right" vertical="center"/>
    </xf>
    <xf numFmtId="43" fontId="9" fillId="2" borderId="4" xfId="1" applyNumberFormat="1" applyFont="1" applyFill="1" applyBorder="1" applyAlignment="1">
      <alignment horizontal="center" vertical="center"/>
    </xf>
    <xf numFmtId="4" fontId="13" fillId="6" borderId="4" xfId="1" applyNumberFormat="1" applyFont="1" applyFill="1" applyBorder="1" applyAlignment="1">
      <alignment horizontal="center" vertical="center"/>
    </xf>
    <xf numFmtId="40" fontId="13" fillId="6" borderId="4" xfId="1" applyNumberFormat="1" applyFont="1" applyFill="1" applyBorder="1" applyAlignment="1">
      <alignment horizontal="center" vertical="center"/>
    </xf>
    <xf numFmtId="165" fontId="9" fillId="2" borderId="5" xfId="9" applyNumberFormat="1" applyFont="1" applyFill="1" applyBorder="1" applyAlignment="1">
      <alignment horizontal="right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9" fontId="12" fillId="0" borderId="0" xfId="0" applyNumberFormat="1" applyFont="1" applyFill="1" applyBorder="1"/>
    <xf numFmtId="2" fontId="9" fillId="0" borderId="0" xfId="0" applyNumberFormat="1" applyFont="1" applyFill="1" applyBorder="1" applyAlignment="1">
      <alignment vertical="top"/>
    </xf>
    <xf numFmtId="2" fontId="9" fillId="0" borderId="0" xfId="1" applyNumberFormat="1" applyFont="1" applyFill="1" applyBorder="1" applyAlignment="1">
      <alignment horizontal="right"/>
    </xf>
    <xf numFmtId="43" fontId="9" fillId="0" borderId="0" xfId="1" applyFont="1" applyFill="1" applyBorder="1" applyAlignment="1">
      <alignment horizontal="center"/>
    </xf>
    <xf numFmtId="165" fontId="9" fillId="0" borderId="0" xfId="9" applyFont="1" applyFill="1" applyBorder="1" applyAlignment="1">
      <alignment horizontal="right"/>
    </xf>
    <xf numFmtId="0" fontId="2" fillId="0" borderId="0" xfId="0" applyFont="1"/>
    <xf numFmtId="0" fontId="19" fillId="0" borderId="0" xfId="0" applyFont="1" applyFill="1" applyAlignment="1">
      <alignment horizontal="left" vertical="center" readingOrder="1"/>
    </xf>
    <xf numFmtId="0" fontId="19" fillId="0" borderId="0" xfId="0" applyFont="1" applyFill="1" applyAlignment="1">
      <alignment horizontal="center" readingOrder="1"/>
    </xf>
    <xf numFmtId="0" fontId="20" fillId="0" borderId="0" xfId="0" applyFont="1" applyFill="1" applyAlignment="1">
      <alignment horizontal="center" readingOrder="1"/>
    </xf>
    <xf numFmtId="164" fontId="2" fillId="0" borderId="0" xfId="0" applyNumberFormat="1" applyFont="1" applyFill="1"/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6" fillId="0" borderId="0" xfId="0" applyFont="1" applyAlignment="1">
      <alignment wrapText="1"/>
    </xf>
    <xf numFmtId="4" fontId="10" fillId="0" borderId="2" xfId="16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top"/>
    </xf>
    <xf numFmtId="168" fontId="10" fillId="0" borderId="8" xfId="0" applyNumberFormat="1" applyFont="1" applyFill="1" applyBorder="1" applyAlignment="1">
      <alignment horizontal="left" vertical="center" wrapText="1"/>
    </xf>
    <xf numFmtId="4" fontId="10" fillId="0" borderId="8" xfId="16" applyNumberFormat="1" applyFont="1" applyFill="1" applyBorder="1" applyAlignment="1">
      <alignment horizontal="center" vertical="center"/>
    </xf>
    <xf numFmtId="43" fontId="10" fillId="0" borderId="8" xfId="1" applyNumberFormat="1" applyFont="1" applyFill="1" applyBorder="1" applyAlignment="1">
      <alignment horizontal="right" vertical="center"/>
    </xf>
    <xf numFmtId="43" fontId="10" fillId="0" borderId="8" xfId="1" applyNumberFormat="1" applyFont="1" applyFill="1" applyBorder="1" applyAlignment="1">
      <alignment horizontal="center" vertical="center" wrapText="1"/>
    </xf>
    <xf numFmtId="43" fontId="9" fillId="2" borderId="4" xfId="1" applyFont="1" applyFill="1" applyBorder="1" applyAlignment="1">
      <alignment horizontal="center" vertical="center"/>
    </xf>
    <xf numFmtId="40" fontId="13" fillId="2" borderId="4" xfId="1" applyNumberFormat="1" applyFont="1" applyFill="1" applyBorder="1" applyAlignment="1">
      <alignment horizontal="right" vertical="center"/>
    </xf>
    <xf numFmtId="165" fontId="9" fillId="2" borderId="5" xfId="9" applyFont="1" applyFill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4" fontId="10" fillId="0" borderId="2" xfId="19" applyNumberFormat="1" applyFont="1" applyFill="1" applyBorder="1" applyAlignment="1">
      <alignment horizontal="center" vertical="center"/>
    </xf>
    <xf numFmtId="169" fontId="12" fillId="2" borderId="9" xfId="0" applyNumberFormat="1" applyFont="1" applyFill="1" applyBorder="1" applyAlignment="1">
      <alignment vertical="center"/>
    </xf>
    <xf numFmtId="2" fontId="9" fillId="2" borderId="10" xfId="0" applyNumberFormat="1" applyFont="1" applyFill="1" applyBorder="1" applyAlignment="1">
      <alignment vertical="center"/>
    </xf>
    <xf numFmtId="2" fontId="9" fillId="2" borderId="10" xfId="1" applyNumberFormat="1" applyFont="1" applyFill="1" applyBorder="1" applyAlignment="1">
      <alignment horizontal="right" vertical="center"/>
    </xf>
    <xf numFmtId="2" fontId="10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vertical="top"/>
    </xf>
    <xf numFmtId="10" fontId="10" fillId="5" borderId="0" xfId="24" applyNumberFormat="1" applyFont="1" applyFill="1" applyBorder="1" applyAlignment="1" applyProtection="1">
      <alignment horizontal="center"/>
    </xf>
    <xf numFmtId="2" fontId="10" fillId="5" borderId="0" xfId="0" applyNumberFormat="1" applyFont="1" applyFill="1" applyBorder="1" applyAlignment="1">
      <alignment horizontal="right"/>
    </xf>
    <xf numFmtId="10" fontId="10" fillId="5" borderId="0" xfId="24" applyNumberFormat="1" applyFont="1" applyFill="1" applyBorder="1" applyAlignment="1">
      <alignment horizontal="center"/>
    </xf>
    <xf numFmtId="43" fontId="4" fillId="5" borderId="0" xfId="1" applyNumberFormat="1" applyFont="1" applyFill="1" applyBorder="1" applyAlignment="1">
      <alignment horizontal="right"/>
    </xf>
    <xf numFmtId="165" fontId="4" fillId="5" borderId="0" xfId="9" applyFont="1" applyFill="1" applyBorder="1" applyAlignment="1">
      <alignment horizontal="right"/>
    </xf>
    <xf numFmtId="43" fontId="9" fillId="2" borderId="10" xfId="1" applyFont="1" applyFill="1" applyBorder="1" applyAlignment="1">
      <alignment horizontal="center" vertical="center"/>
    </xf>
    <xf numFmtId="40" fontId="13" fillId="2" borderId="10" xfId="1" applyNumberFormat="1" applyFont="1" applyFill="1" applyBorder="1" applyAlignment="1">
      <alignment horizontal="right" vertical="center"/>
    </xf>
    <xf numFmtId="165" fontId="9" fillId="2" borderId="6" xfId="9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0" fontId="10" fillId="0" borderId="0" xfId="24" applyNumberFormat="1" applyFont="1" applyBorder="1"/>
    <xf numFmtId="166" fontId="9" fillId="0" borderId="0" xfId="24" applyNumberFormat="1" applyFont="1" applyBorder="1"/>
    <xf numFmtId="0" fontId="14" fillId="0" borderId="0" xfId="0" applyFont="1" applyBorder="1" applyAlignment="1">
      <alignment vertical="top"/>
    </xf>
    <xf numFmtId="10" fontId="10" fillId="0" borderId="2" xfId="24" applyNumberFormat="1" applyFont="1" applyBorder="1" applyAlignment="1">
      <alignment horizontal="center" vertical="center"/>
    </xf>
    <xf numFmtId="43" fontId="4" fillId="0" borderId="2" xfId="1" applyNumberFormat="1" applyFont="1" applyFill="1" applyBorder="1" applyAlignment="1">
      <alignment horizontal="right" vertical="center"/>
    </xf>
    <xf numFmtId="165" fontId="4" fillId="0" borderId="2" xfId="9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 vertical="center"/>
    </xf>
    <xf numFmtId="10" fontId="10" fillId="0" borderId="8" xfId="24" applyNumberFormat="1" applyFont="1" applyBorder="1" applyAlignment="1">
      <alignment horizontal="center" vertical="center"/>
    </xf>
    <xf numFmtId="43" fontId="4" fillId="0" borderId="8" xfId="1" applyNumberFormat="1" applyFont="1" applyFill="1" applyBorder="1" applyAlignment="1">
      <alignment horizontal="right" vertical="center"/>
    </xf>
    <xf numFmtId="165" fontId="4" fillId="0" borderId="8" xfId="9" applyFont="1" applyFill="1" applyBorder="1" applyAlignment="1">
      <alignment horizontal="right" vertical="center"/>
    </xf>
    <xf numFmtId="166" fontId="9" fillId="2" borderId="5" xfId="1" applyNumberFormat="1" applyFont="1" applyFill="1" applyBorder="1" applyAlignment="1">
      <alignment horizontal="right" vertical="center"/>
    </xf>
    <xf numFmtId="43" fontId="9" fillId="2" borderId="4" xfId="1" applyFont="1" applyFill="1" applyBorder="1" applyAlignment="1">
      <alignment horizontal="right" vertical="center"/>
    </xf>
    <xf numFmtId="10" fontId="9" fillId="2" borderId="4" xfId="24" applyNumberFormat="1" applyFont="1" applyFill="1" applyBorder="1" applyAlignment="1">
      <alignment horizontal="center" vertical="center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3" fontId="4" fillId="0" borderId="0" xfId="1" applyNumberFormat="1" applyFont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8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" fontId="8" fillId="0" borderId="0" xfId="0" applyNumberFormat="1" applyFont="1" applyFill="1" applyAlignment="1" applyProtection="1">
      <alignment horizontal="right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67" fontId="9" fillId="0" borderId="0" xfId="1" applyNumberFormat="1" applyFont="1" applyFill="1" applyBorder="1" applyAlignment="1" applyProtection="1">
      <alignment horizontal="left"/>
      <protection locked="0"/>
    </xf>
    <xf numFmtId="43" fontId="10" fillId="0" borderId="2" xfId="0" applyNumberFormat="1" applyFont="1" applyFill="1" applyBorder="1" applyAlignment="1" applyProtection="1">
      <alignment horizontal="right" vertical="center"/>
      <protection locked="0"/>
    </xf>
    <xf numFmtId="43" fontId="10" fillId="0" borderId="8" xfId="0" applyNumberFormat="1" applyFont="1" applyFill="1" applyBorder="1" applyAlignment="1" applyProtection="1">
      <alignment horizontal="right" vertical="center"/>
      <protection locked="0"/>
    </xf>
    <xf numFmtId="40" fontId="13" fillId="2" borderId="4" xfId="1" applyNumberFormat="1" applyFont="1" applyFill="1" applyBorder="1" applyAlignment="1" applyProtection="1">
      <alignment horizontal="right" vertical="center"/>
      <protection locked="0"/>
    </xf>
    <xf numFmtId="43" fontId="4" fillId="0" borderId="0" xfId="0" applyNumberFormat="1" applyFont="1" applyFill="1" applyAlignment="1" applyProtection="1">
      <alignment horizontal="right"/>
      <protection locked="0"/>
    </xf>
    <xf numFmtId="4" fontId="10" fillId="0" borderId="2" xfId="16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0" fontId="13" fillId="0" borderId="0" xfId="1" applyNumberFormat="1" applyFont="1" applyFill="1" applyBorder="1" applyAlignment="1" applyProtection="1">
      <alignment horizontal="right"/>
      <protection locked="0"/>
    </xf>
    <xf numFmtId="4" fontId="10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/>
    <xf numFmtId="167" fontId="9" fillId="0" borderId="0" xfId="1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3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25">
    <cellStyle name="Comma" xfId="1" builtinId="3"/>
    <cellStyle name="Currency" xfId="9" builtinId="4"/>
    <cellStyle name="Millares 17" xfId="2" xr:uid="{00000000-0005-0000-0000-000002000000}"/>
    <cellStyle name="Millares 2" xfId="3" xr:uid="{00000000-0005-0000-0000-000003000000}"/>
    <cellStyle name="Millares 3" xfId="4" xr:uid="{00000000-0005-0000-0000-000004000000}"/>
    <cellStyle name="Millares 5" xfId="5" xr:uid="{00000000-0005-0000-0000-000005000000}"/>
    <cellStyle name="Millares 6" xfId="6" xr:uid="{00000000-0005-0000-0000-000006000000}"/>
    <cellStyle name="Millares 7" xfId="7" xr:uid="{00000000-0005-0000-0000-000007000000}"/>
    <cellStyle name="Millares_Hoja1" xfId="8" xr:uid="{00000000-0005-0000-0000-000008000000}"/>
    <cellStyle name="Moneda 2" xfId="10" xr:uid="{00000000-0005-0000-0000-000009000000}"/>
    <cellStyle name="Moneda 2 2" xfId="11" xr:uid="{00000000-0005-0000-0000-00000A000000}"/>
    <cellStyle name="Moneda 2 3" xfId="12" xr:uid="{00000000-0005-0000-0000-00000B000000}"/>
    <cellStyle name="Moneda 2 4" xfId="13" xr:uid="{00000000-0005-0000-0000-00000C000000}"/>
    <cellStyle name="Moneda 2 5" xfId="14" xr:uid="{00000000-0005-0000-0000-00000D000000}"/>
    <cellStyle name="Normal" xfId="0" builtinId="0"/>
    <cellStyle name="Normal 10 2" xfId="15" xr:uid="{00000000-0005-0000-0000-00000F000000}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2 3 2" xfId="19" xr:uid="{00000000-0005-0000-0000-000013000000}"/>
    <cellStyle name="Normal 3" xfId="20" xr:uid="{00000000-0005-0000-0000-000014000000}"/>
    <cellStyle name="Normal 3 2" xfId="21" xr:uid="{00000000-0005-0000-0000-000015000000}"/>
    <cellStyle name="Normal 3 3" xfId="22" xr:uid="{00000000-0005-0000-0000-000016000000}"/>
    <cellStyle name="Normal 4" xfId="23" xr:uid="{00000000-0005-0000-0000-000017000000}"/>
    <cellStyle name="Percent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48"/>
  <sheetViews>
    <sheetView showGridLines="0" tabSelected="1" view="pageBreakPreview" topLeftCell="A97" zoomScale="110" zoomScaleNormal="110" zoomScaleSheetLayoutView="110" workbookViewId="0">
      <selection activeCell="N19" sqref="N19"/>
    </sheetView>
  </sheetViews>
  <sheetFormatPr defaultColWidth="41" defaultRowHeight="14.25" x14ac:dyDescent="0.2"/>
  <cols>
    <col min="1" max="1" width="8.42578125" style="5" customWidth="1"/>
    <col min="2" max="2" width="59.5703125" style="62" customWidth="1"/>
    <col min="3" max="3" width="9.7109375" style="1" customWidth="1"/>
    <col min="4" max="4" width="7" style="2" customWidth="1"/>
    <col min="5" max="5" width="14.85546875" style="6" customWidth="1"/>
    <col min="6" max="6" width="15.7109375" style="1" bestFit="1" customWidth="1"/>
    <col min="7" max="7" width="24.42578125" style="1" customWidth="1"/>
    <col min="8" max="8" width="13.140625" style="1" customWidth="1"/>
    <col min="9" max="9" width="14.42578125" style="1" customWidth="1"/>
    <col min="10" max="252" width="11" style="1" customWidth="1"/>
    <col min="253" max="253" width="6.140625" style="1" customWidth="1"/>
    <col min="254" max="16384" width="41" style="1"/>
  </cols>
  <sheetData>
    <row r="1" spans="1:7" x14ac:dyDescent="0.2">
      <c r="A1" s="150"/>
      <c r="B1" s="151"/>
      <c r="C1" s="152"/>
      <c r="D1" s="153"/>
      <c r="E1" s="154"/>
      <c r="F1" s="155"/>
      <c r="G1" s="155"/>
    </row>
    <row r="2" spans="1:7" x14ac:dyDescent="0.2">
      <c r="A2" s="150"/>
      <c r="B2" s="151"/>
      <c r="C2" s="152"/>
      <c r="D2" s="153"/>
      <c r="E2" s="154"/>
      <c r="F2" s="155"/>
      <c r="G2" s="155"/>
    </row>
    <row r="3" spans="1:7" x14ac:dyDescent="0.2">
      <c r="A3" s="150"/>
      <c r="B3" s="151"/>
      <c r="C3" s="152"/>
      <c r="D3" s="153"/>
      <c r="E3" s="154"/>
      <c r="F3" s="155"/>
      <c r="G3" s="155"/>
    </row>
    <row r="4" spans="1:7" x14ac:dyDescent="0.2">
      <c r="A4" s="150"/>
      <c r="B4" s="151"/>
      <c r="C4" s="152"/>
      <c r="D4" s="153"/>
      <c r="E4" s="154"/>
      <c r="F4" s="155"/>
      <c r="G4" s="155"/>
    </row>
    <row r="5" spans="1:7" x14ac:dyDescent="0.2">
      <c r="A5" s="150"/>
      <c r="B5" s="151"/>
      <c r="C5" s="152"/>
      <c r="D5" s="153"/>
      <c r="E5" s="154"/>
      <c r="F5" s="155"/>
      <c r="G5" s="155"/>
    </row>
    <row r="6" spans="1:7" x14ac:dyDescent="0.2">
      <c r="A6" s="150"/>
      <c r="B6" s="151"/>
      <c r="C6" s="152"/>
      <c r="D6" s="153"/>
      <c r="E6" s="154"/>
      <c r="F6" s="155"/>
      <c r="G6" s="155"/>
    </row>
    <row r="7" spans="1:7" x14ac:dyDescent="0.2">
      <c r="A7" s="180"/>
      <c r="B7" s="180"/>
      <c r="C7" s="180"/>
      <c r="D7" s="180"/>
      <c r="E7" s="180"/>
      <c r="F7" s="180"/>
      <c r="G7" s="180"/>
    </row>
    <row r="8" spans="1:7" ht="15" x14ac:dyDescent="0.2">
      <c r="A8" s="181"/>
      <c r="B8" s="181"/>
      <c r="C8" s="181"/>
      <c r="D8" s="181"/>
      <c r="E8" s="181"/>
      <c r="F8" s="181"/>
      <c r="G8" s="181"/>
    </row>
    <row r="9" spans="1:7" ht="15" x14ac:dyDescent="0.2">
      <c r="A9" s="181"/>
      <c r="B9" s="181"/>
      <c r="C9" s="181"/>
      <c r="D9" s="181"/>
      <c r="E9" s="181"/>
      <c r="F9" s="181"/>
      <c r="G9" s="181"/>
    </row>
    <row r="10" spans="1:7" ht="18.75" x14ac:dyDescent="0.3">
      <c r="A10" s="182"/>
      <c r="B10" s="182"/>
      <c r="C10" s="182"/>
      <c r="D10" s="182"/>
      <c r="E10" s="182"/>
      <c r="F10" s="182"/>
      <c r="G10" s="182"/>
    </row>
    <row r="11" spans="1:7" x14ac:dyDescent="0.2">
      <c r="A11" s="150"/>
      <c r="B11" s="151"/>
      <c r="C11" s="152"/>
      <c r="D11" s="153"/>
      <c r="E11" s="154"/>
      <c r="F11" s="155"/>
      <c r="G11" s="155"/>
    </row>
    <row r="12" spans="1:7" ht="16.5" customHeight="1" x14ac:dyDescent="0.2">
      <c r="A12" s="156" t="s">
        <v>0</v>
      </c>
      <c r="B12" s="157" t="s">
        <v>79</v>
      </c>
      <c r="C12" s="157"/>
      <c r="D12" s="157"/>
      <c r="E12" s="157"/>
      <c r="F12" s="158" t="s">
        <v>80</v>
      </c>
      <c r="G12" s="159"/>
    </row>
    <row r="13" spans="1:7" ht="8.25" customHeight="1" x14ac:dyDescent="0.2">
      <c r="A13" s="160"/>
      <c r="B13" s="157"/>
      <c r="C13" s="157"/>
      <c r="D13" s="157"/>
      <c r="E13" s="157"/>
      <c r="F13" s="157"/>
      <c r="G13" s="161"/>
    </row>
    <row r="14" spans="1:7" ht="18.75" customHeight="1" x14ac:dyDescent="0.25">
      <c r="A14" s="162" t="s">
        <v>1</v>
      </c>
      <c r="B14" s="159" t="s">
        <v>95</v>
      </c>
      <c r="C14" s="163"/>
      <c r="D14" s="163"/>
      <c r="E14" s="164" t="s">
        <v>2</v>
      </c>
      <c r="F14" s="177"/>
      <c r="G14" s="177"/>
    </row>
    <row r="15" spans="1:7" ht="21" customHeight="1" x14ac:dyDescent="0.25">
      <c r="A15" s="165"/>
      <c r="B15" s="151"/>
      <c r="C15" s="163"/>
      <c r="D15" s="163"/>
      <c r="E15" s="164" t="s">
        <v>3</v>
      </c>
      <c r="F15" s="177"/>
      <c r="G15" s="177"/>
    </row>
    <row r="16" spans="1:7" ht="9.75" customHeight="1" x14ac:dyDescent="0.25">
      <c r="A16" s="165"/>
      <c r="B16" s="151"/>
      <c r="C16" s="164"/>
      <c r="D16" s="152"/>
      <c r="E16" s="164"/>
      <c r="F16" s="166"/>
      <c r="G16" s="166"/>
    </row>
    <row r="17" spans="1:254" ht="17.25" customHeight="1" x14ac:dyDescent="0.25">
      <c r="A17" s="23" t="s">
        <v>4</v>
      </c>
      <c r="B17" s="63" t="s">
        <v>5</v>
      </c>
      <c r="C17" s="24" t="s">
        <v>6</v>
      </c>
      <c r="D17" s="24" t="s">
        <v>7</v>
      </c>
      <c r="E17" s="25" t="s">
        <v>8</v>
      </c>
      <c r="F17" s="24" t="s">
        <v>9</v>
      </c>
      <c r="G17" s="24" t="s">
        <v>10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</row>
    <row r="18" spans="1:254" s="12" customFormat="1" ht="17.25" customHeight="1" x14ac:dyDescent="0.25">
      <c r="A18" s="74"/>
      <c r="B18" s="75"/>
      <c r="C18" s="76"/>
      <c r="D18" s="76"/>
      <c r="E18" s="77"/>
      <c r="F18" s="76"/>
      <c r="G18" s="76"/>
    </row>
    <row r="19" spans="1:254" customFormat="1" ht="28.5" customHeight="1" x14ac:dyDescent="0.25">
      <c r="A19" s="78">
        <v>1</v>
      </c>
      <c r="B19" s="79" t="s">
        <v>11</v>
      </c>
      <c r="C19" s="9"/>
      <c r="D19" s="7"/>
      <c r="E19" s="10"/>
      <c r="F19" s="11"/>
      <c r="G19" s="11"/>
      <c r="H19" s="55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76"/>
      <c r="IT19" s="176"/>
    </row>
    <row r="20" spans="1:254" s="12" customFormat="1" ht="16.5" customHeight="1" x14ac:dyDescent="0.2">
      <c r="A20" s="80">
        <f>A19+0.01</f>
        <v>1.01</v>
      </c>
      <c r="B20" s="81" t="s">
        <v>12</v>
      </c>
      <c r="C20" s="110">
        <v>45.14</v>
      </c>
      <c r="D20" s="110" t="s">
        <v>13</v>
      </c>
      <c r="E20" s="167"/>
      <c r="F20" s="87">
        <f>ROUND(E20*C20,2)</f>
        <v>0</v>
      </c>
      <c r="G20" s="83"/>
      <c r="H20" s="21"/>
    </row>
    <row r="21" spans="1:254" s="12" customFormat="1" ht="18.75" customHeight="1" x14ac:dyDescent="0.2">
      <c r="A21" s="80">
        <f t="shared" ref="A21:A43" si="0">A20+0.01</f>
        <v>1.02</v>
      </c>
      <c r="B21" s="81" t="s">
        <v>14</v>
      </c>
      <c r="C21" s="110">
        <v>34.5</v>
      </c>
      <c r="D21" s="110" t="s">
        <v>13</v>
      </c>
      <c r="E21" s="167"/>
      <c r="F21" s="87">
        <f t="shared" ref="F21:F43" si="1">ROUND(E21*C21,2)</f>
        <v>0</v>
      </c>
      <c r="G21" s="83"/>
      <c r="H21" s="21"/>
    </row>
    <row r="22" spans="1:254" s="12" customFormat="1" ht="29.25" customHeight="1" x14ac:dyDescent="0.2">
      <c r="A22" s="80">
        <f t="shared" si="0"/>
        <v>1.03</v>
      </c>
      <c r="B22" s="81" t="s">
        <v>15</v>
      </c>
      <c r="C22" s="110">
        <v>4.8</v>
      </c>
      <c r="D22" s="110" t="s">
        <v>16</v>
      </c>
      <c r="E22" s="167"/>
      <c r="F22" s="87">
        <f t="shared" si="1"/>
        <v>0</v>
      </c>
      <c r="G22" s="83"/>
      <c r="H22" s="21"/>
    </row>
    <row r="23" spans="1:254" s="12" customFormat="1" ht="18.75" customHeight="1" x14ac:dyDescent="0.2">
      <c r="A23" s="80">
        <f t="shared" si="0"/>
        <v>1.04</v>
      </c>
      <c r="B23" s="81" t="s">
        <v>17</v>
      </c>
      <c r="C23" s="110">
        <v>2.1</v>
      </c>
      <c r="D23" s="110" t="s">
        <v>16</v>
      </c>
      <c r="E23" s="167"/>
      <c r="F23" s="87">
        <f t="shared" si="1"/>
        <v>0</v>
      </c>
      <c r="G23" s="83"/>
      <c r="H23" s="21"/>
    </row>
    <row r="24" spans="1:254" s="12" customFormat="1" ht="31.5" customHeight="1" x14ac:dyDescent="0.2">
      <c r="A24" s="80">
        <f t="shared" si="0"/>
        <v>1.05</v>
      </c>
      <c r="B24" s="81" t="s">
        <v>96</v>
      </c>
      <c r="C24" s="110">
        <v>4.8</v>
      </c>
      <c r="D24" s="110" t="s">
        <v>16</v>
      </c>
      <c r="E24" s="167"/>
      <c r="F24" s="87">
        <f t="shared" si="1"/>
        <v>0</v>
      </c>
      <c r="G24" s="83"/>
      <c r="H24" s="21"/>
    </row>
    <row r="25" spans="1:254" s="12" customFormat="1" ht="33" customHeight="1" x14ac:dyDescent="0.2">
      <c r="A25" s="80">
        <f t="shared" si="0"/>
        <v>1.06</v>
      </c>
      <c r="B25" s="81" t="s">
        <v>97</v>
      </c>
      <c r="C25" s="110">
        <v>34.5</v>
      </c>
      <c r="D25" s="110" t="s">
        <v>13</v>
      </c>
      <c r="E25" s="167"/>
      <c r="F25" s="87">
        <f t="shared" si="1"/>
        <v>0</v>
      </c>
      <c r="G25" s="83"/>
      <c r="H25" s="21"/>
    </row>
    <row r="26" spans="1:254" s="12" customFormat="1" ht="33.75" customHeight="1" x14ac:dyDescent="0.2">
      <c r="A26" s="80">
        <f t="shared" si="0"/>
        <v>1.07</v>
      </c>
      <c r="B26" s="81" t="s">
        <v>98</v>
      </c>
      <c r="C26" s="110">
        <v>2.1</v>
      </c>
      <c r="D26" s="110" t="s">
        <v>16</v>
      </c>
      <c r="E26" s="167"/>
      <c r="F26" s="87">
        <f t="shared" si="1"/>
        <v>0</v>
      </c>
      <c r="G26" s="83"/>
      <c r="H26" s="21"/>
      <c r="I26" s="106"/>
    </row>
    <row r="27" spans="1:254" s="12" customFormat="1" ht="44.25" customHeight="1" x14ac:dyDescent="0.2">
      <c r="A27" s="80">
        <f t="shared" si="0"/>
        <v>1.08</v>
      </c>
      <c r="B27" s="81" t="s">
        <v>18</v>
      </c>
      <c r="C27" s="110">
        <v>34.5</v>
      </c>
      <c r="D27" s="110" t="s">
        <v>13</v>
      </c>
      <c r="E27" s="167"/>
      <c r="F27" s="87">
        <f t="shared" si="1"/>
        <v>0</v>
      </c>
      <c r="G27" s="83"/>
      <c r="H27" s="21"/>
      <c r="I27" s="106"/>
    </row>
    <row r="28" spans="1:254" s="12" customFormat="1" ht="32.25" customHeight="1" x14ac:dyDescent="0.2">
      <c r="A28" s="80">
        <f t="shared" si="0"/>
        <v>1.0900000000000001</v>
      </c>
      <c r="B28" s="81" t="s">
        <v>19</v>
      </c>
      <c r="C28" s="110">
        <v>45.14</v>
      </c>
      <c r="D28" s="110" t="s">
        <v>13</v>
      </c>
      <c r="E28" s="167"/>
      <c r="F28" s="87">
        <f t="shared" si="1"/>
        <v>0</v>
      </c>
      <c r="G28" s="83"/>
      <c r="H28" s="21"/>
      <c r="I28" s="106"/>
    </row>
    <row r="29" spans="1:254" s="12" customFormat="1" ht="48" customHeight="1" x14ac:dyDescent="0.2">
      <c r="A29" s="80">
        <f t="shared" si="0"/>
        <v>1.1000000000000001</v>
      </c>
      <c r="B29" s="81" t="s">
        <v>99</v>
      </c>
      <c r="C29" s="110">
        <v>3.5999999999999996</v>
      </c>
      <c r="D29" s="110" t="s">
        <v>16</v>
      </c>
      <c r="E29" s="167"/>
      <c r="F29" s="87">
        <f t="shared" si="1"/>
        <v>0</v>
      </c>
      <c r="G29" s="83"/>
      <c r="H29" s="21"/>
      <c r="I29" s="106"/>
    </row>
    <row r="30" spans="1:254" s="12" customFormat="1" ht="51" customHeight="1" x14ac:dyDescent="0.2">
      <c r="A30" s="80">
        <f t="shared" si="0"/>
        <v>1.1100000000000001</v>
      </c>
      <c r="B30" s="81" t="s">
        <v>100</v>
      </c>
      <c r="C30" s="110">
        <v>3.9</v>
      </c>
      <c r="D30" s="110" t="s">
        <v>16</v>
      </c>
      <c r="E30" s="167"/>
      <c r="F30" s="87">
        <f t="shared" si="1"/>
        <v>0</v>
      </c>
      <c r="G30" s="83"/>
      <c r="H30" s="21"/>
      <c r="I30" s="106"/>
    </row>
    <row r="31" spans="1:254" s="12" customFormat="1" ht="42.75" customHeight="1" x14ac:dyDescent="0.2">
      <c r="A31" s="80">
        <f t="shared" si="0"/>
        <v>1.1200000000000001</v>
      </c>
      <c r="B31" s="81" t="s">
        <v>20</v>
      </c>
      <c r="C31" s="110">
        <v>3.9</v>
      </c>
      <c r="D31" s="110" t="s">
        <v>16</v>
      </c>
      <c r="E31" s="167"/>
      <c r="F31" s="87">
        <f t="shared" si="1"/>
        <v>0</v>
      </c>
      <c r="G31" s="84"/>
      <c r="H31" s="21"/>
      <c r="I31" s="106"/>
    </row>
    <row r="32" spans="1:254" s="12" customFormat="1" ht="33.75" customHeight="1" x14ac:dyDescent="0.2">
      <c r="A32" s="80">
        <f t="shared" si="0"/>
        <v>1.1300000000000001</v>
      </c>
      <c r="B32" s="81" t="s">
        <v>89</v>
      </c>
      <c r="C32" s="110">
        <v>0.3</v>
      </c>
      <c r="D32" s="110" t="s">
        <v>21</v>
      </c>
      <c r="E32" s="167"/>
      <c r="F32" s="87">
        <f t="shared" si="1"/>
        <v>0</v>
      </c>
      <c r="G32" s="83"/>
      <c r="H32" s="21"/>
      <c r="I32" s="106"/>
    </row>
    <row r="33" spans="1:9" s="12" customFormat="1" ht="21" customHeight="1" x14ac:dyDescent="0.2">
      <c r="A33" s="80">
        <f t="shared" si="0"/>
        <v>1.1400000000000001</v>
      </c>
      <c r="B33" s="81" t="s">
        <v>22</v>
      </c>
      <c r="C33" s="110">
        <v>1.7999999999999998</v>
      </c>
      <c r="D33" s="110" t="s">
        <v>16</v>
      </c>
      <c r="E33" s="167"/>
      <c r="F33" s="87">
        <f t="shared" si="1"/>
        <v>0</v>
      </c>
      <c r="G33" s="84"/>
      <c r="H33" s="21"/>
      <c r="I33" s="106"/>
    </row>
    <row r="34" spans="1:9" s="12" customFormat="1" ht="44.25" customHeight="1" x14ac:dyDescent="0.2">
      <c r="A34" s="80">
        <f t="shared" si="0"/>
        <v>1.1500000000000001</v>
      </c>
      <c r="B34" s="81" t="s">
        <v>23</v>
      </c>
      <c r="C34" s="110">
        <v>3</v>
      </c>
      <c r="D34" s="110" t="s">
        <v>16</v>
      </c>
      <c r="E34" s="167"/>
      <c r="F34" s="87">
        <f t="shared" si="1"/>
        <v>0</v>
      </c>
      <c r="G34" s="84"/>
      <c r="H34" s="21"/>
      <c r="I34" s="106"/>
    </row>
    <row r="35" spans="1:9" s="12" customFormat="1" ht="54.75" customHeight="1" x14ac:dyDescent="0.2">
      <c r="A35" s="80">
        <f t="shared" si="0"/>
        <v>1.1600000000000001</v>
      </c>
      <c r="B35" s="81" t="s">
        <v>24</v>
      </c>
      <c r="C35" s="110">
        <v>2</v>
      </c>
      <c r="D35" s="110" t="s">
        <v>16</v>
      </c>
      <c r="E35" s="167"/>
      <c r="F35" s="87">
        <f t="shared" si="1"/>
        <v>0</v>
      </c>
      <c r="G35" s="84"/>
      <c r="H35" s="21"/>
      <c r="I35" s="106"/>
    </row>
    <row r="36" spans="1:9" s="12" customFormat="1" ht="42" customHeight="1" x14ac:dyDescent="0.2">
      <c r="A36" s="80">
        <f t="shared" si="0"/>
        <v>1.1700000000000002</v>
      </c>
      <c r="B36" s="81" t="s">
        <v>101</v>
      </c>
      <c r="C36" s="110">
        <v>18.079999999999998</v>
      </c>
      <c r="D36" s="110" t="s">
        <v>25</v>
      </c>
      <c r="E36" s="167"/>
      <c r="F36" s="87">
        <f t="shared" si="1"/>
        <v>0</v>
      </c>
      <c r="G36" s="83"/>
      <c r="H36" s="21"/>
    </row>
    <row r="37" spans="1:9" s="12" customFormat="1" ht="43.5" customHeight="1" x14ac:dyDescent="0.2">
      <c r="A37" s="80">
        <f t="shared" si="0"/>
        <v>1.1800000000000002</v>
      </c>
      <c r="B37" s="81" t="s">
        <v>26</v>
      </c>
      <c r="C37" s="110">
        <v>1.7999999999999998</v>
      </c>
      <c r="D37" s="110" t="s">
        <v>16</v>
      </c>
      <c r="E37" s="167"/>
      <c r="F37" s="87">
        <f t="shared" si="1"/>
        <v>0</v>
      </c>
      <c r="G37" s="83"/>
      <c r="H37" s="21"/>
    </row>
    <row r="38" spans="1:9" s="12" customFormat="1" ht="32.25" customHeight="1" x14ac:dyDescent="0.2">
      <c r="A38" s="80">
        <f t="shared" si="0"/>
        <v>1.1900000000000002</v>
      </c>
      <c r="B38" s="81" t="s">
        <v>27</v>
      </c>
      <c r="C38" s="110">
        <v>1.7999999999999998</v>
      </c>
      <c r="D38" s="110" t="s">
        <v>16</v>
      </c>
      <c r="E38" s="167"/>
      <c r="F38" s="87">
        <f t="shared" si="1"/>
        <v>0</v>
      </c>
      <c r="G38" s="83"/>
      <c r="H38" s="21"/>
    </row>
    <row r="39" spans="1:9" s="12" customFormat="1" ht="45" customHeight="1" x14ac:dyDescent="0.2">
      <c r="A39" s="80">
        <f t="shared" si="0"/>
        <v>1.2000000000000002</v>
      </c>
      <c r="B39" s="81" t="s">
        <v>28</v>
      </c>
      <c r="C39" s="110">
        <v>4.5</v>
      </c>
      <c r="D39" s="110" t="s">
        <v>16</v>
      </c>
      <c r="E39" s="167"/>
      <c r="F39" s="87">
        <f t="shared" si="1"/>
        <v>0</v>
      </c>
      <c r="G39" s="84"/>
      <c r="H39" s="21"/>
    </row>
    <row r="40" spans="1:9" s="12" customFormat="1" ht="38.25" customHeight="1" x14ac:dyDescent="0.2">
      <c r="A40" s="80">
        <f t="shared" si="0"/>
        <v>1.2100000000000002</v>
      </c>
      <c r="B40" s="109" t="s">
        <v>90</v>
      </c>
      <c r="C40" s="110">
        <v>5.5</v>
      </c>
      <c r="D40" s="110" t="s">
        <v>16</v>
      </c>
      <c r="E40" s="167"/>
      <c r="F40" s="87">
        <f t="shared" si="1"/>
        <v>0</v>
      </c>
      <c r="G40" s="84"/>
      <c r="H40" s="21"/>
    </row>
    <row r="41" spans="1:9" s="12" customFormat="1" ht="45" customHeight="1" x14ac:dyDescent="0.2">
      <c r="A41" s="80">
        <f t="shared" si="0"/>
        <v>1.2200000000000002</v>
      </c>
      <c r="B41" s="81" t="s">
        <v>29</v>
      </c>
      <c r="C41" s="110">
        <v>1.7999999999999998</v>
      </c>
      <c r="D41" s="110" t="s">
        <v>16</v>
      </c>
      <c r="E41" s="167"/>
      <c r="F41" s="87">
        <f t="shared" si="1"/>
        <v>0</v>
      </c>
      <c r="G41" s="84"/>
      <c r="H41" s="21"/>
    </row>
    <row r="42" spans="1:9" s="12" customFormat="1" ht="42" customHeight="1" x14ac:dyDescent="0.2">
      <c r="A42" s="80">
        <f t="shared" si="0"/>
        <v>1.2300000000000002</v>
      </c>
      <c r="B42" s="81" t="s">
        <v>30</v>
      </c>
      <c r="C42" s="110">
        <v>0.6</v>
      </c>
      <c r="D42" s="110" t="s">
        <v>16</v>
      </c>
      <c r="E42" s="167"/>
      <c r="F42" s="87">
        <f t="shared" si="1"/>
        <v>0</v>
      </c>
      <c r="G42" s="83"/>
      <c r="H42" s="21"/>
    </row>
    <row r="43" spans="1:9" s="12" customFormat="1" ht="34.5" customHeight="1" x14ac:dyDescent="0.2">
      <c r="A43" s="111">
        <f t="shared" si="0"/>
        <v>1.2400000000000002</v>
      </c>
      <c r="B43" s="112" t="s">
        <v>102</v>
      </c>
      <c r="C43" s="113">
        <v>9.7799999999999994</v>
      </c>
      <c r="D43" s="113" t="s">
        <v>13</v>
      </c>
      <c r="E43" s="168"/>
      <c r="F43" s="114">
        <f t="shared" si="1"/>
        <v>0</v>
      </c>
      <c r="G43" s="115"/>
      <c r="H43" s="21"/>
    </row>
    <row r="44" spans="1:9" s="12" customFormat="1" ht="18.75" customHeight="1" x14ac:dyDescent="0.2">
      <c r="A44" s="88"/>
      <c r="B44" s="89" t="s">
        <v>10</v>
      </c>
      <c r="C44" s="90"/>
      <c r="D44" s="116"/>
      <c r="E44" s="169"/>
      <c r="F44" s="117"/>
      <c r="G44" s="118">
        <f>SUM(F20:F43)</f>
        <v>0</v>
      </c>
    </row>
    <row r="45" spans="1:9" s="12" customFormat="1" x14ac:dyDescent="0.2">
      <c r="A45" s="8"/>
      <c r="B45" s="64"/>
      <c r="C45" s="9"/>
      <c r="D45" s="13"/>
      <c r="E45" s="170"/>
      <c r="F45" s="11"/>
      <c r="G45" s="11"/>
    </row>
    <row r="46" spans="1:9" s="12" customFormat="1" x14ac:dyDescent="0.2">
      <c r="A46" s="78">
        <v>2</v>
      </c>
      <c r="B46" s="79" t="s">
        <v>31</v>
      </c>
      <c r="C46" s="9"/>
      <c r="D46" s="7"/>
      <c r="E46" s="170"/>
      <c r="F46" s="11"/>
      <c r="G46" s="11"/>
    </row>
    <row r="47" spans="1:9" s="12" customFormat="1" ht="20.25" customHeight="1" x14ac:dyDescent="0.2">
      <c r="A47" s="80">
        <f>A46+0.01</f>
        <v>2.0099999999999998</v>
      </c>
      <c r="B47" s="81" t="s">
        <v>32</v>
      </c>
      <c r="C47" s="110">
        <v>3.36</v>
      </c>
      <c r="D47" s="110" t="s">
        <v>13</v>
      </c>
      <c r="E47" s="167"/>
      <c r="F47" s="87">
        <f>ROUND(E47*C47,2)</f>
        <v>0</v>
      </c>
      <c r="G47" s="83"/>
    </row>
    <row r="48" spans="1:9" s="12" customFormat="1" ht="20.25" customHeight="1" x14ac:dyDescent="0.2">
      <c r="A48" s="80">
        <f t="shared" ref="A48:A66" si="2">A47+0.01</f>
        <v>2.0199999999999996</v>
      </c>
      <c r="B48" s="81" t="s">
        <v>33</v>
      </c>
      <c r="C48" s="110">
        <v>1</v>
      </c>
      <c r="D48" s="110" t="s">
        <v>16</v>
      </c>
      <c r="E48" s="167"/>
      <c r="F48" s="87">
        <f t="shared" ref="F48:F66" si="3">ROUND(E48*C48,2)</f>
        <v>0</v>
      </c>
      <c r="G48" s="83"/>
    </row>
    <row r="49" spans="1:7" s="12" customFormat="1" ht="20.25" customHeight="1" x14ac:dyDescent="0.2">
      <c r="A49" s="80">
        <f t="shared" si="2"/>
        <v>2.0299999999999994</v>
      </c>
      <c r="B49" s="81" t="s">
        <v>34</v>
      </c>
      <c r="C49" s="110">
        <v>1</v>
      </c>
      <c r="D49" s="110" t="s">
        <v>21</v>
      </c>
      <c r="E49" s="167"/>
      <c r="F49" s="87">
        <f t="shared" si="3"/>
        <v>0</v>
      </c>
      <c r="G49" s="83"/>
    </row>
    <row r="50" spans="1:7" s="12" customFormat="1" ht="20.25" customHeight="1" x14ac:dyDescent="0.2">
      <c r="A50" s="80">
        <f t="shared" si="2"/>
        <v>2.0399999999999991</v>
      </c>
      <c r="B50" s="81" t="s">
        <v>103</v>
      </c>
      <c r="C50" s="110">
        <v>10.92</v>
      </c>
      <c r="D50" s="110" t="s">
        <v>13</v>
      </c>
      <c r="E50" s="167"/>
      <c r="F50" s="87">
        <f t="shared" si="3"/>
        <v>0</v>
      </c>
      <c r="G50" s="83"/>
    </row>
    <row r="51" spans="1:7" s="12" customFormat="1" ht="20.25" customHeight="1" x14ac:dyDescent="0.2">
      <c r="A51" s="80">
        <f t="shared" si="2"/>
        <v>2.0499999999999989</v>
      </c>
      <c r="B51" s="81" t="s">
        <v>35</v>
      </c>
      <c r="C51" s="110">
        <v>2.4</v>
      </c>
      <c r="D51" s="110" t="s">
        <v>13</v>
      </c>
      <c r="E51" s="167"/>
      <c r="F51" s="87">
        <f t="shared" si="3"/>
        <v>0</v>
      </c>
      <c r="G51" s="83"/>
    </row>
    <row r="52" spans="1:7" s="12" customFormat="1" ht="20.25" customHeight="1" x14ac:dyDescent="0.2">
      <c r="A52" s="80">
        <f t="shared" si="2"/>
        <v>2.0599999999999987</v>
      </c>
      <c r="B52" s="81" t="s">
        <v>104</v>
      </c>
      <c r="C52" s="110">
        <v>29.05</v>
      </c>
      <c r="D52" s="110" t="s">
        <v>25</v>
      </c>
      <c r="E52" s="171"/>
      <c r="F52" s="87">
        <f t="shared" si="3"/>
        <v>0</v>
      </c>
      <c r="G52" s="83"/>
    </row>
    <row r="53" spans="1:7" s="12" customFormat="1" ht="20.25" customHeight="1" x14ac:dyDescent="0.2">
      <c r="A53" s="80">
        <f t="shared" si="2"/>
        <v>2.0699999999999985</v>
      </c>
      <c r="B53" s="81" t="s">
        <v>36</v>
      </c>
      <c r="C53" s="110">
        <v>20</v>
      </c>
      <c r="D53" s="110" t="s">
        <v>13</v>
      </c>
      <c r="E53" s="167"/>
      <c r="F53" s="87">
        <f t="shared" si="3"/>
        <v>0</v>
      </c>
      <c r="G53" s="83"/>
    </row>
    <row r="54" spans="1:7" s="12" customFormat="1" ht="20.25" customHeight="1" x14ac:dyDescent="0.2">
      <c r="A54" s="80">
        <f t="shared" si="2"/>
        <v>2.0799999999999983</v>
      </c>
      <c r="B54" s="81" t="s">
        <v>37</v>
      </c>
      <c r="C54" s="110">
        <v>4</v>
      </c>
      <c r="D54" s="110" t="s">
        <v>16</v>
      </c>
      <c r="E54" s="167"/>
      <c r="F54" s="87">
        <f t="shared" si="3"/>
        <v>0</v>
      </c>
      <c r="G54" s="83"/>
    </row>
    <row r="55" spans="1:7" s="12" customFormat="1" ht="28.5" x14ac:dyDescent="0.2">
      <c r="A55" s="80">
        <f t="shared" si="2"/>
        <v>2.0899999999999981</v>
      </c>
      <c r="B55" s="81" t="s">
        <v>97</v>
      </c>
      <c r="C55" s="110">
        <v>18.3</v>
      </c>
      <c r="D55" s="110" t="s">
        <v>13</v>
      </c>
      <c r="E55" s="167"/>
      <c r="F55" s="87">
        <f t="shared" si="3"/>
        <v>0</v>
      </c>
      <c r="G55" s="83"/>
    </row>
    <row r="56" spans="1:7" s="12" customFormat="1" ht="32.25" customHeight="1" x14ac:dyDescent="0.2">
      <c r="A56" s="80">
        <f t="shared" si="2"/>
        <v>2.0999999999999979</v>
      </c>
      <c r="B56" s="81" t="s">
        <v>98</v>
      </c>
      <c r="C56" s="110">
        <v>1</v>
      </c>
      <c r="D56" s="110" t="s">
        <v>16</v>
      </c>
      <c r="E56" s="167"/>
      <c r="F56" s="87">
        <f t="shared" si="3"/>
        <v>0</v>
      </c>
      <c r="G56" s="83"/>
    </row>
    <row r="57" spans="1:7" s="12" customFormat="1" ht="42.75" x14ac:dyDescent="0.2">
      <c r="A57" s="80">
        <f t="shared" si="2"/>
        <v>2.1099999999999977</v>
      </c>
      <c r="B57" s="81" t="s">
        <v>105</v>
      </c>
      <c r="C57" s="110">
        <v>1</v>
      </c>
      <c r="D57" s="110" t="s">
        <v>16</v>
      </c>
      <c r="E57" s="167"/>
      <c r="F57" s="87">
        <f t="shared" si="3"/>
        <v>0</v>
      </c>
      <c r="G57" s="83"/>
    </row>
    <row r="58" spans="1:7" s="12" customFormat="1" ht="19.5" customHeight="1" x14ac:dyDescent="0.2">
      <c r="A58" s="80">
        <f t="shared" si="2"/>
        <v>2.1199999999999974</v>
      </c>
      <c r="B58" s="81" t="s">
        <v>106</v>
      </c>
      <c r="C58" s="110">
        <v>1</v>
      </c>
      <c r="D58" s="110" t="s">
        <v>16</v>
      </c>
      <c r="E58" s="167"/>
      <c r="F58" s="87">
        <f t="shared" si="3"/>
        <v>0</v>
      </c>
      <c r="G58" s="83"/>
    </row>
    <row r="59" spans="1:7" s="12" customFormat="1" ht="42.75" x14ac:dyDescent="0.2">
      <c r="A59" s="80">
        <f t="shared" si="2"/>
        <v>2.1299999999999972</v>
      </c>
      <c r="B59" s="81" t="s">
        <v>20</v>
      </c>
      <c r="C59" s="110">
        <v>1</v>
      </c>
      <c r="D59" s="110" t="s">
        <v>16</v>
      </c>
      <c r="E59" s="167"/>
      <c r="F59" s="87">
        <f t="shared" si="3"/>
        <v>0</v>
      </c>
      <c r="G59" s="84"/>
    </row>
    <row r="60" spans="1:7" s="12" customFormat="1" ht="28.5" x14ac:dyDescent="0.2">
      <c r="A60" s="80">
        <f t="shared" si="2"/>
        <v>2.139999999999997</v>
      </c>
      <c r="B60" s="81" t="s">
        <v>89</v>
      </c>
      <c r="C60" s="110">
        <v>1</v>
      </c>
      <c r="D60" s="110" t="s">
        <v>21</v>
      </c>
      <c r="E60" s="167"/>
      <c r="F60" s="87">
        <f t="shared" si="3"/>
        <v>0</v>
      </c>
      <c r="G60" s="83"/>
    </row>
    <row r="61" spans="1:7" s="12" customFormat="1" ht="21" customHeight="1" x14ac:dyDescent="0.2">
      <c r="A61" s="80">
        <f t="shared" si="2"/>
        <v>2.1499999999999968</v>
      </c>
      <c r="B61" s="81" t="s">
        <v>22</v>
      </c>
      <c r="C61" s="110">
        <v>1</v>
      </c>
      <c r="D61" s="110" t="s">
        <v>16</v>
      </c>
      <c r="E61" s="167"/>
      <c r="F61" s="87">
        <f t="shared" si="3"/>
        <v>0</v>
      </c>
      <c r="G61" s="84"/>
    </row>
    <row r="62" spans="1:7" s="12" customFormat="1" ht="42.75" x14ac:dyDescent="0.2">
      <c r="A62" s="80">
        <f t="shared" si="2"/>
        <v>2.1599999999999966</v>
      </c>
      <c r="B62" s="81" t="s">
        <v>24</v>
      </c>
      <c r="C62" s="110">
        <v>1</v>
      </c>
      <c r="D62" s="110" t="s">
        <v>16</v>
      </c>
      <c r="E62" s="167"/>
      <c r="F62" s="87">
        <f t="shared" si="3"/>
        <v>0</v>
      </c>
      <c r="G62" s="84"/>
    </row>
    <row r="63" spans="1:7" s="12" customFormat="1" ht="28.5" x14ac:dyDescent="0.2">
      <c r="A63" s="80">
        <f t="shared" si="2"/>
        <v>2.1699999999999964</v>
      </c>
      <c r="B63" s="81" t="s">
        <v>38</v>
      </c>
      <c r="C63" s="110">
        <v>6</v>
      </c>
      <c r="D63" s="110" t="s">
        <v>25</v>
      </c>
      <c r="E63" s="167"/>
      <c r="F63" s="87">
        <f t="shared" si="3"/>
        <v>0</v>
      </c>
      <c r="G63" s="83"/>
    </row>
    <row r="64" spans="1:7" s="12" customFormat="1" ht="28.5" x14ac:dyDescent="0.2">
      <c r="A64" s="80">
        <f t="shared" si="2"/>
        <v>2.1799999999999962</v>
      </c>
      <c r="B64" s="81" t="s">
        <v>90</v>
      </c>
      <c r="C64" s="110">
        <v>1</v>
      </c>
      <c r="D64" s="110" t="s">
        <v>16</v>
      </c>
      <c r="E64" s="167"/>
      <c r="F64" s="87">
        <f t="shared" si="3"/>
        <v>0</v>
      </c>
      <c r="G64" s="83"/>
    </row>
    <row r="65" spans="1:254" s="12" customFormat="1" ht="48" customHeight="1" x14ac:dyDescent="0.2">
      <c r="A65" s="80">
        <f t="shared" si="2"/>
        <v>2.1899999999999959</v>
      </c>
      <c r="B65" s="81" t="s">
        <v>28</v>
      </c>
      <c r="C65" s="110">
        <v>4</v>
      </c>
      <c r="D65" s="110" t="s">
        <v>16</v>
      </c>
      <c r="E65" s="167"/>
      <c r="F65" s="87">
        <f t="shared" si="3"/>
        <v>0</v>
      </c>
      <c r="G65" s="84"/>
    </row>
    <row r="66" spans="1:254" s="12" customFormat="1" ht="46.5" customHeight="1" x14ac:dyDescent="0.2">
      <c r="A66" s="80">
        <f t="shared" si="2"/>
        <v>2.1999999999999957</v>
      </c>
      <c r="B66" s="81" t="s">
        <v>29</v>
      </c>
      <c r="C66" s="110">
        <v>1</v>
      </c>
      <c r="D66" s="110" t="s">
        <v>16</v>
      </c>
      <c r="E66" s="167"/>
      <c r="F66" s="87">
        <f t="shared" si="3"/>
        <v>0</v>
      </c>
      <c r="G66" s="84"/>
    </row>
    <row r="67" spans="1:254" s="12" customFormat="1" ht="18.75" customHeight="1" x14ac:dyDescent="0.2">
      <c r="A67" s="88"/>
      <c r="B67" s="89" t="s">
        <v>10</v>
      </c>
      <c r="C67" s="90"/>
      <c r="D67" s="116"/>
      <c r="E67" s="169"/>
      <c r="F67" s="117"/>
      <c r="G67" s="118">
        <f>SUM(F47:F66)</f>
        <v>0</v>
      </c>
    </row>
    <row r="68" spans="1:254" s="12" customFormat="1" x14ac:dyDescent="0.2">
      <c r="A68" s="8"/>
      <c r="B68" s="64"/>
      <c r="C68" s="9"/>
      <c r="D68" s="13"/>
      <c r="E68" s="170"/>
      <c r="F68" s="11"/>
      <c r="G68" s="11"/>
    </row>
    <row r="69" spans="1:254" customFormat="1" ht="15.75" x14ac:dyDescent="0.25">
      <c r="A69" s="61">
        <v>3</v>
      </c>
      <c r="B69" s="59" t="s">
        <v>39</v>
      </c>
      <c r="C69" s="56"/>
      <c r="D69" s="56"/>
      <c r="E69" s="172"/>
      <c r="F69" s="57"/>
      <c r="G69" s="58"/>
      <c r="H69" s="55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2"/>
      <c r="IC69" s="102"/>
      <c r="ID69" s="102"/>
      <c r="IE69" s="102"/>
      <c r="IF69" s="102"/>
      <c r="IG69" s="102"/>
      <c r="IH69" s="102"/>
      <c r="II69" s="102"/>
      <c r="IJ69" s="102"/>
      <c r="IK69" s="102"/>
      <c r="IL69" s="102"/>
      <c r="IM69" s="102"/>
      <c r="IN69" s="102"/>
      <c r="IO69" s="102"/>
      <c r="IP69" s="102"/>
      <c r="IQ69" s="102"/>
      <c r="IR69" s="102"/>
      <c r="IS69" s="176"/>
      <c r="IT69" s="176"/>
    </row>
    <row r="70" spans="1:254" s="12" customFormat="1" ht="18.75" customHeight="1" x14ac:dyDescent="0.2">
      <c r="A70" s="80">
        <f t="shared" ref="A70:A77" si="4">A69+0.01</f>
        <v>3.01</v>
      </c>
      <c r="B70" s="65" t="s">
        <v>91</v>
      </c>
      <c r="C70" s="119">
        <v>10</v>
      </c>
      <c r="D70" s="73" t="s">
        <v>13</v>
      </c>
      <c r="E70" s="173"/>
      <c r="F70" s="87">
        <f>ROUND(E70*C70,2)</f>
        <v>0</v>
      </c>
      <c r="G70" s="20"/>
      <c r="H70" s="21"/>
    </row>
    <row r="71" spans="1:254" s="12" customFormat="1" ht="18.75" customHeight="1" x14ac:dyDescent="0.2">
      <c r="A71" s="80">
        <f t="shared" si="4"/>
        <v>3.0199999999999996</v>
      </c>
      <c r="B71" s="65" t="s">
        <v>40</v>
      </c>
      <c r="C71" s="119">
        <v>3.2</v>
      </c>
      <c r="D71" s="73" t="s">
        <v>41</v>
      </c>
      <c r="E71" s="173"/>
      <c r="F71" s="87">
        <f t="shared" ref="F71:F77" si="5">ROUND(E71*C71,2)</f>
        <v>0</v>
      </c>
      <c r="G71" s="20"/>
      <c r="H71" s="21"/>
    </row>
    <row r="72" spans="1:254" s="12" customFormat="1" ht="18.75" customHeight="1" x14ac:dyDescent="0.2">
      <c r="A72" s="80">
        <f t="shared" si="4"/>
        <v>3.0299999999999994</v>
      </c>
      <c r="B72" s="65" t="s">
        <v>42</v>
      </c>
      <c r="C72" s="119">
        <v>1.44</v>
      </c>
      <c r="D72" s="73" t="s">
        <v>41</v>
      </c>
      <c r="E72" s="173"/>
      <c r="F72" s="87">
        <f t="shared" si="5"/>
        <v>0</v>
      </c>
      <c r="G72" s="20"/>
      <c r="H72" s="21"/>
    </row>
    <row r="73" spans="1:254" s="12" customFormat="1" ht="18.75" customHeight="1" x14ac:dyDescent="0.2">
      <c r="A73" s="80">
        <f t="shared" si="4"/>
        <v>3.0399999999999991</v>
      </c>
      <c r="B73" s="65" t="s">
        <v>92</v>
      </c>
      <c r="C73" s="119">
        <v>10</v>
      </c>
      <c r="D73" s="73" t="s">
        <v>13</v>
      </c>
      <c r="E73" s="173"/>
      <c r="F73" s="87">
        <f t="shared" si="5"/>
        <v>0</v>
      </c>
      <c r="G73" s="20"/>
      <c r="H73" s="21"/>
    </row>
    <row r="74" spans="1:254" s="12" customFormat="1" ht="18.75" customHeight="1" x14ac:dyDescent="0.2">
      <c r="A74" s="80">
        <f t="shared" si="4"/>
        <v>3.0499999999999989</v>
      </c>
      <c r="B74" s="65" t="s">
        <v>43</v>
      </c>
      <c r="C74" s="119">
        <v>4.5</v>
      </c>
      <c r="D74" s="73" t="s">
        <v>41</v>
      </c>
      <c r="E74" s="173"/>
      <c r="F74" s="87">
        <f t="shared" si="5"/>
        <v>0</v>
      </c>
      <c r="G74" s="20"/>
      <c r="H74" s="21"/>
    </row>
    <row r="75" spans="1:254" s="12" customFormat="1" ht="45.75" customHeight="1" x14ac:dyDescent="0.2">
      <c r="A75" s="80">
        <f t="shared" si="4"/>
        <v>3.0599999999999987</v>
      </c>
      <c r="B75" s="65" t="s">
        <v>93</v>
      </c>
      <c r="C75" s="119">
        <v>29.47</v>
      </c>
      <c r="D75" s="73" t="s">
        <v>13</v>
      </c>
      <c r="E75" s="173"/>
      <c r="F75" s="87">
        <f t="shared" si="5"/>
        <v>0</v>
      </c>
      <c r="G75" s="20"/>
      <c r="H75" s="21"/>
    </row>
    <row r="76" spans="1:254" s="12" customFormat="1" ht="33.75" customHeight="1" x14ac:dyDescent="0.2">
      <c r="A76" s="80">
        <f t="shared" si="4"/>
        <v>3.0699999999999985</v>
      </c>
      <c r="B76" s="65" t="s">
        <v>81</v>
      </c>
      <c r="C76" s="119">
        <v>47.57</v>
      </c>
      <c r="D76" s="73" t="s">
        <v>44</v>
      </c>
      <c r="E76" s="173"/>
      <c r="F76" s="87">
        <f t="shared" si="5"/>
        <v>0</v>
      </c>
      <c r="G76" s="20"/>
      <c r="H76" s="21"/>
    </row>
    <row r="77" spans="1:254" s="12" customFormat="1" ht="18.75" customHeight="1" x14ac:dyDescent="0.2">
      <c r="A77" s="80">
        <f t="shared" si="4"/>
        <v>3.0799999999999983</v>
      </c>
      <c r="B77" s="65" t="s">
        <v>45</v>
      </c>
      <c r="C77" s="119">
        <v>35</v>
      </c>
      <c r="D77" s="73" t="s">
        <v>13</v>
      </c>
      <c r="E77" s="173"/>
      <c r="F77" s="87">
        <f t="shared" si="5"/>
        <v>0</v>
      </c>
      <c r="G77" s="20"/>
      <c r="H77" s="21"/>
    </row>
    <row r="78" spans="1:254" s="12" customFormat="1" ht="18.75" customHeight="1" x14ac:dyDescent="0.2">
      <c r="A78" s="88"/>
      <c r="B78" s="89" t="s">
        <v>10</v>
      </c>
      <c r="C78" s="90"/>
      <c r="D78" s="116"/>
      <c r="E78" s="169"/>
      <c r="F78" s="117"/>
      <c r="G78" s="118">
        <f>SUM(F70:F77)</f>
        <v>0</v>
      </c>
    </row>
    <row r="79" spans="1:254" s="12" customFormat="1" ht="19.5" customHeight="1" x14ac:dyDescent="0.25">
      <c r="A79" s="97"/>
      <c r="B79" s="98"/>
      <c r="C79" s="99"/>
      <c r="D79" s="100"/>
      <c r="E79" s="174"/>
      <c r="F79" s="101"/>
      <c r="G79" s="101"/>
    </row>
    <row r="80" spans="1:254" s="12" customFormat="1" ht="19.5" customHeight="1" x14ac:dyDescent="0.25">
      <c r="A80" s="95">
        <v>4</v>
      </c>
      <c r="B80" s="96" t="s">
        <v>46</v>
      </c>
      <c r="C80" s="56"/>
      <c r="D80" s="56"/>
      <c r="E80" s="172"/>
      <c r="F80" s="58"/>
      <c r="G80" s="58"/>
    </row>
    <row r="81" spans="1:254" s="12" customFormat="1" ht="30.75" customHeight="1" x14ac:dyDescent="0.2">
      <c r="A81" s="60">
        <f t="shared" ref="A81:A86" si="6">A80+0.01</f>
        <v>4.01</v>
      </c>
      <c r="B81" s="65" t="s">
        <v>86</v>
      </c>
      <c r="C81" s="119">
        <v>2</v>
      </c>
      <c r="D81" s="73" t="s">
        <v>16</v>
      </c>
      <c r="E81" s="173"/>
      <c r="F81" s="87">
        <f>ROUND(E81*C81,2)</f>
        <v>0</v>
      </c>
      <c r="G81" s="20"/>
    </row>
    <row r="82" spans="1:254" s="12" customFormat="1" ht="30.75" customHeight="1" x14ac:dyDescent="0.2">
      <c r="A82" s="60">
        <f t="shared" si="6"/>
        <v>4.0199999999999996</v>
      </c>
      <c r="B82" s="65" t="s">
        <v>94</v>
      </c>
      <c r="C82" s="119">
        <v>1</v>
      </c>
      <c r="D82" s="73" t="s">
        <v>16</v>
      </c>
      <c r="E82" s="167"/>
      <c r="F82" s="87">
        <f t="shared" ref="F82:F86" si="7">ROUND(E82*C82,2)</f>
        <v>0</v>
      </c>
      <c r="G82" s="20"/>
    </row>
    <row r="83" spans="1:254" s="12" customFormat="1" ht="32.25" customHeight="1" x14ac:dyDescent="0.2">
      <c r="A83" s="60">
        <f t="shared" si="6"/>
        <v>4.0299999999999994</v>
      </c>
      <c r="B83" s="65" t="s">
        <v>82</v>
      </c>
      <c r="C83" s="119">
        <v>1</v>
      </c>
      <c r="D83" s="73" t="s">
        <v>16</v>
      </c>
      <c r="E83" s="167"/>
      <c r="F83" s="87">
        <f t="shared" si="7"/>
        <v>0</v>
      </c>
      <c r="G83" s="20"/>
    </row>
    <row r="84" spans="1:254" s="12" customFormat="1" ht="37.5" customHeight="1" x14ac:dyDescent="0.2">
      <c r="A84" s="60">
        <f t="shared" si="6"/>
        <v>4.0399999999999991</v>
      </c>
      <c r="B84" s="65" t="s">
        <v>83</v>
      </c>
      <c r="C84" s="119">
        <v>1</v>
      </c>
      <c r="D84" s="73" t="s">
        <v>16</v>
      </c>
      <c r="E84" s="173"/>
      <c r="F84" s="87">
        <f t="shared" si="7"/>
        <v>0</v>
      </c>
      <c r="G84" s="20"/>
    </row>
    <row r="85" spans="1:254" s="12" customFormat="1" ht="30" customHeight="1" x14ac:dyDescent="0.2">
      <c r="A85" s="60">
        <f t="shared" si="6"/>
        <v>4.0499999999999989</v>
      </c>
      <c r="B85" s="65" t="s">
        <v>84</v>
      </c>
      <c r="C85" s="119">
        <v>1</v>
      </c>
      <c r="D85" s="73" t="s">
        <v>16</v>
      </c>
      <c r="E85" s="173"/>
      <c r="F85" s="87">
        <f t="shared" si="7"/>
        <v>0</v>
      </c>
      <c r="G85" s="20"/>
    </row>
    <row r="86" spans="1:254" s="12" customFormat="1" ht="34.5" customHeight="1" x14ac:dyDescent="0.2">
      <c r="A86" s="60">
        <f t="shared" si="6"/>
        <v>4.0599999999999987</v>
      </c>
      <c r="B86" s="65" t="s">
        <v>85</v>
      </c>
      <c r="C86" s="119">
        <v>1</v>
      </c>
      <c r="D86" s="73" t="s">
        <v>16</v>
      </c>
      <c r="E86" s="173"/>
      <c r="F86" s="87">
        <f t="shared" si="7"/>
        <v>0</v>
      </c>
      <c r="G86" s="82"/>
    </row>
    <row r="87" spans="1:254" s="102" customFormat="1" ht="18.75" customHeight="1" x14ac:dyDescent="0.2">
      <c r="A87" s="88"/>
      <c r="B87" s="89" t="s">
        <v>10</v>
      </c>
      <c r="C87" s="90"/>
      <c r="D87" s="116"/>
      <c r="E87" s="169"/>
      <c r="F87" s="117"/>
      <c r="G87" s="118">
        <f>SUM(F81:F86)</f>
        <v>0</v>
      </c>
    </row>
    <row r="88" spans="1:254" s="12" customFormat="1" ht="19.5" customHeight="1" x14ac:dyDescent="0.25">
      <c r="A88" s="97"/>
      <c r="B88" s="98"/>
      <c r="C88" s="99"/>
      <c r="D88" s="100"/>
      <c r="E88" s="174"/>
      <c r="F88" s="101"/>
      <c r="G88" s="101"/>
    </row>
    <row r="89" spans="1:254" customFormat="1" ht="19.5" customHeight="1" x14ac:dyDescent="0.25">
      <c r="A89" s="95">
        <v>5</v>
      </c>
      <c r="B89" s="96" t="s">
        <v>47</v>
      </c>
      <c r="C89" s="56"/>
      <c r="D89" s="56"/>
      <c r="E89" s="172"/>
      <c r="F89" s="57"/>
      <c r="G89" s="58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02"/>
      <c r="GL89" s="102"/>
      <c r="GM89" s="102"/>
      <c r="GN89" s="102"/>
      <c r="GO89" s="102"/>
      <c r="GP89" s="102"/>
      <c r="GQ89" s="102"/>
      <c r="GR89" s="102"/>
      <c r="GS89" s="102"/>
      <c r="GT89" s="102"/>
      <c r="GU89" s="102"/>
      <c r="GV89" s="102"/>
      <c r="GW89" s="102"/>
      <c r="GX89" s="102"/>
      <c r="GY89" s="102"/>
      <c r="GZ89" s="102"/>
      <c r="HA89" s="102"/>
      <c r="HB89" s="102"/>
      <c r="HC89" s="102"/>
      <c r="HD89" s="102"/>
      <c r="HE89" s="102"/>
      <c r="HF89" s="102"/>
      <c r="HG89" s="102"/>
      <c r="HH89" s="102"/>
      <c r="HI89" s="102"/>
      <c r="HJ89" s="102"/>
      <c r="HK89" s="102"/>
      <c r="HL89" s="102"/>
      <c r="HM89" s="102"/>
      <c r="HN89" s="102"/>
      <c r="HO89" s="102"/>
      <c r="HP89" s="102"/>
      <c r="HQ89" s="102"/>
      <c r="HR89" s="102"/>
      <c r="HS89" s="102"/>
      <c r="HT89" s="102"/>
      <c r="HU89" s="102"/>
      <c r="HV89" s="102"/>
      <c r="HW89" s="102"/>
      <c r="HX89" s="102"/>
      <c r="HY89" s="102"/>
      <c r="HZ89" s="102"/>
      <c r="IA89" s="102"/>
      <c r="IB89" s="102"/>
      <c r="IC89" s="102"/>
      <c r="ID89" s="102"/>
      <c r="IE89" s="102"/>
      <c r="IF89" s="102"/>
      <c r="IG89" s="102"/>
      <c r="IH89" s="102"/>
      <c r="II89" s="102"/>
      <c r="IJ89" s="102"/>
      <c r="IK89" s="102"/>
      <c r="IL89" s="102"/>
      <c r="IM89" s="102"/>
      <c r="IN89" s="102"/>
      <c r="IO89" s="102"/>
      <c r="IP89" s="102"/>
      <c r="IQ89" s="102"/>
      <c r="IR89" s="102"/>
      <c r="IS89" s="176"/>
      <c r="IT89" s="176"/>
    </row>
    <row r="90" spans="1:254" s="12" customFormat="1" ht="17.25" customHeight="1" x14ac:dyDescent="0.2">
      <c r="A90" s="60">
        <f t="shared" ref="A90:A97" si="8">A89+0.01</f>
        <v>5.01</v>
      </c>
      <c r="B90" s="65" t="s">
        <v>48</v>
      </c>
      <c r="C90" s="119">
        <v>1</v>
      </c>
      <c r="D90" s="73" t="s">
        <v>21</v>
      </c>
      <c r="E90" s="173"/>
      <c r="F90" s="87">
        <f t="shared" ref="F90:F97" si="9">ROUNDUP(E90*C90,2)</f>
        <v>0</v>
      </c>
      <c r="G90" s="20"/>
      <c r="H90" s="21"/>
    </row>
    <row r="91" spans="1:254" s="12" customFormat="1" ht="20.25" customHeight="1" x14ac:dyDescent="0.2">
      <c r="A91" s="60">
        <f t="shared" si="8"/>
        <v>5.0199999999999996</v>
      </c>
      <c r="B91" s="72" t="s">
        <v>49</v>
      </c>
      <c r="C91" s="120">
        <v>20</v>
      </c>
      <c r="D91" s="73" t="s">
        <v>13</v>
      </c>
      <c r="E91" s="173"/>
      <c r="F91" s="87">
        <f t="shared" si="9"/>
        <v>0</v>
      </c>
      <c r="G91" s="20"/>
      <c r="H91" s="21"/>
    </row>
    <row r="92" spans="1:254" s="12" customFormat="1" ht="33.75" customHeight="1" x14ac:dyDescent="0.2">
      <c r="A92" s="60">
        <f t="shared" si="8"/>
        <v>5.0299999999999994</v>
      </c>
      <c r="B92" s="65" t="s">
        <v>50</v>
      </c>
      <c r="C92" s="119">
        <v>25</v>
      </c>
      <c r="D92" s="73" t="s">
        <v>51</v>
      </c>
      <c r="E92" s="173"/>
      <c r="F92" s="87">
        <f t="shared" si="9"/>
        <v>0</v>
      </c>
      <c r="G92" s="20"/>
      <c r="H92" s="21"/>
    </row>
    <row r="93" spans="1:254" s="12" customFormat="1" ht="33" customHeight="1" x14ac:dyDescent="0.2">
      <c r="A93" s="60">
        <f t="shared" si="8"/>
        <v>5.0399999999999991</v>
      </c>
      <c r="B93" s="65" t="s">
        <v>52</v>
      </c>
      <c r="C93" s="119">
        <v>1</v>
      </c>
      <c r="D93" s="73" t="s">
        <v>16</v>
      </c>
      <c r="E93" s="173"/>
      <c r="F93" s="87">
        <f t="shared" si="9"/>
        <v>0</v>
      </c>
      <c r="G93" s="20"/>
      <c r="H93" s="21"/>
    </row>
    <row r="94" spans="1:254" s="12" customFormat="1" ht="18.75" customHeight="1" x14ac:dyDescent="0.2">
      <c r="A94" s="60">
        <f t="shared" si="8"/>
        <v>5.0499999999999989</v>
      </c>
      <c r="B94" s="65" t="s">
        <v>53</v>
      </c>
      <c r="C94" s="119">
        <v>1</v>
      </c>
      <c r="D94" s="73" t="s">
        <v>21</v>
      </c>
      <c r="E94" s="173"/>
      <c r="F94" s="87">
        <f t="shared" si="9"/>
        <v>0</v>
      </c>
      <c r="G94" s="20"/>
      <c r="H94" s="21"/>
    </row>
    <row r="95" spans="1:254" ht="28.5" x14ac:dyDescent="0.2">
      <c r="A95" s="60">
        <f t="shared" si="8"/>
        <v>5.0599999999999987</v>
      </c>
      <c r="B95" s="86" t="s">
        <v>87</v>
      </c>
      <c r="C95" s="121">
        <v>2230</v>
      </c>
      <c r="D95" s="85" t="s">
        <v>13</v>
      </c>
      <c r="E95" s="173"/>
      <c r="F95" s="87">
        <f t="shared" si="9"/>
        <v>0</v>
      </c>
      <c r="G95" s="87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02"/>
      <c r="GL95" s="102"/>
      <c r="GM95" s="102"/>
      <c r="GN95" s="102"/>
      <c r="GO95" s="102"/>
      <c r="GP95" s="102"/>
      <c r="GQ95" s="102"/>
      <c r="GR95" s="102"/>
      <c r="GS95" s="102"/>
      <c r="GT95" s="102"/>
      <c r="GU95" s="102"/>
      <c r="GV95" s="102"/>
      <c r="GW95" s="102"/>
      <c r="GX95" s="102"/>
      <c r="GY95" s="102"/>
      <c r="GZ95" s="102"/>
      <c r="HA95" s="102"/>
      <c r="HB95" s="102"/>
      <c r="HC95" s="102"/>
      <c r="HD95" s="102"/>
      <c r="HE95" s="102"/>
      <c r="HF95" s="102"/>
      <c r="HG95" s="102"/>
      <c r="HH95" s="102"/>
      <c r="HI95" s="102"/>
      <c r="HJ95" s="102"/>
      <c r="HK95" s="102"/>
      <c r="HL95" s="102"/>
      <c r="HM95" s="102"/>
      <c r="HN95" s="102"/>
      <c r="HO95" s="102"/>
      <c r="HP95" s="102"/>
      <c r="HQ95" s="102"/>
      <c r="HR95" s="102"/>
      <c r="HS95" s="102"/>
      <c r="HT95" s="102"/>
      <c r="HU95" s="102"/>
      <c r="HV95" s="102"/>
      <c r="HW95" s="102"/>
      <c r="HX95" s="102"/>
      <c r="HY95" s="102"/>
      <c r="HZ95" s="102"/>
      <c r="IA95" s="102"/>
      <c r="IB95" s="102"/>
      <c r="IC95" s="102"/>
      <c r="ID95" s="102"/>
      <c r="IE95" s="102"/>
      <c r="IF95" s="102"/>
      <c r="IG95" s="102"/>
      <c r="IH95" s="102"/>
      <c r="II95" s="102"/>
      <c r="IJ95" s="102"/>
      <c r="IK95" s="102"/>
      <c r="IL95" s="102"/>
      <c r="IM95" s="102"/>
      <c r="IN95" s="102"/>
      <c r="IO95" s="102"/>
      <c r="IP95" s="102"/>
      <c r="IQ95" s="102"/>
      <c r="IR95" s="102"/>
      <c r="IS95" s="102"/>
      <c r="IT95" s="102"/>
    </row>
    <row r="96" spans="1:254" ht="28.5" x14ac:dyDescent="0.2">
      <c r="A96" s="60">
        <f t="shared" si="8"/>
        <v>5.0699999999999985</v>
      </c>
      <c r="B96" s="86" t="s">
        <v>88</v>
      </c>
      <c r="C96" s="121">
        <v>1350</v>
      </c>
      <c r="D96" s="85" t="s">
        <v>13</v>
      </c>
      <c r="E96" s="173"/>
      <c r="F96" s="87">
        <f t="shared" si="9"/>
        <v>0</v>
      </c>
      <c r="G96" s="87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02"/>
      <c r="GT96" s="102"/>
      <c r="GU96" s="102"/>
      <c r="GV96" s="102"/>
      <c r="GW96" s="102"/>
      <c r="GX96" s="102"/>
      <c r="GY96" s="102"/>
      <c r="GZ96" s="102"/>
      <c r="HA96" s="102"/>
      <c r="HB96" s="102"/>
      <c r="HC96" s="102"/>
      <c r="HD96" s="102"/>
      <c r="HE96" s="102"/>
      <c r="HF96" s="102"/>
      <c r="HG96" s="102"/>
      <c r="HH96" s="102"/>
      <c r="HI96" s="102"/>
      <c r="HJ96" s="102"/>
      <c r="HK96" s="102"/>
      <c r="HL96" s="102"/>
      <c r="HM96" s="102"/>
      <c r="HN96" s="102"/>
      <c r="HO96" s="102"/>
      <c r="HP96" s="102"/>
      <c r="HQ96" s="102"/>
      <c r="HR96" s="102"/>
      <c r="HS96" s="102"/>
      <c r="HT96" s="102"/>
      <c r="HU96" s="102"/>
      <c r="HV96" s="102"/>
      <c r="HW96" s="102"/>
      <c r="HX96" s="102"/>
      <c r="HY96" s="102"/>
      <c r="HZ96" s="102"/>
      <c r="IA96" s="102"/>
      <c r="IB96" s="102"/>
      <c r="IC96" s="102"/>
      <c r="ID96" s="102"/>
      <c r="IE96" s="102"/>
      <c r="IF96" s="102"/>
      <c r="IG96" s="102"/>
      <c r="IH96" s="102"/>
      <c r="II96" s="102"/>
      <c r="IJ96" s="102"/>
      <c r="IK96" s="102"/>
      <c r="IL96" s="102"/>
      <c r="IM96" s="102"/>
      <c r="IN96" s="102"/>
      <c r="IO96" s="102"/>
      <c r="IP96" s="102"/>
      <c r="IQ96" s="102"/>
      <c r="IR96" s="102"/>
      <c r="IS96" s="102"/>
      <c r="IT96" s="102"/>
    </row>
    <row r="97" spans="1:254" ht="18.75" customHeight="1" x14ac:dyDescent="0.2">
      <c r="A97" s="60">
        <f t="shared" si="8"/>
        <v>5.0799999999999983</v>
      </c>
      <c r="B97" s="86" t="s">
        <v>54</v>
      </c>
      <c r="C97" s="121">
        <v>10</v>
      </c>
      <c r="D97" s="85" t="s">
        <v>16</v>
      </c>
      <c r="E97" s="175"/>
      <c r="F97" s="87">
        <f t="shared" si="9"/>
        <v>0</v>
      </c>
      <c r="G97" s="87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02"/>
      <c r="GL97" s="102"/>
      <c r="GM97" s="102"/>
      <c r="GN97" s="102"/>
      <c r="GO97" s="102"/>
      <c r="GP97" s="102"/>
      <c r="GQ97" s="102"/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  <c r="HU97" s="102"/>
      <c r="HV97" s="102"/>
      <c r="HW97" s="102"/>
      <c r="HX97" s="102"/>
      <c r="HY97" s="102"/>
      <c r="HZ97" s="102"/>
      <c r="IA97" s="102"/>
      <c r="IB97" s="102"/>
      <c r="IC97" s="102"/>
      <c r="ID97" s="102"/>
      <c r="IE97" s="102"/>
      <c r="IF97" s="102"/>
      <c r="IG97" s="102"/>
      <c r="IH97" s="102"/>
      <c r="II97" s="102"/>
      <c r="IJ97" s="102"/>
      <c r="IK97" s="102"/>
      <c r="IL97" s="102"/>
      <c r="IM97" s="102"/>
      <c r="IN97" s="102"/>
      <c r="IO97" s="102"/>
      <c r="IP97" s="102"/>
      <c r="IQ97" s="102"/>
      <c r="IR97" s="102"/>
      <c r="IS97" s="102"/>
      <c r="IT97" s="102"/>
    </row>
    <row r="98" spans="1:254" ht="18.75" customHeight="1" x14ac:dyDescent="0.2">
      <c r="A98" s="88"/>
      <c r="B98" s="89" t="s">
        <v>10</v>
      </c>
      <c r="C98" s="90"/>
      <c r="D98" s="91"/>
      <c r="E98" s="92"/>
      <c r="F98" s="93"/>
      <c r="G98" s="94">
        <f>SUM(F90:F97)</f>
        <v>0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</row>
    <row r="99" spans="1:254" x14ac:dyDescent="0.2">
      <c r="A99" s="125"/>
      <c r="B99" s="126"/>
      <c r="C99" s="127"/>
      <c r="D99" s="128"/>
      <c r="E99" s="129"/>
      <c r="F99" s="130"/>
      <c r="G99" s="131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  <c r="IQ99" s="102"/>
      <c r="IR99" s="102"/>
      <c r="IS99" s="102"/>
      <c r="IT99" s="102"/>
    </row>
    <row r="100" spans="1:254" s="12" customFormat="1" ht="15.75" customHeight="1" x14ac:dyDescent="0.2">
      <c r="A100" s="122"/>
      <c r="B100" s="123" t="s">
        <v>55</v>
      </c>
      <c r="C100" s="124"/>
      <c r="D100" s="132"/>
      <c r="E100" s="133"/>
      <c r="F100" s="133"/>
      <c r="G100" s="134">
        <f>SUM(G20:G99)</f>
        <v>0</v>
      </c>
    </row>
    <row r="101" spans="1:254" ht="18.75" customHeight="1" x14ac:dyDescent="0.25">
      <c r="A101" s="135"/>
      <c r="B101" s="67"/>
      <c r="C101" s="28"/>
      <c r="D101" s="27"/>
      <c r="E101" s="136"/>
      <c r="F101" s="137"/>
      <c r="G101" s="137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02"/>
      <c r="GL101" s="102"/>
      <c r="GM101" s="102"/>
      <c r="GN101" s="102"/>
      <c r="GO101" s="102"/>
      <c r="GP101" s="102"/>
      <c r="GQ101" s="102"/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2"/>
      <c r="HN101" s="102"/>
      <c r="HO101" s="102"/>
      <c r="HP101" s="102"/>
      <c r="HQ101" s="102"/>
      <c r="HR101" s="102"/>
      <c r="HS101" s="102"/>
      <c r="HT101" s="102"/>
      <c r="HU101" s="102"/>
      <c r="HV101" s="102"/>
      <c r="HW101" s="102"/>
      <c r="HX101" s="102"/>
      <c r="HY101" s="102"/>
      <c r="HZ101" s="102"/>
      <c r="IA101" s="102"/>
      <c r="IB101" s="102"/>
      <c r="IC101" s="102"/>
      <c r="ID101" s="102"/>
      <c r="IE101" s="102"/>
      <c r="IF101" s="102"/>
      <c r="IG101" s="102"/>
      <c r="IH101" s="102"/>
      <c r="II101" s="102"/>
      <c r="IJ101" s="102"/>
      <c r="IK101" s="102"/>
      <c r="IL101" s="102"/>
      <c r="IM101" s="102"/>
      <c r="IN101" s="102"/>
      <c r="IO101" s="102"/>
      <c r="IP101" s="102"/>
      <c r="IQ101" s="102"/>
      <c r="IR101" s="102"/>
      <c r="IS101" s="102"/>
      <c r="IT101" s="102"/>
    </row>
    <row r="102" spans="1:254" ht="18.75" customHeight="1" x14ac:dyDescent="0.25">
      <c r="A102" s="142">
        <v>6</v>
      </c>
      <c r="B102" s="138" t="s">
        <v>56</v>
      </c>
      <c r="C102" s="28"/>
      <c r="D102" s="27"/>
      <c r="E102" s="136"/>
      <c r="F102" s="137"/>
      <c r="G102" s="137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02"/>
      <c r="GL102" s="102"/>
      <c r="GM102" s="102"/>
      <c r="GN102" s="102"/>
      <c r="GO102" s="102"/>
      <c r="GP102" s="102"/>
      <c r="GQ102" s="102"/>
      <c r="GR102" s="102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  <c r="HU102" s="102"/>
      <c r="HV102" s="102"/>
      <c r="HW102" s="102"/>
      <c r="HX102" s="102"/>
      <c r="HY102" s="102"/>
      <c r="HZ102" s="102"/>
      <c r="IA102" s="102"/>
      <c r="IB102" s="102"/>
      <c r="IC102" s="102"/>
      <c r="ID102" s="102"/>
      <c r="IE102" s="102"/>
      <c r="IF102" s="102"/>
      <c r="IG102" s="102"/>
      <c r="IH102" s="102"/>
      <c r="II102" s="102"/>
      <c r="IJ102" s="102"/>
      <c r="IK102" s="102"/>
      <c r="IL102" s="102"/>
      <c r="IM102" s="102"/>
      <c r="IN102" s="102"/>
      <c r="IO102" s="102"/>
      <c r="IP102" s="102"/>
      <c r="IQ102" s="102"/>
      <c r="IR102" s="102"/>
      <c r="IS102" s="102"/>
      <c r="IT102" s="102"/>
    </row>
    <row r="103" spans="1:254" ht="18.75" customHeight="1" x14ac:dyDescent="0.2">
      <c r="A103" s="119">
        <f>A102+0.01</f>
        <v>6.01</v>
      </c>
      <c r="B103" s="183" t="s">
        <v>57</v>
      </c>
      <c r="C103" s="184"/>
      <c r="D103" s="185"/>
      <c r="E103" s="139">
        <v>0.1</v>
      </c>
      <c r="F103" s="140"/>
      <c r="G103" s="141">
        <f>E103*$G$100</f>
        <v>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02"/>
      <c r="GL103" s="102"/>
      <c r="GM103" s="102"/>
      <c r="GN103" s="102"/>
      <c r="GO103" s="102"/>
      <c r="GP103" s="102"/>
      <c r="GQ103" s="102"/>
      <c r="GR103" s="102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  <c r="HU103" s="102"/>
      <c r="HV103" s="102"/>
      <c r="HW103" s="102"/>
      <c r="HX103" s="102"/>
      <c r="HY103" s="102"/>
      <c r="HZ103" s="102"/>
      <c r="IA103" s="102"/>
      <c r="IB103" s="102"/>
      <c r="IC103" s="102"/>
      <c r="ID103" s="102"/>
      <c r="IE103" s="102"/>
      <c r="IF103" s="102"/>
      <c r="IG103" s="102"/>
      <c r="IH103" s="102"/>
      <c r="II103" s="102"/>
      <c r="IJ103" s="102"/>
      <c r="IK103" s="102"/>
      <c r="IL103" s="102"/>
      <c r="IM103" s="102"/>
      <c r="IN103" s="102"/>
      <c r="IO103" s="102"/>
      <c r="IP103" s="102"/>
      <c r="IQ103" s="102"/>
      <c r="IR103" s="102"/>
      <c r="IS103" s="102"/>
      <c r="IT103" s="102"/>
    </row>
    <row r="104" spans="1:254" ht="18.75" customHeight="1" x14ac:dyDescent="0.2">
      <c r="A104" s="119">
        <f t="shared" ref="A104:A105" si="10">A103+0.01</f>
        <v>6.02</v>
      </c>
      <c r="B104" s="183" t="s">
        <v>58</v>
      </c>
      <c r="C104" s="184"/>
      <c r="D104" s="185"/>
      <c r="E104" s="139">
        <v>0.03</v>
      </c>
      <c r="F104" s="140"/>
      <c r="G104" s="141">
        <f>E104*$G$100</f>
        <v>0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02"/>
      <c r="GL104" s="102"/>
      <c r="GM104" s="102"/>
      <c r="GN104" s="102"/>
      <c r="GO104" s="102"/>
      <c r="GP104" s="102"/>
      <c r="GQ104" s="102"/>
      <c r="GR104" s="102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  <c r="HU104" s="102"/>
      <c r="HV104" s="102"/>
      <c r="HW104" s="102"/>
      <c r="HX104" s="102"/>
      <c r="HY104" s="102"/>
      <c r="HZ104" s="102"/>
      <c r="IA104" s="102"/>
      <c r="IB104" s="102"/>
      <c r="IC104" s="102"/>
      <c r="ID104" s="102"/>
      <c r="IE104" s="102"/>
      <c r="IF104" s="102"/>
      <c r="IG104" s="102"/>
      <c r="IH104" s="102"/>
      <c r="II104" s="102"/>
      <c r="IJ104" s="102"/>
      <c r="IK104" s="102"/>
      <c r="IL104" s="102"/>
      <c r="IM104" s="102"/>
      <c r="IN104" s="102"/>
      <c r="IO104" s="102"/>
      <c r="IP104" s="102"/>
      <c r="IQ104" s="102"/>
      <c r="IR104" s="102"/>
      <c r="IS104" s="102"/>
      <c r="IT104" s="102"/>
    </row>
    <row r="105" spans="1:254" ht="18.75" customHeight="1" x14ac:dyDescent="0.2">
      <c r="A105" s="143">
        <f t="shared" si="10"/>
        <v>6.0299999999999994</v>
      </c>
      <c r="B105" s="186" t="s">
        <v>59</v>
      </c>
      <c r="C105" s="187"/>
      <c r="D105" s="188"/>
      <c r="E105" s="144">
        <v>2.5000000000000001E-2</v>
      </c>
      <c r="F105" s="145"/>
      <c r="G105" s="146">
        <f>E105*$G$100</f>
        <v>0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02"/>
      <c r="GL105" s="102"/>
      <c r="GM105" s="102"/>
      <c r="GN105" s="102"/>
      <c r="GO105" s="102"/>
      <c r="GP105" s="102"/>
      <c r="GQ105" s="102"/>
      <c r="GR105" s="102"/>
      <c r="GS105" s="102"/>
      <c r="GT105" s="102"/>
      <c r="GU105" s="102"/>
      <c r="GV105" s="102"/>
      <c r="GW105" s="102"/>
      <c r="GX105" s="102"/>
      <c r="GY105" s="102"/>
      <c r="GZ105" s="102"/>
      <c r="HA105" s="102"/>
      <c r="HB105" s="102"/>
      <c r="HC105" s="102"/>
      <c r="HD105" s="102"/>
      <c r="HE105" s="102"/>
      <c r="HF105" s="102"/>
      <c r="HG105" s="102"/>
      <c r="HH105" s="102"/>
      <c r="HI105" s="102"/>
      <c r="HJ105" s="102"/>
      <c r="HK105" s="102"/>
      <c r="HL105" s="102"/>
      <c r="HM105" s="102"/>
      <c r="HN105" s="102"/>
      <c r="HO105" s="102"/>
      <c r="HP105" s="102"/>
      <c r="HQ105" s="102"/>
      <c r="HR105" s="102"/>
      <c r="HS105" s="102"/>
      <c r="HT105" s="102"/>
      <c r="HU105" s="102"/>
      <c r="HV105" s="102"/>
      <c r="HW105" s="102"/>
      <c r="HX105" s="102"/>
      <c r="HY105" s="102"/>
      <c r="HZ105" s="102"/>
      <c r="IA105" s="102"/>
      <c r="IB105" s="102"/>
      <c r="IC105" s="102"/>
      <c r="ID105" s="102"/>
      <c r="IE105" s="102"/>
      <c r="IF105" s="102"/>
      <c r="IG105" s="102"/>
      <c r="IH105" s="102"/>
      <c r="II105" s="102"/>
      <c r="IJ105" s="102"/>
      <c r="IK105" s="102"/>
      <c r="IL105" s="102"/>
      <c r="IM105" s="102"/>
      <c r="IN105" s="102"/>
      <c r="IO105" s="102"/>
      <c r="IP105" s="102"/>
      <c r="IQ105" s="102"/>
      <c r="IR105" s="102"/>
      <c r="IS105" s="102"/>
      <c r="IT105" s="102"/>
    </row>
    <row r="106" spans="1:254" s="12" customFormat="1" ht="18.75" customHeight="1" x14ac:dyDescent="0.2">
      <c r="A106" s="88"/>
      <c r="B106" s="89" t="s">
        <v>60</v>
      </c>
      <c r="C106" s="90"/>
      <c r="D106" s="116"/>
      <c r="E106" s="117"/>
      <c r="F106" s="117"/>
      <c r="G106" s="147">
        <f>SUM(G103:G105)</f>
        <v>0</v>
      </c>
    </row>
    <row r="107" spans="1:254" ht="18.75" customHeight="1" x14ac:dyDescent="0.2">
      <c r="A107" s="125"/>
      <c r="B107" s="126"/>
      <c r="C107" s="127"/>
      <c r="D107" s="128"/>
      <c r="E107" s="129"/>
      <c r="F107" s="130"/>
      <c r="G107" s="131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02"/>
      <c r="GL107" s="102"/>
      <c r="GM107" s="102"/>
      <c r="GN107" s="102"/>
      <c r="GO107" s="102"/>
      <c r="GP107" s="102"/>
      <c r="GQ107" s="102"/>
      <c r="GR107" s="102"/>
      <c r="GS107" s="102"/>
      <c r="GT107" s="102"/>
      <c r="GU107" s="102"/>
      <c r="GV107" s="102"/>
      <c r="GW107" s="102"/>
      <c r="GX107" s="102"/>
      <c r="GY107" s="102"/>
      <c r="GZ107" s="102"/>
      <c r="HA107" s="102"/>
      <c r="HB107" s="102"/>
      <c r="HC107" s="102"/>
      <c r="HD107" s="102"/>
      <c r="HE107" s="102"/>
      <c r="HF107" s="102"/>
      <c r="HG107" s="102"/>
      <c r="HH107" s="102"/>
      <c r="HI107" s="102"/>
      <c r="HJ107" s="102"/>
      <c r="HK107" s="102"/>
      <c r="HL107" s="102"/>
      <c r="HM107" s="102"/>
      <c r="HN107" s="102"/>
      <c r="HO107" s="102"/>
      <c r="HP107" s="102"/>
      <c r="HQ107" s="102"/>
      <c r="HR107" s="102"/>
      <c r="HS107" s="102"/>
      <c r="HT107" s="102"/>
      <c r="HU107" s="102"/>
      <c r="HV107" s="102"/>
      <c r="HW107" s="102"/>
      <c r="HX107" s="102"/>
      <c r="HY107" s="102"/>
      <c r="HZ107" s="102"/>
      <c r="IA107" s="102"/>
      <c r="IB107" s="102"/>
      <c r="IC107" s="102"/>
      <c r="ID107" s="102"/>
      <c r="IE107" s="102"/>
      <c r="IF107" s="102"/>
      <c r="IG107" s="102"/>
      <c r="IH107" s="102"/>
      <c r="II107" s="102"/>
      <c r="IJ107" s="102"/>
      <c r="IK107" s="102"/>
      <c r="IL107" s="102"/>
      <c r="IM107" s="102"/>
      <c r="IN107" s="102"/>
      <c r="IO107" s="102"/>
      <c r="IP107" s="102"/>
      <c r="IQ107" s="102"/>
      <c r="IR107" s="102"/>
      <c r="IS107" s="102"/>
      <c r="IT107" s="102"/>
    </row>
    <row r="108" spans="1:254" ht="18.75" customHeight="1" x14ac:dyDescent="0.2">
      <c r="A108" s="88"/>
      <c r="B108" s="89" t="s">
        <v>61</v>
      </c>
      <c r="C108" s="90"/>
      <c r="D108" s="116"/>
      <c r="E108" s="117"/>
      <c r="F108" s="117"/>
      <c r="G108" s="147">
        <f>G106+G100</f>
        <v>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</row>
    <row r="109" spans="1:254" ht="18.75" customHeight="1" x14ac:dyDescent="0.2">
      <c r="A109" s="125"/>
      <c r="B109" s="126"/>
      <c r="C109" s="127"/>
      <c r="D109" s="128"/>
      <c r="E109" s="129"/>
      <c r="F109" s="130"/>
      <c r="G109" s="131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02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  <c r="HD109" s="102"/>
      <c r="HE109" s="102"/>
      <c r="HF109" s="102"/>
      <c r="HG109" s="102"/>
      <c r="HH109" s="102"/>
      <c r="HI109" s="102"/>
      <c r="HJ109" s="102"/>
      <c r="HK109" s="102"/>
      <c r="HL109" s="102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  <c r="IJ109" s="102"/>
      <c r="IK109" s="102"/>
      <c r="IL109" s="102"/>
      <c r="IM109" s="102"/>
      <c r="IN109" s="102"/>
      <c r="IO109" s="102"/>
      <c r="IP109" s="102"/>
      <c r="IQ109" s="102"/>
      <c r="IR109" s="102"/>
      <c r="IS109" s="102"/>
      <c r="IT109" s="102"/>
    </row>
    <row r="110" spans="1:254" ht="18.75" customHeight="1" x14ac:dyDescent="0.2">
      <c r="A110" s="88"/>
      <c r="B110" s="89" t="s">
        <v>62</v>
      </c>
      <c r="C110" s="90"/>
      <c r="D110" s="148"/>
      <c r="E110" s="149">
        <v>0.1</v>
      </c>
      <c r="F110" s="117"/>
      <c r="G110" s="118">
        <f>ROUND(G108*E110,2)</f>
        <v>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</row>
    <row r="111" spans="1:254" s="26" customFormat="1" ht="18.75" customHeight="1" x14ac:dyDescent="0.2">
      <c r="A111" s="125"/>
      <c r="B111" s="126"/>
      <c r="C111" s="127"/>
      <c r="D111" s="128"/>
      <c r="E111" s="129"/>
      <c r="F111" s="130"/>
      <c r="G111" s="131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  <c r="IE111" s="102"/>
      <c r="IF111" s="102"/>
      <c r="IG111" s="102"/>
      <c r="IH111" s="102"/>
      <c r="II111" s="102"/>
      <c r="IJ111" s="102"/>
      <c r="IK111" s="102"/>
      <c r="IL111" s="102"/>
      <c r="IM111" s="102"/>
      <c r="IN111" s="102"/>
      <c r="IO111" s="102"/>
      <c r="IP111" s="102"/>
      <c r="IQ111" s="102"/>
      <c r="IR111" s="102"/>
      <c r="IS111" s="102"/>
      <c r="IT111" s="102"/>
    </row>
    <row r="112" spans="1:254" s="26" customFormat="1" ht="18.75" customHeight="1" x14ac:dyDescent="0.2">
      <c r="A112" s="119">
        <f>A105+0.01</f>
        <v>6.0399999999999991</v>
      </c>
      <c r="B112" s="183" t="s">
        <v>63</v>
      </c>
      <c r="C112" s="184"/>
      <c r="D112" s="185"/>
      <c r="E112" s="139">
        <v>0.18</v>
      </c>
      <c r="F112" s="140"/>
      <c r="G112" s="141">
        <f>ROUND(E112*(SUM(G110)),2)</f>
        <v>0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02"/>
      <c r="GL112" s="102"/>
      <c r="GM112" s="102"/>
      <c r="GN112" s="102"/>
      <c r="GO112" s="102"/>
      <c r="GP112" s="102"/>
      <c r="GQ112" s="102"/>
      <c r="GR112" s="102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  <c r="HU112" s="102"/>
      <c r="HV112" s="102"/>
      <c r="HW112" s="102"/>
      <c r="HX112" s="102"/>
      <c r="HY112" s="102"/>
      <c r="HZ112" s="102"/>
      <c r="IA112" s="102"/>
      <c r="IB112" s="102"/>
      <c r="IC112" s="102"/>
      <c r="ID112" s="102"/>
      <c r="IE112" s="102"/>
      <c r="IF112" s="102"/>
      <c r="IG112" s="102"/>
      <c r="IH112" s="102"/>
      <c r="II112" s="102"/>
      <c r="IJ112" s="102"/>
      <c r="IK112" s="102"/>
      <c r="IL112" s="102"/>
      <c r="IM112" s="102"/>
      <c r="IN112" s="102"/>
      <c r="IO112" s="102"/>
      <c r="IP112" s="102"/>
      <c r="IQ112" s="102"/>
      <c r="IR112" s="102"/>
      <c r="IS112" s="102"/>
      <c r="IT112" s="102"/>
    </row>
    <row r="113" spans="1:254" s="12" customFormat="1" ht="18.75" customHeight="1" x14ac:dyDescent="0.2">
      <c r="A113" s="119">
        <f>A112+0.01</f>
        <v>6.0499999999999989</v>
      </c>
      <c r="B113" s="183" t="s">
        <v>64</v>
      </c>
      <c r="C113" s="184"/>
      <c r="D113" s="185"/>
      <c r="E113" s="139">
        <v>4.4999999999999998E-2</v>
      </c>
      <c r="F113" s="140"/>
      <c r="G113" s="141">
        <f>E113*G100</f>
        <v>0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02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  <c r="HU113" s="102"/>
      <c r="HV113" s="102"/>
      <c r="HW113" s="102"/>
      <c r="HX113" s="102"/>
      <c r="HY113" s="102"/>
      <c r="HZ113" s="102"/>
      <c r="IA113" s="102"/>
      <c r="IB113" s="102"/>
      <c r="IC113" s="102"/>
      <c r="ID113" s="102"/>
      <c r="IE113" s="102"/>
      <c r="IF113" s="102"/>
      <c r="IG113" s="102"/>
      <c r="IH113" s="102"/>
      <c r="II113" s="102"/>
      <c r="IJ113" s="102"/>
      <c r="IK113" s="102"/>
      <c r="IL113" s="102"/>
      <c r="IM113" s="102"/>
      <c r="IN113" s="102"/>
      <c r="IO113" s="102"/>
      <c r="IP113" s="102"/>
      <c r="IQ113" s="102"/>
      <c r="IR113" s="102"/>
      <c r="IS113" s="102"/>
      <c r="IT113" s="102"/>
    </row>
    <row r="114" spans="1:254" ht="18.75" customHeight="1" x14ac:dyDescent="0.2">
      <c r="A114" s="119">
        <f t="shared" ref="A114:A117" si="11">A113+0.01</f>
        <v>6.0599999999999987</v>
      </c>
      <c r="B114" s="183" t="s">
        <v>65</v>
      </c>
      <c r="C114" s="184"/>
      <c r="D114" s="185"/>
      <c r="E114" s="139">
        <v>0.01</v>
      </c>
      <c r="F114" s="140"/>
      <c r="G114" s="141">
        <f>E114*G100</f>
        <v>0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02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02"/>
      <c r="GL114" s="102"/>
      <c r="GM114" s="102"/>
      <c r="GN114" s="102"/>
      <c r="GO114" s="102"/>
      <c r="GP114" s="102"/>
      <c r="GQ114" s="102"/>
      <c r="GR114" s="102"/>
      <c r="GS114" s="102"/>
      <c r="GT114" s="102"/>
      <c r="GU114" s="102"/>
      <c r="GV114" s="102"/>
      <c r="GW114" s="102"/>
      <c r="GX114" s="102"/>
      <c r="GY114" s="102"/>
      <c r="GZ114" s="102"/>
      <c r="HA114" s="102"/>
      <c r="HB114" s="102"/>
      <c r="HC114" s="102"/>
      <c r="HD114" s="102"/>
      <c r="HE114" s="102"/>
      <c r="HF114" s="102"/>
      <c r="HG114" s="102"/>
      <c r="HH114" s="102"/>
      <c r="HI114" s="102"/>
      <c r="HJ114" s="102"/>
      <c r="HK114" s="102"/>
      <c r="HL114" s="102"/>
      <c r="HM114" s="102"/>
      <c r="HN114" s="102"/>
      <c r="HO114" s="102"/>
      <c r="HP114" s="102"/>
      <c r="HQ114" s="102"/>
      <c r="HR114" s="102"/>
      <c r="HS114" s="102"/>
      <c r="HT114" s="102"/>
      <c r="HU114" s="102"/>
      <c r="HV114" s="102"/>
      <c r="HW114" s="102"/>
      <c r="HX114" s="102"/>
      <c r="HY114" s="102"/>
      <c r="HZ114" s="102"/>
      <c r="IA114" s="102"/>
      <c r="IB114" s="102"/>
      <c r="IC114" s="102"/>
      <c r="ID114" s="102"/>
      <c r="IE114" s="102"/>
      <c r="IF114" s="102"/>
      <c r="IG114" s="102"/>
      <c r="IH114" s="102"/>
      <c r="II114" s="102"/>
      <c r="IJ114" s="102"/>
      <c r="IK114" s="102"/>
      <c r="IL114" s="102"/>
      <c r="IM114" s="102"/>
      <c r="IN114" s="102"/>
      <c r="IO114" s="102"/>
      <c r="IP114" s="102"/>
      <c r="IQ114" s="102"/>
      <c r="IR114" s="102"/>
      <c r="IS114" s="102"/>
      <c r="IT114" s="102"/>
    </row>
    <row r="115" spans="1:254" ht="18.75" customHeight="1" x14ac:dyDescent="0.2">
      <c r="A115" s="119">
        <f t="shared" si="11"/>
        <v>6.0699999999999985</v>
      </c>
      <c r="B115" s="183" t="s">
        <v>66</v>
      </c>
      <c r="C115" s="184"/>
      <c r="D115" s="185"/>
      <c r="E115" s="139">
        <v>1E-3</v>
      </c>
      <c r="F115" s="140"/>
      <c r="G115" s="141">
        <f>E115*G100</f>
        <v>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02"/>
      <c r="GL115" s="102"/>
      <c r="GM115" s="102"/>
      <c r="GN115" s="102"/>
      <c r="GO115" s="102"/>
      <c r="GP115" s="102"/>
      <c r="GQ115" s="102"/>
      <c r="GR115" s="102"/>
      <c r="GS115" s="102"/>
      <c r="GT115" s="102"/>
      <c r="GU115" s="102"/>
      <c r="GV115" s="102"/>
      <c r="GW115" s="102"/>
      <c r="GX115" s="102"/>
      <c r="GY115" s="102"/>
      <c r="GZ115" s="102"/>
      <c r="HA115" s="102"/>
      <c r="HB115" s="102"/>
      <c r="HC115" s="102"/>
      <c r="HD115" s="102"/>
      <c r="HE115" s="102"/>
      <c r="HF115" s="102"/>
      <c r="HG115" s="102"/>
      <c r="HH115" s="102"/>
      <c r="HI115" s="102"/>
      <c r="HJ115" s="102"/>
      <c r="HK115" s="102"/>
      <c r="HL115" s="102"/>
      <c r="HM115" s="102"/>
      <c r="HN115" s="102"/>
      <c r="HO115" s="102"/>
      <c r="HP115" s="102"/>
      <c r="HQ115" s="102"/>
      <c r="HR115" s="102"/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  <c r="IC115" s="102"/>
      <c r="ID115" s="102"/>
      <c r="IE115" s="102"/>
      <c r="IF115" s="102"/>
      <c r="IG115" s="102"/>
      <c r="IH115" s="102"/>
      <c r="II115" s="102"/>
      <c r="IJ115" s="102"/>
      <c r="IK115" s="102"/>
      <c r="IL115" s="102"/>
      <c r="IM115" s="102"/>
      <c r="IN115" s="102"/>
      <c r="IO115" s="102"/>
      <c r="IP115" s="102"/>
      <c r="IQ115" s="102"/>
      <c r="IR115" s="102"/>
      <c r="IS115" s="102"/>
      <c r="IT115" s="102"/>
    </row>
    <row r="116" spans="1:254" ht="18.75" customHeight="1" x14ac:dyDescent="0.2">
      <c r="A116" s="119">
        <f t="shared" si="11"/>
        <v>6.0799999999999983</v>
      </c>
      <c r="B116" s="183" t="s">
        <v>67</v>
      </c>
      <c r="C116" s="184"/>
      <c r="D116" s="185"/>
      <c r="E116" s="139">
        <v>0.01</v>
      </c>
      <c r="F116" s="140"/>
      <c r="G116" s="141">
        <f>E116*G100</f>
        <v>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  <c r="IJ116" s="102"/>
      <c r="IK116" s="102"/>
      <c r="IL116" s="102"/>
      <c r="IM116" s="102"/>
      <c r="IN116" s="102"/>
      <c r="IO116" s="102"/>
      <c r="IP116" s="102"/>
      <c r="IQ116" s="102"/>
      <c r="IR116" s="102"/>
      <c r="IS116" s="102"/>
      <c r="IT116" s="102"/>
    </row>
    <row r="117" spans="1:254" ht="18.75" customHeight="1" x14ac:dyDescent="0.2">
      <c r="A117" s="119">
        <f t="shared" si="11"/>
        <v>6.0899999999999981</v>
      </c>
      <c r="B117" s="183" t="s">
        <v>68</v>
      </c>
      <c r="C117" s="184"/>
      <c r="D117" s="185"/>
      <c r="E117" s="139">
        <v>0.02</v>
      </c>
      <c r="F117" s="140"/>
      <c r="G117" s="141">
        <f>E117*G100</f>
        <v>0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  <c r="IJ117" s="102"/>
      <c r="IK117" s="102"/>
      <c r="IL117" s="102"/>
      <c r="IM117" s="102"/>
      <c r="IN117" s="102"/>
      <c r="IO117" s="102"/>
      <c r="IP117" s="102"/>
      <c r="IQ117" s="102"/>
      <c r="IR117" s="102"/>
      <c r="IS117" s="102"/>
      <c r="IT117" s="102"/>
    </row>
    <row r="118" spans="1:254" s="22" customFormat="1" ht="18.75" customHeight="1" x14ac:dyDescent="0.2">
      <c r="A118" s="88"/>
      <c r="B118" s="89" t="s">
        <v>69</v>
      </c>
      <c r="C118" s="90"/>
      <c r="D118" s="148"/>
      <c r="E118" s="149"/>
      <c r="F118" s="117"/>
      <c r="G118" s="118">
        <f>SUM(G112:G117)</f>
        <v>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</row>
    <row r="119" spans="1:254" s="12" customFormat="1" ht="18.75" customHeight="1" x14ac:dyDescent="0.2">
      <c r="A119" s="45"/>
      <c r="B119" s="66"/>
      <c r="C119" s="46"/>
      <c r="D119" s="45"/>
      <c r="E119" s="47"/>
      <c r="F119" s="48"/>
      <c r="G119" s="49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</row>
    <row r="120" spans="1:254" ht="18.75" customHeight="1" x14ac:dyDescent="0.2">
      <c r="A120" s="88"/>
      <c r="B120" s="89" t="s">
        <v>70</v>
      </c>
      <c r="C120" s="90"/>
      <c r="D120" s="148"/>
      <c r="E120" s="149"/>
      <c r="F120" s="117"/>
      <c r="G120" s="118">
        <f>G118+G106</f>
        <v>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</row>
    <row r="121" spans="1:254" ht="18.75" customHeight="1" x14ac:dyDescent="0.25">
      <c r="A121" s="14"/>
      <c r="C121" s="15"/>
      <c r="D121" s="53"/>
      <c r="E121" s="16"/>
      <c r="F121" s="17"/>
      <c r="G121" s="17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S121" s="102"/>
      <c r="IT121" s="102"/>
    </row>
    <row r="122" spans="1:254" ht="18.75" customHeight="1" x14ac:dyDescent="0.2">
      <c r="A122" s="119">
        <v>6.1</v>
      </c>
      <c r="B122" s="183" t="s">
        <v>71</v>
      </c>
      <c r="C122" s="184"/>
      <c r="D122" s="185"/>
      <c r="E122" s="139">
        <v>0.05</v>
      </c>
      <c r="F122" s="140"/>
      <c r="G122" s="141">
        <f>ROUND(G100*E122,2)</f>
        <v>0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02"/>
      <c r="GL122" s="102"/>
      <c r="GM122" s="102"/>
      <c r="GN122" s="102"/>
      <c r="GO122" s="102"/>
      <c r="GP122" s="102"/>
      <c r="GQ122" s="102"/>
      <c r="GR122" s="102"/>
      <c r="GS122" s="102"/>
      <c r="GT122" s="102"/>
      <c r="GU122" s="102"/>
      <c r="GV122" s="102"/>
      <c r="GW122" s="102"/>
      <c r="GX122" s="102"/>
      <c r="GY122" s="102"/>
      <c r="GZ122" s="102"/>
      <c r="HA122" s="102"/>
      <c r="HB122" s="102"/>
      <c r="HC122" s="102"/>
      <c r="HD122" s="102"/>
      <c r="HE122" s="102"/>
      <c r="HF122" s="102"/>
      <c r="HG122" s="102"/>
      <c r="HH122" s="102"/>
      <c r="HI122" s="102"/>
      <c r="HJ122" s="102"/>
      <c r="HK122" s="102"/>
      <c r="HL122" s="102"/>
      <c r="HM122" s="102"/>
      <c r="HN122" s="102"/>
      <c r="HO122" s="102"/>
      <c r="HP122" s="102"/>
      <c r="HQ122" s="102"/>
      <c r="HR122" s="102"/>
      <c r="HS122" s="102"/>
      <c r="HT122" s="102"/>
      <c r="HU122" s="102"/>
      <c r="HV122" s="102"/>
      <c r="HW122" s="102"/>
      <c r="HX122" s="102"/>
      <c r="HY122" s="102"/>
      <c r="HZ122" s="102"/>
      <c r="IA122" s="102"/>
      <c r="IB122" s="102"/>
      <c r="IC122" s="102"/>
      <c r="ID122" s="102"/>
      <c r="IE122" s="102"/>
      <c r="IF122" s="102"/>
      <c r="IG122" s="102"/>
      <c r="IH122" s="102"/>
      <c r="II122" s="102"/>
      <c r="IJ122" s="102"/>
      <c r="IK122" s="102"/>
      <c r="IL122" s="102"/>
      <c r="IM122" s="102"/>
      <c r="IN122" s="102"/>
      <c r="IO122" s="102"/>
      <c r="IP122" s="102"/>
      <c r="IQ122" s="102"/>
      <c r="IR122" s="102"/>
      <c r="IS122" s="102"/>
      <c r="IT122" s="102"/>
    </row>
    <row r="123" spans="1:254" ht="18.75" customHeight="1" x14ac:dyDescent="0.2">
      <c r="A123" s="27"/>
      <c r="B123" s="67"/>
      <c r="C123" s="28"/>
      <c r="D123" s="54"/>
      <c r="E123" s="29"/>
      <c r="F123" s="30"/>
      <c r="G123" s="31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ht="18.75" customHeight="1" x14ac:dyDescent="0.2">
      <c r="A124" s="88"/>
      <c r="B124" s="89" t="s">
        <v>72</v>
      </c>
      <c r="C124" s="90"/>
      <c r="D124" s="148"/>
      <c r="E124" s="149"/>
      <c r="F124" s="117"/>
      <c r="G124" s="118">
        <f>G122+G120+G100</f>
        <v>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</row>
    <row r="125" spans="1:254" s="35" customFormat="1" ht="20.25" customHeight="1" x14ac:dyDescent="0.25">
      <c r="A125" s="32"/>
      <c r="B125" s="68"/>
      <c r="C125" s="178"/>
      <c r="D125" s="178"/>
      <c r="E125" s="178"/>
      <c r="F125" s="103"/>
      <c r="G125" s="40"/>
    </row>
    <row r="126" spans="1:254" s="35" customFormat="1" ht="20.25" customHeight="1" x14ac:dyDescent="0.25">
      <c r="A126" s="32"/>
      <c r="B126" s="68"/>
      <c r="C126" s="107"/>
      <c r="D126" s="107"/>
      <c r="E126" s="107"/>
      <c r="F126" s="103"/>
      <c r="G126" s="40"/>
    </row>
    <row r="127" spans="1:254" s="35" customFormat="1" ht="20.25" customHeight="1" x14ac:dyDescent="0.25">
      <c r="A127" s="32"/>
      <c r="C127" s="178"/>
      <c r="D127" s="178"/>
      <c r="E127" s="178"/>
      <c r="F127" s="103"/>
      <c r="G127" s="40"/>
    </row>
    <row r="128" spans="1:254" ht="15" customHeight="1" x14ac:dyDescent="0.2">
      <c r="A128" s="18"/>
      <c r="B128" s="68"/>
      <c r="C128" s="102"/>
      <c r="D128" s="108"/>
      <c r="E128" s="179"/>
      <c r="F128" s="179"/>
      <c r="G128" s="179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02"/>
      <c r="GL128" s="102"/>
      <c r="GM128" s="102"/>
      <c r="GN128" s="102"/>
      <c r="GO128" s="102"/>
      <c r="GP128" s="102"/>
      <c r="GQ128" s="102"/>
      <c r="GR128" s="102"/>
      <c r="GS128" s="102"/>
      <c r="GT128" s="102"/>
      <c r="GU128" s="102"/>
      <c r="GV128" s="102"/>
      <c r="GW128" s="102"/>
      <c r="GX128" s="102"/>
      <c r="GY128" s="102"/>
      <c r="GZ128" s="102"/>
      <c r="HA128" s="102"/>
      <c r="HB128" s="102"/>
      <c r="HC128" s="102"/>
      <c r="HD128" s="102"/>
      <c r="HE128" s="102"/>
      <c r="HF128" s="102"/>
      <c r="HG128" s="102"/>
      <c r="HH128" s="102"/>
      <c r="HI128" s="102"/>
      <c r="HJ128" s="102"/>
      <c r="HK128" s="102"/>
      <c r="HL128" s="102"/>
      <c r="HM128" s="102"/>
      <c r="HN128" s="102"/>
      <c r="HO128" s="102"/>
      <c r="HP128" s="102"/>
      <c r="HQ128" s="102"/>
      <c r="HR128" s="102"/>
      <c r="HS128" s="102"/>
      <c r="HT128" s="102"/>
      <c r="HU128" s="102"/>
      <c r="HV128" s="102"/>
      <c r="HW128" s="102"/>
      <c r="HX128" s="102"/>
      <c r="HY128" s="102"/>
      <c r="HZ128" s="102"/>
      <c r="IA128" s="102"/>
      <c r="IB128" s="102"/>
      <c r="IC128" s="102"/>
      <c r="ID128" s="102"/>
      <c r="IE128" s="102"/>
      <c r="IF128" s="102"/>
      <c r="IG128" s="102"/>
      <c r="IH128" s="102"/>
      <c r="II128" s="102"/>
      <c r="IJ128" s="102"/>
      <c r="IK128" s="102"/>
      <c r="IL128" s="102"/>
      <c r="IM128" s="102"/>
      <c r="IN128" s="102"/>
      <c r="IO128" s="102"/>
      <c r="IP128" s="102"/>
      <c r="IQ128" s="102"/>
      <c r="IR128" s="102"/>
      <c r="IS128" s="102"/>
      <c r="IT128" s="102"/>
    </row>
    <row r="129" spans="1:254" s="35" customFormat="1" ht="20.25" customHeight="1" x14ac:dyDescent="0.3">
      <c r="A129" s="178" t="s">
        <v>73</v>
      </c>
      <c r="B129" s="178"/>
      <c r="D129" s="51"/>
      <c r="E129" s="33"/>
      <c r="F129" s="34"/>
      <c r="G129" s="34"/>
    </row>
    <row r="130" spans="1:254" s="35" customFormat="1" ht="20.25" customHeight="1" x14ac:dyDescent="0.3">
      <c r="A130" s="32"/>
      <c r="B130" s="69"/>
      <c r="C130" s="36" t="s">
        <v>74</v>
      </c>
      <c r="D130" s="52" t="s">
        <v>75</v>
      </c>
      <c r="E130" s="104" t="s">
        <v>76</v>
      </c>
      <c r="F130" s="104" t="s">
        <v>77</v>
      </c>
      <c r="G130" s="37" t="s">
        <v>76</v>
      </c>
    </row>
    <row r="131" spans="1:254" s="35" customFormat="1" ht="20.25" customHeight="1" x14ac:dyDescent="0.25">
      <c r="A131" s="32" t="s">
        <v>78</v>
      </c>
      <c r="B131" s="68"/>
      <c r="C131" s="38"/>
      <c r="D131" s="44"/>
      <c r="E131" s="105"/>
      <c r="F131" s="105"/>
      <c r="G131" s="40"/>
    </row>
    <row r="132" spans="1:254" s="35" customFormat="1" ht="20.25" customHeight="1" x14ac:dyDescent="0.25">
      <c r="A132" s="32"/>
      <c r="B132" s="68"/>
      <c r="C132" s="178"/>
      <c r="D132" s="178"/>
      <c r="E132" s="178"/>
      <c r="F132" s="103"/>
      <c r="G132" s="40"/>
    </row>
    <row r="133" spans="1:254" s="35" customFormat="1" ht="16.5" customHeight="1" x14ac:dyDescent="0.25">
      <c r="A133" s="32"/>
      <c r="B133" s="68"/>
      <c r="C133" s="41"/>
      <c r="D133" s="51"/>
      <c r="E133" s="32"/>
      <c r="F133" s="42"/>
      <c r="G133" s="40"/>
    </row>
    <row r="134" spans="1:254" s="35" customFormat="1" ht="20.25" customHeight="1" x14ac:dyDescent="0.25">
      <c r="A134" s="32"/>
      <c r="B134" s="68"/>
      <c r="C134" s="32"/>
      <c r="D134" s="51"/>
      <c r="E134" s="38"/>
      <c r="F134" s="42"/>
      <c r="G134" s="40"/>
    </row>
    <row r="135" spans="1:254" s="35" customFormat="1" ht="15.75" customHeight="1" x14ac:dyDescent="0.25">
      <c r="A135" s="32"/>
      <c r="B135" s="68"/>
      <c r="C135" s="32"/>
      <c r="D135" s="51"/>
      <c r="E135" s="38"/>
      <c r="F135" s="32"/>
      <c r="G135" s="39"/>
    </row>
    <row r="136" spans="1:254" s="35" customFormat="1" ht="15.75" customHeight="1" x14ac:dyDescent="0.25">
      <c r="A136" s="32"/>
      <c r="B136" s="68"/>
      <c r="C136" s="32"/>
      <c r="D136" s="51"/>
      <c r="E136" s="38"/>
      <c r="F136" s="32"/>
      <c r="G136" s="39"/>
    </row>
    <row r="137" spans="1:254" s="35" customFormat="1" ht="15.75" customHeight="1" x14ac:dyDescent="0.25">
      <c r="A137" s="32" t="s">
        <v>75</v>
      </c>
      <c r="B137" s="70"/>
      <c r="C137" s="34"/>
      <c r="D137" s="51"/>
      <c r="E137" s="32"/>
      <c r="F137" s="43"/>
      <c r="G137" s="40"/>
    </row>
    <row r="138" spans="1:254" s="35" customFormat="1" ht="15.75" customHeight="1" x14ac:dyDescent="0.25">
      <c r="A138" s="32"/>
      <c r="B138" s="68"/>
      <c r="C138" s="34"/>
      <c r="D138" s="51"/>
      <c r="E138" s="34"/>
      <c r="G138" s="41"/>
      <c r="H138" s="32"/>
    </row>
    <row r="139" spans="1:254" s="35" customFormat="1" ht="15.75" customHeight="1" x14ac:dyDescent="0.25">
      <c r="A139" s="32"/>
      <c r="B139" s="70"/>
      <c r="C139" s="42"/>
      <c r="D139" s="44"/>
      <c r="E139" s="44"/>
      <c r="G139" s="40"/>
      <c r="H139" s="32"/>
    </row>
    <row r="140" spans="1:254" s="35" customFormat="1" ht="15.75" customHeight="1" x14ac:dyDescent="0.25">
      <c r="A140" s="32"/>
      <c r="B140" s="70"/>
      <c r="C140" s="42"/>
      <c r="D140" s="44"/>
      <c r="E140" s="44"/>
      <c r="G140" s="40"/>
      <c r="H140" s="32"/>
    </row>
    <row r="141" spans="1:254" x14ac:dyDescent="0.2">
      <c r="A141" s="19"/>
      <c r="B141" s="71"/>
      <c r="C141" s="108"/>
      <c r="D141" s="50"/>
      <c r="E141" s="3"/>
      <c r="F141" s="4"/>
      <c r="G141" s="4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02"/>
      <c r="GL141" s="102"/>
      <c r="GM141" s="102"/>
      <c r="GN141" s="102"/>
      <c r="GO141" s="102"/>
      <c r="GP141" s="102"/>
      <c r="GQ141" s="102"/>
      <c r="GR141" s="102"/>
      <c r="GS141" s="102"/>
      <c r="GT141" s="102"/>
      <c r="GU141" s="102"/>
      <c r="GV141" s="102"/>
      <c r="GW141" s="102"/>
      <c r="GX141" s="102"/>
      <c r="GY141" s="102"/>
      <c r="GZ141" s="102"/>
      <c r="HA141" s="102"/>
      <c r="HB141" s="102"/>
      <c r="HC141" s="102"/>
      <c r="HD141" s="102"/>
      <c r="HE141" s="102"/>
      <c r="HF141" s="102"/>
      <c r="HG141" s="102"/>
      <c r="HH141" s="102"/>
      <c r="HI141" s="102"/>
      <c r="HJ141" s="102"/>
      <c r="HK141" s="102"/>
      <c r="HL141" s="102"/>
      <c r="HM141" s="102"/>
      <c r="HN141" s="102"/>
      <c r="HO141" s="102"/>
      <c r="HP141" s="102"/>
      <c r="HQ141" s="102"/>
      <c r="HR141" s="102"/>
      <c r="HS141" s="102"/>
      <c r="HT141" s="102"/>
      <c r="HU141" s="102"/>
      <c r="HV141" s="102"/>
      <c r="HW141" s="102"/>
      <c r="HX141" s="102"/>
      <c r="HY141" s="102"/>
      <c r="HZ141" s="102"/>
      <c r="IA141" s="102"/>
      <c r="IB141" s="102"/>
      <c r="IC141" s="102"/>
      <c r="ID141" s="102"/>
      <c r="IE141" s="102"/>
      <c r="IF141" s="102"/>
      <c r="IG141" s="102"/>
      <c r="IH141" s="102"/>
      <c r="II141" s="102"/>
      <c r="IJ141" s="102"/>
      <c r="IK141" s="102"/>
      <c r="IL141" s="102"/>
      <c r="IM141" s="102"/>
      <c r="IN141" s="102"/>
      <c r="IO141" s="102"/>
      <c r="IP141" s="102"/>
      <c r="IQ141" s="102"/>
      <c r="IR141" s="102"/>
      <c r="IS141" s="102"/>
      <c r="IT141" s="102"/>
    </row>
    <row r="142" spans="1:254" x14ac:dyDescent="0.2">
      <c r="A142" s="19"/>
      <c r="B142" s="71"/>
      <c r="C142" s="108"/>
      <c r="D142" s="50"/>
      <c r="E142" s="3"/>
      <c r="F142" s="4"/>
      <c r="G142" s="4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02"/>
      <c r="GL142" s="102"/>
      <c r="GM142" s="102"/>
      <c r="GN142" s="102"/>
      <c r="GO142" s="102"/>
      <c r="GP142" s="102"/>
      <c r="GQ142" s="102"/>
      <c r="GR142" s="102"/>
      <c r="GS142" s="102"/>
      <c r="GT142" s="102"/>
      <c r="GU142" s="102"/>
      <c r="GV142" s="102"/>
      <c r="GW142" s="102"/>
      <c r="GX142" s="102"/>
      <c r="GY142" s="102"/>
      <c r="GZ142" s="102"/>
      <c r="HA142" s="102"/>
      <c r="HB142" s="102"/>
      <c r="HC142" s="102"/>
      <c r="HD142" s="102"/>
      <c r="HE142" s="102"/>
      <c r="HF142" s="102"/>
      <c r="HG142" s="102"/>
      <c r="HH142" s="102"/>
      <c r="HI142" s="102"/>
      <c r="HJ142" s="102"/>
      <c r="HK142" s="102"/>
      <c r="HL142" s="102"/>
      <c r="HM142" s="102"/>
      <c r="HN142" s="102"/>
      <c r="HO142" s="102"/>
      <c r="HP142" s="102"/>
      <c r="HQ142" s="102"/>
      <c r="HR142" s="102"/>
      <c r="HS142" s="102"/>
      <c r="HT142" s="102"/>
      <c r="HU142" s="102"/>
      <c r="HV142" s="102"/>
      <c r="HW142" s="102"/>
      <c r="HX142" s="102"/>
      <c r="HY142" s="102"/>
      <c r="HZ142" s="102"/>
      <c r="IA142" s="102"/>
      <c r="IB142" s="102"/>
      <c r="IC142" s="102"/>
      <c r="ID142" s="102"/>
      <c r="IE142" s="102"/>
      <c r="IF142" s="102"/>
      <c r="IG142" s="102"/>
      <c r="IH142" s="102"/>
      <c r="II142" s="102"/>
      <c r="IJ142" s="102"/>
      <c r="IK142" s="102"/>
      <c r="IL142" s="102"/>
      <c r="IM142" s="102"/>
      <c r="IN142" s="102"/>
      <c r="IO142" s="102"/>
      <c r="IP142" s="102"/>
      <c r="IQ142" s="102"/>
      <c r="IR142" s="102"/>
      <c r="IS142" s="102"/>
      <c r="IT142" s="102"/>
    </row>
    <row r="143" spans="1:254" x14ac:dyDescent="0.2">
      <c r="A143" s="19"/>
      <c r="B143" s="71"/>
      <c r="C143" s="108"/>
      <c r="D143" s="50"/>
      <c r="E143" s="3"/>
      <c r="F143" s="4"/>
      <c r="G143" s="4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02"/>
      <c r="GL143" s="102"/>
      <c r="GM143" s="102"/>
      <c r="GN143" s="102"/>
      <c r="GO143" s="102"/>
      <c r="GP143" s="102"/>
      <c r="GQ143" s="102"/>
      <c r="GR143" s="102"/>
      <c r="GS143" s="102"/>
      <c r="GT143" s="102"/>
      <c r="GU143" s="102"/>
      <c r="GV143" s="102"/>
      <c r="GW143" s="102"/>
      <c r="GX143" s="102"/>
      <c r="GY143" s="102"/>
      <c r="GZ143" s="102"/>
      <c r="HA143" s="102"/>
      <c r="HB143" s="102"/>
      <c r="HC143" s="102"/>
      <c r="HD143" s="102"/>
      <c r="HE143" s="102"/>
      <c r="HF143" s="102"/>
      <c r="HG143" s="102"/>
      <c r="HH143" s="102"/>
      <c r="HI143" s="102"/>
      <c r="HJ143" s="102"/>
      <c r="HK143" s="102"/>
      <c r="HL143" s="102"/>
      <c r="HM143" s="102"/>
      <c r="HN143" s="102"/>
      <c r="HO143" s="102"/>
      <c r="HP143" s="102"/>
      <c r="HQ143" s="102"/>
      <c r="HR143" s="102"/>
      <c r="HS143" s="102"/>
      <c r="HT143" s="102"/>
      <c r="HU143" s="102"/>
      <c r="HV143" s="102"/>
      <c r="HW143" s="102"/>
      <c r="HX143" s="102"/>
      <c r="HY143" s="102"/>
      <c r="HZ143" s="102"/>
      <c r="IA143" s="102"/>
      <c r="IB143" s="102"/>
      <c r="IC143" s="102"/>
      <c r="ID143" s="102"/>
      <c r="IE143" s="102"/>
      <c r="IF143" s="102"/>
      <c r="IG143" s="102"/>
      <c r="IH143" s="102"/>
      <c r="II143" s="102"/>
      <c r="IJ143" s="102"/>
      <c r="IK143" s="102"/>
      <c r="IL143" s="102"/>
      <c r="IM143" s="102"/>
      <c r="IN143" s="102"/>
      <c r="IO143" s="102"/>
      <c r="IP143" s="102"/>
      <c r="IQ143" s="102"/>
      <c r="IR143" s="102"/>
      <c r="IS143" s="102"/>
      <c r="IT143" s="102"/>
    </row>
    <row r="144" spans="1:254" x14ac:dyDescent="0.2">
      <c r="A144" s="19"/>
      <c r="B144" s="71"/>
      <c r="C144" s="108"/>
      <c r="D144" s="50"/>
      <c r="E144" s="3"/>
      <c r="F144" s="4"/>
      <c r="G144" s="4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02"/>
      <c r="GL144" s="102"/>
      <c r="GM144" s="102"/>
      <c r="GN144" s="102"/>
      <c r="GO144" s="102"/>
      <c r="GP144" s="102"/>
      <c r="GQ144" s="102"/>
      <c r="GR144" s="102"/>
      <c r="GS144" s="102"/>
      <c r="GT144" s="102"/>
      <c r="GU144" s="102"/>
      <c r="GV144" s="102"/>
      <c r="GW144" s="102"/>
      <c r="GX144" s="102"/>
      <c r="GY144" s="102"/>
      <c r="GZ144" s="102"/>
      <c r="HA144" s="102"/>
      <c r="HB144" s="102"/>
      <c r="HC144" s="102"/>
      <c r="HD144" s="102"/>
      <c r="HE144" s="102"/>
      <c r="HF144" s="102"/>
      <c r="HG144" s="102"/>
      <c r="HH144" s="102"/>
      <c r="HI144" s="102"/>
      <c r="HJ144" s="102"/>
      <c r="HK144" s="102"/>
      <c r="HL144" s="102"/>
      <c r="HM144" s="102"/>
      <c r="HN144" s="102"/>
      <c r="HO144" s="102"/>
      <c r="HP144" s="102"/>
      <c r="HQ144" s="102"/>
      <c r="HR144" s="102"/>
      <c r="HS144" s="102"/>
      <c r="HT144" s="102"/>
      <c r="HU144" s="102"/>
      <c r="HV144" s="102"/>
      <c r="HW144" s="102"/>
      <c r="HX144" s="102"/>
      <c r="HY144" s="102"/>
      <c r="HZ144" s="102"/>
      <c r="IA144" s="102"/>
      <c r="IB144" s="102"/>
      <c r="IC144" s="102"/>
      <c r="ID144" s="102"/>
      <c r="IE144" s="102"/>
      <c r="IF144" s="102"/>
      <c r="IG144" s="102"/>
      <c r="IH144" s="102"/>
      <c r="II144" s="102"/>
      <c r="IJ144" s="102"/>
      <c r="IK144" s="102"/>
      <c r="IL144" s="102"/>
      <c r="IM144" s="102"/>
      <c r="IN144" s="102"/>
      <c r="IO144" s="102"/>
      <c r="IP144" s="102"/>
      <c r="IQ144" s="102"/>
      <c r="IR144" s="102"/>
      <c r="IS144" s="102"/>
      <c r="IT144" s="102"/>
    </row>
    <row r="145" spans="1:254" x14ac:dyDescent="0.2">
      <c r="A145" s="19"/>
      <c r="B145" s="71"/>
      <c r="C145" s="108"/>
      <c r="D145" s="50"/>
      <c r="E145" s="3"/>
      <c r="F145" s="4"/>
      <c r="G145" s="4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02"/>
      <c r="GL145" s="102"/>
      <c r="GM145" s="102"/>
      <c r="GN145" s="102"/>
      <c r="GO145" s="102"/>
      <c r="GP145" s="102"/>
      <c r="GQ145" s="102"/>
      <c r="GR145" s="102"/>
      <c r="GS145" s="102"/>
      <c r="GT145" s="102"/>
      <c r="GU145" s="102"/>
      <c r="GV145" s="102"/>
      <c r="GW145" s="102"/>
      <c r="GX145" s="102"/>
      <c r="GY145" s="102"/>
      <c r="GZ145" s="102"/>
      <c r="HA145" s="102"/>
      <c r="HB145" s="102"/>
      <c r="HC145" s="102"/>
      <c r="HD145" s="102"/>
      <c r="HE145" s="102"/>
      <c r="HF145" s="102"/>
      <c r="HG145" s="102"/>
      <c r="HH145" s="102"/>
      <c r="HI145" s="102"/>
      <c r="HJ145" s="102"/>
      <c r="HK145" s="102"/>
      <c r="HL145" s="102"/>
      <c r="HM145" s="102"/>
      <c r="HN145" s="102"/>
      <c r="HO145" s="102"/>
      <c r="HP145" s="102"/>
      <c r="HQ145" s="102"/>
      <c r="HR145" s="102"/>
      <c r="HS145" s="102"/>
      <c r="HT145" s="102"/>
      <c r="HU145" s="102"/>
      <c r="HV145" s="102"/>
      <c r="HW145" s="102"/>
      <c r="HX145" s="102"/>
      <c r="HY145" s="102"/>
      <c r="HZ145" s="102"/>
      <c r="IA145" s="102"/>
      <c r="IB145" s="102"/>
      <c r="IC145" s="102"/>
      <c r="ID145" s="102"/>
      <c r="IE145" s="102"/>
      <c r="IF145" s="102"/>
      <c r="IG145" s="102"/>
      <c r="IH145" s="102"/>
      <c r="II145" s="102"/>
      <c r="IJ145" s="102"/>
      <c r="IK145" s="102"/>
      <c r="IL145" s="102"/>
      <c r="IM145" s="102"/>
      <c r="IN145" s="102"/>
      <c r="IO145" s="102"/>
      <c r="IP145" s="102"/>
      <c r="IQ145" s="102"/>
      <c r="IR145" s="102"/>
      <c r="IS145" s="102"/>
      <c r="IT145" s="102"/>
    </row>
    <row r="146" spans="1:254" x14ac:dyDescent="0.2">
      <c r="A146" s="19"/>
      <c r="B146" s="71"/>
      <c r="C146" s="108"/>
      <c r="D146" s="50"/>
      <c r="E146" s="3"/>
      <c r="F146" s="4"/>
      <c r="G146" s="4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02"/>
      <c r="GL146" s="102"/>
      <c r="GM146" s="102"/>
      <c r="GN146" s="102"/>
      <c r="GO146" s="102"/>
      <c r="GP146" s="102"/>
      <c r="GQ146" s="102"/>
      <c r="GR146" s="102"/>
      <c r="GS146" s="102"/>
      <c r="GT146" s="102"/>
      <c r="GU146" s="102"/>
      <c r="GV146" s="102"/>
      <c r="GW146" s="102"/>
      <c r="GX146" s="102"/>
      <c r="GY146" s="102"/>
      <c r="GZ146" s="102"/>
      <c r="HA146" s="102"/>
      <c r="HB146" s="102"/>
      <c r="HC146" s="102"/>
      <c r="HD146" s="102"/>
      <c r="HE146" s="102"/>
      <c r="HF146" s="102"/>
      <c r="HG146" s="102"/>
      <c r="HH146" s="102"/>
      <c r="HI146" s="102"/>
      <c r="HJ146" s="102"/>
      <c r="HK146" s="102"/>
      <c r="HL146" s="102"/>
      <c r="HM146" s="102"/>
      <c r="HN146" s="102"/>
      <c r="HO146" s="102"/>
      <c r="HP146" s="102"/>
      <c r="HQ146" s="102"/>
      <c r="HR146" s="102"/>
      <c r="HS146" s="102"/>
      <c r="HT146" s="102"/>
      <c r="HU146" s="102"/>
      <c r="HV146" s="102"/>
      <c r="HW146" s="102"/>
      <c r="HX146" s="102"/>
      <c r="HY146" s="102"/>
      <c r="HZ146" s="102"/>
      <c r="IA146" s="102"/>
      <c r="IB146" s="102"/>
      <c r="IC146" s="102"/>
      <c r="ID146" s="102"/>
      <c r="IE146" s="102"/>
      <c r="IF146" s="102"/>
      <c r="IG146" s="102"/>
      <c r="IH146" s="102"/>
      <c r="II146" s="102"/>
      <c r="IJ146" s="102"/>
      <c r="IK146" s="102"/>
      <c r="IL146" s="102"/>
      <c r="IM146" s="102"/>
      <c r="IN146" s="102"/>
      <c r="IO146" s="102"/>
      <c r="IP146" s="102"/>
      <c r="IQ146" s="102"/>
      <c r="IR146" s="102"/>
      <c r="IS146" s="102"/>
      <c r="IT146" s="102"/>
    </row>
    <row r="147" spans="1:254" x14ac:dyDescent="0.2">
      <c r="C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02"/>
      <c r="GL147" s="102"/>
      <c r="GM147" s="102"/>
      <c r="GN147" s="102"/>
      <c r="GO147" s="102"/>
      <c r="GP147" s="102"/>
      <c r="GQ147" s="102"/>
      <c r="GR147" s="102"/>
      <c r="GS147" s="102"/>
      <c r="GT147" s="102"/>
      <c r="GU147" s="102"/>
      <c r="GV147" s="102"/>
      <c r="GW147" s="102"/>
      <c r="GX147" s="102"/>
      <c r="GY147" s="102"/>
      <c r="GZ147" s="102"/>
      <c r="HA147" s="102"/>
      <c r="HB147" s="102"/>
      <c r="HC147" s="102"/>
      <c r="HD147" s="102"/>
      <c r="HE147" s="102"/>
      <c r="HF147" s="102"/>
      <c r="HG147" s="102"/>
      <c r="HH147" s="102"/>
      <c r="HI147" s="102"/>
      <c r="HJ147" s="102"/>
      <c r="HK147" s="102"/>
      <c r="HL147" s="102"/>
      <c r="HM147" s="102"/>
      <c r="HN147" s="102"/>
      <c r="HO147" s="102"/>
      <c r="HP147" s="102"/>
      <c r="HQ147" s="102"/>
      <c r="HR147" s="102"/>
      <c r="HS147" s="102"/>
      <c r="HT147" s="102"/>
      <c r="HU147" s="102"/>
      <c r="HV147" s="102"/>
      <c r="HW147" s="102"/>
      <c r="HX147" s="102"/>
      <c r="HY147" s="102"/>
      <c r="HZ147" s="102"/>
      <c r="IA147" s="102"/>
      <c r="IB147" s="102"/>
      <c r="IC147" s="102"/>
      <c r="ID147" s="102"/>
      <c r="IE147" s="102"/>
      <c r="IF147" s="102"/>
      <c r="IG147" s="102"/>
      <c r="IH147" s="102"/>
      <c r="II147" s="102"/>
      <c r="IJ147" s="102"/>
      <c r="IK147" s="102"/>
      <c r="IL147" s="102"/>
      <c r="IM147" s="102"/>
      <c r="IN147" s="102"/>
      <c r="IO147" s="102"/>
      <c r="IP147" s="102"/>
      <c r="IQ147" s="102"/>
      <c r="IR147" s="102"/>
      <c r="IS147" s="102"/>
      <c r="IT147" s="102"/>
    </row>
    <row r="148" spans="1:254" x14ac:dyDescent="0.2">
      <c r="C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02"/>
      <c r="GL148" s="102"/>
      <c r="GM148" s="102"/>
      <c r="GN148" s="102"/>
      <c r="GO148" s="102"/>
      <c r="GP148" s="102"/>
      <c r="GQ148" s="102"/>
      <c r="GR148" s="102"/>
      <c r="GS148" s="102"/>
      <c r="GT148" s="102"/>
      <c r="GU148" s="102"/>
      <c r="GV148" s="102"/>
      <c r="GW148" s="102"/>
      <c r="GX148" s="102"/>
      <c r="GY148" s="102"/>
      <c r="GZ148" s="102"/>
      <c r="HA148" s="102"/>
      <c r="HB148" s="102"/>
      <c r="HC148" s="102"/>
      <c r="HD148" s="102"/>
      <c r="HE148" s="102"/>
      <c r="HF148" s="102"/>
      <c r="HG148" s="102"/>
      <c r="HH148" s="102"/>
      <c r="HI148" s="102"/>
      <c r="HJ148" s="102"/>
      <c r="HK148" s="102"/>
      <c r="HL148" s="102"/>
      <c r="HM148" s="102"/>
      <c r="HN148" s="102"/>
      <c r="HO148" s="102"/>
      <c r="HP148" s="102"/>
      <c r="HQ148" s="102"/>
      <c r="HR148" s="102"/>
      <c r="HS148" s="102"/>
      <c r="HT148" s="102"/>
      <c r="HU148" s="102"/>
      <c r="HV148" s="102"/>
      <c r="HW148" s="102"/>
      <c r="HX148" s="102"/>
      <c r="HY148" s="102"/>
      <c r="HZ148" s="102"/>
      <c r="IA148" s="102"/>
      <c r="IB148" s="102"/>
      <c r="IC148" s="102"/>
      <c r="ID148" s="102"/>
      <c r="IE148" s="102"/>
      <c r="IF148" s="102"/>
      <c r="IG148" s="102"/>
      <c r="IH148" s="102"/>
      <c r="II148" s="102"/>
      <c r="IJ148" s="102"/>
      <c r="IK148" s="102"/>
      <c r="IL148" s="102"/>
      <c r="IM148" s="102"/>
      <c r="IN148" s="102"/>
      <c r="IO148" s="102"/>
      <c r="IP148" s="102"/>
      <c r="IQ148" s="102"/>
      <c r="IR148" s="102"/>
      <c r="IS148" s="102"/>
      <c r="IT148" s="102"/>
    </row>
  </sheetData>
  <sheetProtection algorithmName="SHA-512" hashValue="KBxGXLvx/Q6Kt+idFTqdktwVapT4KetFeX8PKWm3Hr5Z+SqF7dcvvBx90lgNxUwXAI/hqKNOKZhz1lrE454A1Q==" saltValue="W+MgNXLBWRVvFI6hCBH3ug==" spinCount="100000" sheet="1" objects="1" scenarios="1"/>
  <mergeCells count="24">
    <mergeCell ref="B115:D115"/>
    <mergeCell ref="B116:D116"/>
    <mergeCell ref="B117:D117"/>
    <mergeCell ref="B122:D122"/>
    <mergeCell ref="B104:D104"/>
    <mergeCell ref="B105:D105"/>
    <mergeCell ref="B112:D112"/>
    <mergeCell ref="B113:D113"/>
    <mergeCell ref="B114:D114"/>
    <mergeCell ref="A7:G7"/>
    <mergeCell ref="A8:G8"/>
    <mergeCell ref="A9:G9"/>
    <mergeCell ref="A10:G10"/>
    <mergeCell ref="B103:D103"/>
    <mergeCell ref="C125:E125"/>
    <mergeCell ref="C127:E127"/>
    <mergeCell ref="A129:B129"/>
    <mergeCell ref="C132:E132"/>
    <mergeCell ref="E128:G128"/>
    <mergeCell ref="IS19:IT19"/>
    <mergeCell ref="IS69:IT69"/>
    <mergeCell ref="IS89:IT89"/>
    <mergeCell ref="F15:G15"/>
    <mergeCell ref="F14:G14"/>
  </mergeCells>
  <phoneticPr fontId="22" type="noConversion"/>
  <pageMargins left="0.70866141732283472" right="0.70866141732283472" top="0.74803149606299213" bottom="0.74803149606299213" header="0.31496062992125984" footer="0.31496062992125984"/>
  <pageSetup scale="62" orientation="portrait" r:id="rId1"/>
  <rowBreaks count="2" manualBreakCount="2">
    <brk id="75" max="6" man="1"/>
    <brk id="106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Props1.xml><?xml version="1.0" encoding="utf-8"?>
<ds:datastoreItem xmlns:ds="http://schemas.openxmlformats.org/officeDocument/2006/customXml" ds:itemID="{A41B64C3-9CA5-4A02-89C1-5AF2B7C9AF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0C3A5-0451-424B-9C12-3089801D0684}"/>
</file>

<file path=customXml/itemProps3.xml><?xml version="1.0" encoding="utf-8"?>
<ds:datastoreItem xmlns:ds="http://schemas.openxmlformats.org/officeDocument/2006/customXml" ds:itemID="{F217C1BF-D2BC-4FD4-B4F3-5D911E34D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 </vt:lpstr>
      <vt:lpstr>'Listado de Cantidades '!Print_Area</vt:lpstr>
      <vt:lpstr>'Listado de Cantidades '!Print_Titles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revision/>
  <cp:lastPrinted>2021-05-13T13:28:20Z</cp:lastPrinted>
  <dcterms:created xsi:type="dcterms:W3CDTF">2017-10-31T11:14:28Z</dcterms:created>
  <dcterms:modified xsi:type="dcterms:W3CDTF">2021-05-13T13:48:48Z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