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ozuna\Desktop\New folder\Presupuesto y Listado de cantidades\"/>
    </mc:Choice>
  </mc:AlternateContent>
  <bookViews>
    <workbookView xWindow="0" yWindow="0" windowWidth="38400" windowHeight="16005"/>
  </bookViews>
  <sheets>
    <sheet name="Listado de Cantidades" sheetId="3" r:id="rId1"/>
  </sheets>
  <definedNames>
    <definedName name="_xlnm.Print_Area" localSheetId="0">'Listado de Cantidades'!$A$1:$G$233</definedName>
    <definedName name="_xlnm.Print_Titles" localSheetId="0">'Listado de Cantidades'!$1:$13</definedName>
  </definedNames>
  <calcPr calcId="162913"/>
</workbook>
</file>

<file path=xl/calcChain.xml><?xml version="1.0" encoding="utf-8"?>
<calcChain xmlns="http://schemas.openxmlformats.org/spreadsheetml/2006/main">
  <c r="A126" i="3" l="1"/>
  <c r="A127" i="3" s="1"/>
  <c r="A128" i="3" s="1"/>
  <c r="A129" i="3" s="1"/>
  <c r="A125" i="3"/>
  <c r="A85" i="3"/>
  <c r="A57" i="3" l="1"/>
  <c r="A58" i="3" s="1"/>
  <c r="A59" i="3" s="1"/>
  <c r="F57" i="3"/>
  <c r="F58" i="3"/>
  <c r="F59" i="3"/>
  <c r="F173" i="3"/>
  <c r="F194" i="3"/>
  <c r="F108" i="3"/>
  <c r="F195" i="3"/>
  <c r="F193" i="3"/>
  <c r="F192" i="3" l="1"/>
  <c r="F191" i="3"/>
  <c r="F126" i="3"/>
  <c r="F190" i="3"/>
  <c r="F189" i="3"/>
  <c r="F188" i="3"/>
  <c r="F187" i="3"/>
  <c r="F186" i="3"/>
  <c r="F196" i="3"/>
  <c r="F185" i="3"/>
  <c r="F184" i="3"/>
  <c r="A184" i="3"/>
  <c r="A185" i="3" s="1"/>
  <c r="F180" i="3"/>
  <c r="G181" i="3" s="1"/>
  <c r="A180" i="3"/>
  <c r="A113" i="3"/>
  <c r="F109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A95" i="3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G197" i="3" l="1"/>
  <c r="A186" i="3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G110" i="3"/>
  <c r="F18" i="3" l="1"/>
  <c r="F174" i="3"/>
  <c r="F171" i="3"/>
  <c r="F170" i="3"/>
  <c r="F169" i="3"/>
  <c r="F167" i="3"/>
  <c r="F172" i="3"/>
  <c r="F168" i="3"/>
  <c r="A167" i="3"/>
  <c r="A168" i="3" s="1"/>
  <c r="A169" i="3" s="1"/>
  <c r="A170" i="3" s="1"/>
  <c r="A171" i="3" s="1"/>
  <c r="A172" i="3" s="1"/>
  <c r="A173" i="3" s="1"/>
  <c r="A174" i="3" s="1"/>
  <c r="F161" i="3"/>
  <c r="F160" i="3"/>
  <c r="F159" i="3"/>
  <c r="F158" i="3"/>
  <c r="F157" i="3"/>
  <c r="F156" i="3"/>
  <c r="F154" i="3"/>
  <c r="F155" i="3"/>
  <c r="F153" i="3"/>
  <c r="F151" i="3"/>
  <c r="F150" i="3"/>
  <c r="F149" i="3"/>
  <c r="F147" i="3"/>
  <c r="F152" i="3"/>
  <c r="F148" i="3"/>
  <c r="F146" i="3"/>
  <c r="A146" i="3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F139" i="3"/>
  <c r="F136" i="3"/>
  <c r="F137" i="3"/>
  <c r="F138" i="3"/>
  <c r="F140" i="3"/>
  <c r="F141" i="3"/>
  <c r="F142" i="3"/>
  <c r="F135" i="3"/>
  <c r="A135" i="3"/>
  <c r="A136" i="3" s="1"/>
  <c r="A137" i="3" s="1"/>
  <c r="A138" i="3" s="1"/>
  <c r="A139" i="3" s="1"/>
  <c r="A140" i="3" s="1"/>
  <c r="A141" i="3" s="1"/>
  <c r="A142" i="3" s="1"/>
  <c r="F91" i="3"/>
  <c r="G175" i="3" l="1"/>
  <c r="G162" i="3"/>
  <c r="G143" i="3"/>
  <c r="F129" i="3"/>
  <c r="F128" i="3"/>
  <c r="F127" i="3"/>
  <c r="F125" i="3"/>
  <c r="F124" i="3"/>
  <c r="A124" i="3"/>
  <c r="F120" i="3"/>
  <c r="F119" i="3"/>
  <c r="F118" i="3"/>
  <c r="F117" i="3"/>
  <c r="A117" i="3"/>
  <c r="A118" i="3" s="1"/>
  <c r="A119" i="3" s="1"/>
  <c r="A120" i="3" s="1"/>
  <c r="F113" i="3"/>
  <c r="G114" i="3" s="1"/>
  <c r="F90" i="3"/>
  <c r="G92" i="3" s="1"/>
  <c r="A90" i="3"/>
  <c r="A91" i="3" s="1"/>
  <c r="F84" i="3"/>
  <c r="F81" i="3"/>
  <c r="A81" i="3"/>
  <c r="A64" i="3"/>
  <c r="F64" i="3"/>
  <c r="G65" i="3" s="1"/>
  <c r="A68" i="3"/>
  <c r="A69" i="3" s="1"/>
  <c r="F85" i="3"/>
  <c r="F83" i="3"/>
  <c r="F82" i="3"/>
  <c r="F80" i="3"/>
  <c r="A80" i="3"/>
  <c r="A82" i="3" s="1"/>
  <c r="A83" i="3" s="1"/>
  <c r="F76" i="3"/>
  <c r="F75" i="3"/>
  <c r="F74" i="3"/>
  <c r="F73" i="3"/>
  <c r="A73" i="3"/>
  <c r="A74" i="3" s="1"/>
  <c r="A75" i="3" s="1"/>
  <c r="A76" i="3" s="1"/>
  <c r="F69" i="3"/>
  <c r="F68" i="3"/>
  <c r="G77" i="3" l="1"/>
  <c r="G70" i="3"/>
  <c r="A84" i="3"/>
  <c r="G130" i="3"/>
  <c r="G121" i="3"/>
  <c r="G86" i="3"/>
  <c r="A55" i="3"/>
  <c r="F51" i="3"/>
  <c r="F55" i="3"/>
  <c r="A46" i="3"/>
  <c r="A47" i="3" s="1"/>
  <c r="A48" i="3" s="1"/>
  <c r="A49" i="3" s="1"/>
  <c r="A50" i="3" s="1"/>
  <c r="A51" i="3" s="1"/>
  <c r="F42" i="3" l="1"/>
  <c r="F17" i="3"/>
  <c r="G19" i="3" s="1"/>
  <c r="A17" i="3"/>
  <c r="A18" i="3" s="1"/>
  <c r="F56" i="3" l="1"/>
  <c r="G60" i="3" s="1"/>
  <c r="A56" i="3"/>
  <c r="F50" i="3"/>
  <c r="F48" i="3"/>
  <c r="F49" i="3"/>
  <c r="F47" i="3"/>
  <c r="F46" i="3"/>
  <c r="F41" i="3"/>
  <c r="F40" i="3"/>
  <c r="A40" i="3"/>
  <c r="A41" i="3" s="1"/>
  <c r="A42" i="3" s="1"/>
  <c r="G37" i="3"/>
  <c r="G52" i="3" l="1"/>
  <c r="G43" i="3"/>
  <c r="G200" i="3" l="1"/>
  <c r="G214" i="3" s="1"/>
  <c r="G213" i="3" l="1"/>
  <c r="G216" i="3"/>
  <c r="G222" i="3"/>
  <c r="G205" i="3"/>
  <c r="G204" i="3"/>
  <c r="G217" i="3"/>
  <c r="G203" i="3"/>
  <c r="G215" i="3"/>
  <c r="G206" i="3" l="1"/>
  <c r="G208" i="3" s="1"/>
  <c r="G210" i="3" s="1"/>
  <c r="G212" i="3" l="1"/>
  <c r="G218" i="3" s="1"/>
  <c r="G220" i="3" s="1"/>
  <c r="G224" i="3" s="1"/>
  <c r="A203" i="3"/>
  <c r="A204" i="3" s="1"/>
  <c r="A205" i="3" s="1"/>
  <c r="A212" i="3" s="1"/>
  <c r="A213" i="3" s="1"/>
  <c r="A214" i="3" s="1"/>
  <c r="A215" i="3" s="1"/>
  <c r="A216" i="3" s="1"/>
  <c r="A217" i="3" s="1"/>
  <c r="A222" i="3" s="1"/>
</calcChain>
</file>

<file path=xl/sharedStrings.xml><?xml version="1.0" encoding="utf-8"?>
<sst xmlns="http://schemas.openxmlformats.org/spreadsheetml/2006/main" count="314" uniqueCount="135">
  <si>
    <t>INFORMACIONES DEL PROYECTO</t>
  </si>
  <si>
    <t> </t>
  </si>
  <si>
    <r>
      <t xml:space="preserve">FECHA                                       </t>
    </r>
    <r>
      <rPr>
        <sz val="12"/>
        <color rgb="FF000000"/>
        <rFont val="Arial Narrow"/>
        <family val="2"/>
      </rPr>
      <t xml:space="preserve"> 02 de Mayo de 2023</t>
    </r>
  </si>
  <si>
    <t>NUMERO DE CARPETA</t>
  </si>
  <si>
    <t>2023-003</t>
  </si>
  <si>
    <r>
      <t xml:space="preserve">NOMBRE DEL PROYECTO       </t>
    </r>
    <r>
      <rPr>
        <sz val="12"/>
        <color rgb="FF000000"/>
        <rFont val="Arial Narrow"/>
      </rPr>
      <t>Adecuación de espacios en Nave de Almacén Manganagua</t>
    </r>
  </si>
  <si>
    <r>
      <t xml:space="preserve">DIRECCIÓN DEL PROYECTO    </t>
    </r>
    <r>
      <rPr>
        <sz val="12"/>
        <color rgb="FF000000"/>
        <rFont val="Arial Narrow"/>
      </rPr>
      <t xml:space="preserve"> Calle Sajoma # 4, Manganagua, Distrito Nacional. </t>
    </r>
  </si>
  <si>
    <t>PRESUPUESTO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</si>
  <si>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</si>
  <si>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</si>
  <si>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</si>
  <si>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</si>
  <si>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</si>
  <si>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</si>
  <si>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</si>
  <si>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>Área de Depósito de Muebles, Pulimento y Pintura</t>
  </si>
  <si>
    <t>Preliminares</t>
  </si>
  <si>
    <t>Demolición de muros de bloques existentes, incluye terminación en en piso, columnas y fondo de viga</t>
  </si>
  <si>
    <t>m2</t>
  </si>
  <si>
    <t>Demolición de muros de madera existentes</t>
  </si>
  <si>
    <t>Sub-total</t>
  </si>
  <si>
    <t>Terminación de Muros de Bloques</t>
  </si>
  <si>
    <t>Corte de piso de cemento pulido existente con pulidora</t>
  </si>
  <si>
    <t>mts</t>
  </si>
  <si>
    <t>Demolición de Piso de cemento pulido para excavación de zapatas</t>
  </si>
  <si>
    <t>Excavación de zapatas de columnas</t>
  </si>
  <si>
    <t>m3</t>
  </si>
  <si>
    <t>Excavación de zapatas de muros</t>
  </si>
  <si>
    <t>Hormigón armado en zapatas Columnas  acero Ø1/2" @ 0.20x0.20m</t>
  </si>
  <si>
    <t>Hormigón armado en zapatas Muros 6" 3 f 3/8" y 3/8" @ 0.25m</t>
  </si>
  <si>
    <t>Suministro y colocación de Bloques de 6" - acero Ø3/8" @ 0.60m (BNP y SNP) con serpentinas cada 3 lineas</t>
  </si>
  <si>
    <t>Relleno de reposición compactado</t>
  </si>
  <si>
    <t>Hormigón armado en columnas de amarres (0.15m x 0.25m) 4  Ø 1/2" y 3/8" @ 0.20m.</t>
  </si>
  <si>
    <t>Hormigón armado en Vigas de amarre 15cm x 25 cm, (1:2:4), 4 de acero Ø3/8" grado 60, 3/8" @ 0.20m. BNP y SNP</t>
  </si>
  <si>
    <t>Fraguache en vigas y columnas</t>
  </si>
  <si>
    <t>Pañete exterior en muros, vigas y columnas</t>
  </si>
  <si>
    <t>Cantos en general</t>
  </si>
  <si>
    <t>ml</t>
  </si>
  <si>
    <t>Piso de Cemento pulido en perimetro de muro de bloques, similar al existente</t>
  </si>
  <si>
    <t>Bote de material producto de excavaciones y demoliciones</t>
  </si>
  <si>
    <t>Muros en Densglass</t>
  </si>
  <si>
    <t>Suministro e instalación de muros de densglass sobre muro de bloques nuevo para completar cerramiento con el techo, incluye terminación y sellado hermético</t>
  </si>
  <si>
    <t>Suministro e Instalacion de Muros de Densglass altura de 3.50 mt (incluye refuerzo y/o anclaje hasta el techo, altura total 5.40 mt) perfilería cal. 22, incluye terminación</t>
  </si>
  <si>
    <t>Suministro e instalación de techo de densglass, incluye terminación y anclaje de estructura hasta el techo de aluzinc</t>
  </si>
  <si>
    <t>Instalaciones Eléctricas</t>
  </si>
  <si>
    <t>Suministro e instalación de Interruptor sencillo, polímero color blanco</t>
  </si>
  <si>
    <t>ud</t>
  </si>
  <si>
    <t>Suministro e instalación de Salida de Luz cenital</t>
  </si>
  <si>
    <t>Suministro e Instalación Tomacorrientes 110V polímero color blanco</t>
  </si>
  <si>
    <t>Suministro e instalación de lámparas Panel Led 2x2 de superficie de 18w 24, 800LM, 4000K, 120-277VAC con certificación UL</t>
  </si>
  <si>
    <t>Suministro e Instalación de lámpara industrial de tres (3) de tubos colgantes</t>
  </si>
  <si>
    <t xml:space="preserve">Suministro e Instalación de abanicos de techo </t>
  </si>
  <si>
    <t>Misceláneos</t>
  </si>
  <si>
    <t>Suministro y aplicación de pintura satinada en muros y techo</t>
  </si>
  <si>
    <t>Suministro e instalación de zócalos de cerámica color gris</t>
  </si>
  <si>
    <t>mt</t>
  </si>
  <si>
    <t>Reubicación y mantenimiento de ducto existente de extracción en área de pintura</t>
  </si>
  <si>
    <t>p.a.</t>
  </si>
  <si>
    <t>Suministro, confección e instalación de ductos metálicos en zinc liso galvanizado, calibre 1/16 de 0.60m x 0.60m para extractor en área de pintura</t>
  </si>
  <si>
    <t>pie</t>
  </si>
  <si>
    <t>Limpieza continua y final</t>
  </si>
  <si>
    <t>Área Oficina Administrativa y Área de Lockers del Taller Ebanistería</t>
  </si>
  <si>
    <t>Demolición de muros y techo de madera existentes</t>
  </si>
  <si>
    <t>Suministro e Instalacion de Muros de Densglass altura de 2.80 mt (incluye refuerzo y/o anclaje hasta el techo, altura total 5.40 mt) perfilería cal. 22, incluye terminación</t>
  </si>
  <si>
    <t>Suministro e instalación de piso porcelanato color gris 60x60 cm</t>
  </si>
  <si>
    <t>Suministro e instalación de zócalos de porcelanato color gris</t>
  </si>
  <si>
    <t xml:space="preserve">Suministro e instalación de puertas polimetal </t>
  </si>
  <si>
    <t>uds</t>
  </si>
  <si>
    <t>Traslado y Bote de escombros</t>
  </si>
  <si>
    <t>Área Almacen del Taller Ebanistería</t>
  </si>
  <si>
    <t>Demolición de muro de block de 6" existente</t>
  </si>
  <si>
    <t>Hormigón armado en Vigas de amarre 15cm x 25 cm, (1:2:4), 4 de acero Ø3/8" grado 60, 3/8" @ 0.20m.  SNP</t>
  </si>
  <si>
    <t>Techo en Densglass</t>
  </si>
  <si>
    <t>Piso de Hormigón Vaciado con  terminación pulida con helicoptero, incluye piqueteado de piso hormigón existente, y producto adhesivo (espesor 5 cms)</t>
  </si>
  <si>
    <t>Suministro y aplicación de pintura epóxica para pisos color gris</t>
  </si>
  <si>
    <t>Bote de escombros</t>
  </si>
  <si>
    <t>Área Baño del Taller Ebanistería</t>
  </si>
  <si>
    <t>Desmonte de ventana existente</t>
  </si>
  <si>
    <t>Desmonte de aparatos sanitarios (inodoros y lavamanos)</t>
  </si>
  <si>
    <t>Demolición de cerámicas de pared y piso existente</t>
  </si>
  <si>
    <t>Desmonte de luminaria existente</t>
  </si>
  <si>
    <t>Demolición de muro de block de 4" existente</t>
  </si>
  <si>
    <t>Suministro y colocación de bloques de 4" para muro divisional</t>
  </si>
  <si>
    <t>Pañete de muro de bloques</t>
  </si>
  <si>
    <t>Terminación de cantos y mocheta de muro</t>
  </si>
  <si>
    <t>Terminación de baño</t>
  </si>
  <si>
    <t>Suministro e instalación de cerámica de pared de porcelanato color blaco 30x60 cm</t>
  </si>
  <si>
    <t>Suministro e instalación de inodoros de tanque elongado color blanco</t>
  </si>
  <si>
    <t>Suministro e instalación de lavamanos de pedestal color blanco</t>
  </si>
  <si>
    <t xml:space="preserve">Suministro e instalación de puerta de polimetal </t>
  </si>
  <si>
    <t>Suministro e instalación de ventana salomónica de aluminio</t>
  </si>
  <si>
    <t>p2</t>
  </si>
  <si>
    <t>Suministro e instalación de duchas (incluye llave)</t>
  </si>
  <si>
    <t>Suministro e instalación de dispensador de papel higienico plástico color blanco</t>
  </si>
  <si>
    <t>Suministro e instalación de dispensador de jabón líquido plástico color blanco</t>
  </si>
  <si>
    <t>Suministro e instalación de dispensador de papel toalla plástico color blanco</t>
  </si>
  <si>
    <t>Suministro e instalación de espejo (0.70 x 1.00 mts) marco en aluminio de 1"</t>
  </si>
  <si>
    <t>Suministro e instalación de accesorio de interruptor sencillo color blanco</t>
  </si>
  <si>
    <t>Suministro y aplicación de pintura acrílica en techo blanco 00</t>
  </si>
  <si>
    <t>pa</t>
  </si>
  <si>
    <t>Área Comedor y Cocina del Taller Ebanistería</t>
  </si>
  <si>
    <t>Suministro e instalación de cerámica de pared de porcelanato 30x60 cms tonos claros en área de cocina</t>
  </si>
  <si>
    <t>Desmonte de luminarias existente</t>
  </si>
  <si>
    <t>Desmonte de ventanas existentes</t>
  </si>
  <si>
    <t>Pulido y brillado de piso existente</t>
  </si>
  <si>
    <t xml:space="preserve">Suministro y aplicación de pintura satinada en muros </t>
  </si>
  <si>
    <t>Suministro y colocación de lona asfáltica 5kg granulada, tonos claros, en área baños, comedor y cocina</t>
  </si>
  <si>
    <t>Área Nave Administrativo</t>
  </si>
  <si>
    <t>Suministro e instalación de muros de densglass sobre muro de bloques existente para completar cerramiento con el techo, incluye terminación y sellado hermético</t>
  </si>
  <si>
    <t xml:space="preserve">Cierre de bloques calados en hormigón, incluye terminación de pañete interior y exterior (2.40 x 1.20 mt) </t>
  </si>
  <si>
    <t>Suministro y colocación de canaleta metálica interior para desague de aguas de techo, incluye desmonte de la existente</t>
  </si>
  <si>
    <t>Suministro e instalación de extractores de aires industrial de 24" 1HP,208-230/460/3F, incluye apertura de hueco en muro de block y terminación</t>
  </si>
  <si>
    <t>Confección e Instalación de Protectores de hierros para extractores de aires industriales, similar a los existentes</t>
  </si>
  <si>
    <t xml:space="preserve">Confección e Instalación de toldos metálicos para extractores de aires industriales, similar a los existentes </t>
  </si>
  <si>
    <t>Desmonte y reinstalación de Luminarias existentes (panel Led 2x2) de plafón, en área de oficinas y comedor</t>
  </si>
  <si>
    <t>Suministro e instalación de techo de sheetrock, incluye estructura en perfilería cal. 22  y anclaje de estructura hasta el techo de aluzinc</t>
  </si>
  <si>
    <t>Desmonte y reinstalación de plafón vinyl yeso 2x2 existente, en área de oficinas y comedor, incluye estructura metálica nueva (cross tee, main tee y angulares)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</si>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</sst>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&quot;RD$&quot;* #,##0.00_);_(&quot;RD$&quot;* \(#,##0.00\);_(&quot;RD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rgb="FF000000"/>
      <name val="Arial Narrow"/>
    </font>
    <font>
      <sz val="12"/>
      <color rgb="FF000000"/>
      <name val="Arial Narrow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/>
    <xf numFmtId="43" fontId="5" fillId="0" borderId="0" xfId="0" applyNumberFormat="1" applyFont="1"/>
    <xf numFmtId="0" fontId="5" fillId="0" borderId="0" xfId="0" applyFont="1"/>
    <xf numFmtId="0" fontId="6" fillId="6" borderId="0" xfId="0" applyFont="1" applyFill="1" applyAlignment="1">
      <alignment wrapText="1"/>
    </xf>
    <xf numFmtId="0" fontId="6" fillId="5" borderId="7" xfId="0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0" fontId="5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wrapText="1"/>
    </xf>
    <xf numFmtId="0" fontId="9" fillId="5" borderId="16" xfId="0" applyFont="1" applyFill="1" applyBorder="1"/>
    <xf numFmtId="0" fontId="9" fillId="5" borderId="0" xfId="0" applyFont="1" applyFill="1"/>
    <xf numFmtId="0" fontId="9" fillId="6" borderId="0" xfId="0" applyFont="1" applyFill="1"/>
    <xf numFmtId="0" fontId="12" fillId="5" borderId="17" xfId="0" applyFont="1" applyFill="1" applyBorder="1" applyAlignment="1">
      <alignment horizontal="center" vertical="center"/>
    </xf>
    <xf numFmtId="0" fontId="8" fillId="6" borderId="0" xfId="0" applyFont="1" applyFill="1"/>
    <xf numFmtId="0" fontId="12" fillId="6" borderId="0" xfId="0" applyFont="1" applyFill="1"/>
    <xf numFmtId="0" fontId="6" fillId="6" borderId="0" xfId="0" applyFont="1" applyFill="1"/>
    <xf numFmtId="0" fontId="10" fillId="5" borderId="16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3" fillId="6" borderId="0" xfId="0" applyFont="1" applyFill="1"/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horizontal="center" vertical="center"/>
    </xf>
    <xf numFmtId="4" fontId="14" fillId="0" borderId="0" xfId="1" applyNumberFormat="1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2" fontId="16" fillId="3" borderId="1" xfId="0" applyNumberFormat="1" applyFont="1" applyFill="1" applyBorder="1" applyAlignment="1">
      <alignment horizontal="center" vertical="center"/>
    </xf>
    <xf numFmtId="0" fontId="15" fillId="0" borderId="0" xfId="0" applyFont="1"/>
    <xf numFmtId="4" fontId="17" fillId="0" borderId="0" xfId="2" applyNumberFormat="1" applyFont="1" applyFill="1" applyBorder="1" applyAlignment="1">
      <alignment horizontal="right" vertical="center"/>
    </xf>
    <xf numFmtId="4" fontId="17" fillId="0" borderId="0" xfId="2" applyNumberFormat="1" applyFont="1" applyFill="1" applyBorder="1" applyAlignment="1">
      <alignment horizontal="center" vertical="center"/>
    </xf>
    <xf numFmtId="4" fontId="17" fillId="0" borderId="0" xfId="2" applyNumberFormat="1" applyFont="1" applyFill="1" applyBorder="1" applyAlignment="1">
      <alignment horizontal="right"/>
    </xf>
    <xf numFmtId="4" fontId="17" fillId="0" borderId="0" xfId="3" applyNumberFormat="1" applyFont="1" applyFill="1" applyBorder="1" applyAlignment="1">
      <alignment horizontal="right" vertical="center"/>
    </xf>
    <xf numFmtId="2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justify"/>
    </xf>
    <xf numFmtId="2" fontId="16" fillId="0" borderId="4" xfId="0" applyNumberFormat="1" applyFont="1" applyBorder="1" applyAlignment="1">
      <alignment horizontal="center" vertical="center"/>
    </xf>
    <xf numFmtId="10" fontId="16" fillId="0" borderId="4" xfId="4" applyNumberFormat="1" applyFont="1" applyBorder="1" applyAlignment="1">
      <alignment horizontal="center" vertical="center"/>
    </xf>
    <xf numFmtId="4" fontId="16" fillId="0" borderId="4" xfId="2" applyNumberFormat="1" applyFont="1" applyFill="1" applyBorder="1" applyAlignment="1">
      <alignment horizontal="right" vertical="center"/>
    </xf>
    <xf numFmtId="4" fontId="16" fillId="0" borderId="4" xfId="3" applyNumberFormat="1" applyFont="1" applyFill="1" applyBorder="1" applyAlignment="1">
      <alignment horizontal="right" vertical="center"/>
    </xf>
    <xf numFmtId="2" fontId="16" fillId="0" borderId="5" xfId="0" applyNumberFormat="1" applyFont="1" applyBorder="1" applyAlignment="1">
      <alignment horizontal="center" vertical="center"/>
    </xf>
    <xf numFmtId="10" fontId="16" fillId="0" borderId="5" xfId="4" applyNumberFormat="1" applyFont="1" applyBorder="1" applyAlignment="1">
      <alignment horizontal="center" vertical="center"/>
    </xf>
    <xf numFmtId="4" fontId="16" fillId="0" borderId="5" xfId="2" applyNumberFormat="1" applyFont="1" applyFill="1" applyBorder="1" applyAlignment="1">
      <alignment horizontal="right" vertical="center"/>
    </xf>
    <xf numFmtId="2" fontId="16" fillId="0" borderId="0" xfId="0" applyNumberFormat="1" applyFont="1" applyAlignment="1">
      <alignment horizontal="center" vertical="center"/>
    </xf>
    <xf numFmtId="4" fontId="16" fillId="0" borderId="0" xfId="4" applyNumberFormat="1" applyFont="1" applyBorder="1" applyAlignment="1" applyProtection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4" applyNumberFormat="1" applyFont="1" applyBorder="1" applyAlignment="1">
      <alignment horizontal="center"/>
    </xf>
    <xf numFmtId="4" fontId="16" fillId="0" borderId="0" xfId="2" applyNumberFormat="1" applyFont="1" applyFill="1" applyBorder="1" applyAlignment="1">
      <alignment horizontal="right"/>
    </xf>
    <xf numFmtId="4" fontId="16" fillId="0" borderId="0" xfId="3" applyNumberFormat="1" applyFont="1" applyFill="1" applyBorder="1" applyAlignment="1">
      <alignment horizontal="right" vertical="center"/>
    </xf>
    <xf numFmtId="2" fontId="16" fillId="3" borderId="13" xfId="0" applyNumberFormat="1" applyFont="1" applyFill="1" applyBorder="1" applyAlignment="1">
      <alignment horizontal="center" vertical="center"/>
    </xf>
    <xf numFmtId="10" fontId="16" fillId="0" borderId="4" xfId="4" applyNumberFormat="1" applyFont="1" applyBorder="1" applyAlignment="1">
      <alignment horizontal="center"/>
    </xf>
    <xf numFmtId="4" fontId="16" fillId="0" borderId="4" xfId="2" applyNumberFormat="1" applyFont="1" applyFill="1" applyBorder="1" applyAlignment="1">
      <alignment horizontal="right"/>
    </xf>
    <xf numFmtId="2" fontId="16" fillId="3" borderId="9" xfId="0" applyNumberFormat="1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16" fillId="0" borderId="0" xfId="4" applyNumberFormat="1" applyFont="1" applyBorder="1" applyAlignment="1" applyProtection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10" fontId="16" fillId="0" borderId="0" xfId="4" applyNumberFormat="1" applyFont="1" applyBorder="1" applyAlignment="1">
      <alignment horizontal="center" vertical="center" wrapText="1"/>
    </xf>
    <xf numFmtId="4" fontId="16" fillId="0" borderId="0" xfId="2" applyNumberFormat="1" applyFont="1" applyFill="1" applyBorder="1" applyAlignment="1">
      <alignment horizontal="center" wrapText="1"/>
    </xf>
    <xf numFmtId="4" fontId="16" fillId="0" borderId="0" xfId="3" applyNumberFormat="1" applyFont="1" applyFill="1" applyBorder="1" applyAlignment="1">
      <alignment horizontal="right"/>
    </xf>
    <xf numFmtId="4" fontId="16" fillId="0" borderId="0" xfId="4" applyNumberFormat="1" applyFont="1" applyAlignment="1" applyProtection="1">
      <alignment horizontal="center"/>
    </xf>
    <xf numFmtId="10" fontId="16" fillId="0" borderId="0" xfId="4" applyNumberFormat="1" applyFont="1"/>
    <xf numFmtId="4" fontId="17" fillId="0" borderId="0" xfId="4" applyNumberFormat="1" applyFont="1" applyAlignment="1"/>
    <xf numFmtId="4" fontId="17" fillId="0" borderId="0" xfId="4" applyNumberFormat="1" applyFont="1"/>
    <xf numFmtId="164" fontId="16" fillId="3" borderId="13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2" fontId="19" fillId="9" borderId="4" xfId="0" applyNumberFormat="1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left" vertical="center" wrapText="1"/>
    </xf>
    <xf numFmtId="43" fontId="19" fillId="9" borderId="4" xfId="2" applyFont="1" applyFill="1" applyBorder="1" applyAlignment="1">
      <alignment horizontal="right" vertical="center"/>
    </xf>
    <xf numFmtId="0" fontId="5" fillId="9" borderId="4" xfId="0" applyFont="1" applyFill="1" applyBorder="1"/>
    <xf numFmtId="164" fontId="21" fillId="10" borderId="1" xfId="0" applyNumberFormat="1" applyFont="1" applyFill="1" applyBorder="1" applyAlignment="1">
      <alignment horizontal="center" vertical="center"/>
    </xf>
    <xf numFmtId="2" fontId="18" fillId="10" borderId="2" xfId="0" applyNumberFormat="1" applyFont="1" applyFill="1" applyBorder="1" applyAlignment="1">
      <alignment vertical="center"/>
    </xf>
    <xf numFmtId="43" fontId="18" fillId="10" borderId="2" xfId="5" applyFont="1" applyFill="1" applyBorder="1" applyAlignment="1">
      <alignment horizontal="center" vertical="center"/>
    </xf>
    <xf numFmtId="2" fontId="18" fillId="10" borderId="2" xfId="5" applyNumberFormat="1" applyFont="1" applyFill="1" applyBorder="1" applyAlignment="1">
      <alignment horizontal="center" vertical="center"/>
    </xf>
    <xf numFmtId="44" fontId="18" fillId="10" borderId="4" xfId="3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vertical="center"/>
    </xf>
    <xf numFmtId="43" fontId="18" fillId="0" borderId="0" xfId="5" applyFont="1" applyFill="1" applyBorder="1" applyAlignment="1">
      <alignment horizontal="center" vertical="center"/>
    </xf>
    <xf numFmtId="2" fontId="18" fillId="0" borderId="0" xfId="5" applyNumberFormat="1" applyFont="1" applyFill="1" applyBorder="1" applyAlignment="1">
      <alignment horizontal="center" vertical="center"/>
    </xf>
    <xf numFmtId="44" fontId="18" fillId="0" borderId="0" xfId="3" applyFont="1" applyFill="1" applyBorder="1" applyAlignment="1">
      <alignment horizontal="right" vertical="center"/>
    </xf>
    <xf numFmtId="2" fontId="19" fillId="9" borderId="0" xfId="0" applyNumberFormat="1" applyFont="1" applyFill="1" applyAlignment="1">
      <alignment horizontal="center" vertical="center"/>
    </xf>
    <xf numFmtId="0" fontId="22" fillId="9" borderId="0" xfId="0" applyFont="1" applyFill="1" applyAlignment="1">
      <alignment vertical="center"/>
    </xf>
    <xf numFmtId="2" fontId="19" fillId="9" borderId="0" xfId="0" applyNumberFormat="1" applyFont="1" applyFill="1" applyAlignment="1">
      <alignment horizontal="right" vertical="center"/>
    </xf>
    <xf numFmtId="10" fontId="19" fillId="9" borderId="0" xfId="4" applyNumberFormat="1" applyFont="1" applyFill="1" applyBorder="1" applyAlignment="1" applyProtection="1">
      <alignment horizontal="center" vertical="center"/>
    </xf>
    <xf numFmtId="10" fontId="19" fillId="9" borderId="0" xfId="4" applyNumberFormat="1" applyFont="1" applyFill="1" applyBorder="1" applyAlignment="1">
      <alignment horizontal="center" vertical="center"/>
    </xf>
    <xf numFmtId="43" fontId="19" fillId="9" borderId="0" xfId="2" applyFont="1" applyFill="1" applyBorder="1" applyAlignment="1">
      <alignment horizontal="right" vertical="center"/>
    </xf>
    <xf numFmtId="44" fontId="19" fillId="9" borderId="0" xfId="3" applyFont="1" applyFill="1" applyBorder="1" applyAlignment="1">
      <alignment horizontal="right" vertical="center"/>
    </xf>
    <xf numFmtId="166" fontId="5" fillId="0" borderId="0" xfId="0" applyNumberFormat="1" applyFont="1"/>
    <xf numFmtId="2" fontId="18" fillId="0" borderId="0" xfId="0" applyNumberFormat="1" applyFont="1" applyAlignment="1">
      <alignment horizontal="center"/>
    </xf>
    <xf numFmtId="2" fontId="19" fillId="9" borderId="15" xfId="0" applyNumberFormat="1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left" vertical="center" wrapText="1"/>
    </xf>
    <xf numFmtId="43" fontId="19" fillId="9" borderId="15" xfId="2" applyFont="1" applyFill="1" applyBorder="1" applyAlignment="1">
      <alignment horizontal="right" vertical="center"/>
    </xf>
    <xf numFmtId="0" fontId="5" fillId="9" borderId="15" xfId="0" applyFont="1" applyFill="1" applyBorder="1"/>
    <xf numFmtId="2" fontId="19" fillId="9" borderId="17" xfId="0" applyNumberFormat="1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left" vertical="center" wrapText="1"/>
    </xf>
    <xf numFmtId="43" fontId="19" fillId="9" borderId="17" xfId="2" applyFont="1" applyFill="1" applyBorder="1" applyAlignment="1">
      <alignment horizontal="right" vertical="center"/>
    </xf>
    <xf numFmtId="0" fontId="5" fillId="9" borderId="17" xfId="0" applyFont="1" applyFill="1" applyBorder="1"/>
    <xf numFmtId="0" fontId="5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25" fillId="9" borderId="0" xfId="1" applyFont="1" applyFill="1" applyBorder="1" applyAlignment="1">
      <alignment horizontal="left" vertical="center"/>
    </xf>
    <xf numFmtId="0" fontId="2" fillId="9" borderId="0" xfId="0" applyFont="1" applyFill="1" applyAlignment="1">
      <alignment horizontal="center"/>
    </xf>
    <xf numFmtId="164" fontId="21" fillId="9" borderId="0" xfId="0" applyNumberFormat="1" applyFont="1" applyFill="1" applyAlignment="1">
      <alignment horizontal="center" vertical="center"/>
    </xf>
    <xf numFmtId="2" fontId="18" fillId="9" borderId="0" xfId="0" applyNumberFormat="1" applyFont="1" applyFill="1" applyAlignment="1">
      <alignment vertical="center"/>
    </xf>
    <xf numFmtId="43" fontId="18" fillId="9" borderId="0" xfId="5" applyFont="1" applyFill="1" applyBorder="1" applyAlignment="1">
      <alignment horizontal="center" vertical="center"/>
    </xf>
    <xf numFmtId="2" fontId="18" fillId="9" borderId="0" xfId="5" applyNumberFormat="1" applyFont="1" applyFill="1" applyBorder="1" applyAlignment="1">
      <alignment horizontal="center" vertical="center"/>
    </xf>
    <xf numFmtId="44" fontId="18" fillId="9" borderId="0" xfId="3" applyFont="1" applyFill="1" applyBorder="1" applyAlignment="1">
      <alignment horizontal="right" vertical="center"/>
    </xf>
    <xf numFmtId="43" fontId="5" fillId="9" borderId="0" xfId="0" applyNumberFormat="1" applyFont="1" applyFill="1"/>
    <xf numFmtId="0" fontId="5" fillId="9" borderId="0" xfId="0" applyFont="1" applyFill="1"/>
    <xf numFmtId="2" fontId="19" fillId="9" borderId="11" xfId="0" applyNumberFormat="1" applyFont="1" applyFill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43" fontId="19" fillId="9" borderId="4" xfId="5" applyFont="1" applyFill="1" applyBorder="1" applyAlignment="1">
      <alignment horizontal="right" vertical="center"/>
    </xf>
    <xf numFmtId="43" fontId="5" fillId="9" borderId="0" xfId="0" applyNumberFormat="1" applyFont="1" applyFill="1" applyAlignment="1">
      <alignment vertical="center"/>
    </xf>
    <xf numFmtId="0" fontId="5" fillId="9" borderId="0" xfId="0" applyFont="1" applyFill="1" applyAlignment="1">
      <alignment vertical="center"/>
    </xf>
    <xf numFmtId="2" fontId="5" fillId="0" borderId="0" xfId="0" applyNumberFormat="1" applyFont="1" applyAlignment="1">
      <alignment vertical="center"/>
    </xf>
    <xf numFmtId="0" fontId="25" fillId="11" borderId="0" xfId="1" applyFont="1" applyFill="1" applyBorder="1" applyAlignment="1">
      <alignment vertical="center"/>
    </xf>
    <xf numFmtId="4" fontId="19" fillId="9" borderId="17" xfId="0" applyNumberFormat="1" applyFont="1" applyFill="1" applyBorder="1" applyAlignment="1" applyProtection="1">
      <alignment horizontal="right" vertical="center"/>
      <protection locked="0"/>
    </xf>
    <xf numFmtId="2" fontId="18" fillId="10" borderId="2" xfId="0" applyNumberFormat="1" applyFont="1" applyFill="1" applyBorder="1" applyAlignment="1" applyProtection="1">
      <alignment vertical="center"/>
      <protection locked="0"/>
    </xf>
    <xf numFmtId="4" fontId="14" fillId="0" borderId="0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4" fontId="19" fillId="9" borderId="4" xfId="0" applyNumberFormat="1" applyFont="1" applyFill="1" applyBorder="1" applyAlignment="1" applyProtection="1">
      <alignment horizontal="right" vertical="center"/>
      <protection locked="0"/>
    </xf>
    <xf numFmtId="2" fontId="18" fillId="0" borderId="0" xfId="0" applyNumberFormat="1" applyFont="1" applyAlignment="1" applyProtection="1">
      <alignment vertical="center"/>
      <protection locked="0"/>
    </xf>
    <xf numFmtId="4" fontId="19" fillId="9" borderId="15" xfId="0" applyNumberFormat="1" applyFont="1" applyFill="1" applyBorder="1" applyAlignment="1" applyProtection="1">
      <alignment horizontal="right" vertical="center"/>
      <protection locked="0"/>
    </xf>
    <xf numFmtId="0" fontId="25" fillId="11" borderId="0" xfId="1" applyFont="1" applyFill="1" applyBorder="1" applyAlignment="1" applyProtection="1">
      <alignment vertical="center"/>
      <protection locked="0"/>
    </xf>
    <xf numFmtId="0" fontId="25" fillId="9" borderId="0" xfId="1" applyFont="1" applyFill="1" applyBorder="1" applyAlignment="1" applyProtection="1">
      <alignment horizontal="left" vertical="center"/>
      <protection locked="0"/>
    </xf>
    <xf numFmtId="2" fontId="18" fillId="9" borderId="0" xfId="0" applyNumberFormat="1" applyFont="1" applyFill="1" applyAlignment="1" applyProtection="1">
      <alignment vertical="center"/>
      <protection locked="0"/>
    </xf>
    <xf numFmtId="2" fontId="5" fillId="0" borderId="0" xfId="0" applyNumberFormat="1" applyFont="1" applyProtection="1">
      <protection locked="0"/>
    </xf>
    <xf numFmtId="0" fontId="6" fillId="5" borderId="0" xfId="0" applyFont="1" applyFill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/>
      <protection locked="0"/>
    </xf>
    <xf numFmtId="43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7" fillId="5" borderId="0" xfId="0" applyFont="1" applyFill="1" applyProtection="1">
      <protection locked="0"/>
    </xf>
    <xf numFmtId="0" fontId="8" fillId="5" borderId="0" xfId="0" applyFont="1" applyFill="1" applyProtection="1"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6" fillId="5" borderId="0" xfId="0" applyFont="1" applyFill="1" applyAlignment="1" applyProtection="1">
      <alignment wrapText="1"/>
      <protection locked="0"/>
    </xf>
    <xf numFmtId="2" fontId="17" fillId="3" borderId="14" xfId="0" applyNumberFormat="1" applyFont="1" applyFill="1" applyBorder="1" applyAlignment="1">
      <alignment vertical="center"/>
    </xf>
    <xf numFmtId="4" fontId="17" fillId="3" borderId="14" xfId="2" applyNumberFormat="1" applyFont="1" applyFill="1" applyBorder="1" applyAlignment="1">
      <alignment horizontal="right" vertical="center"/>
    </xf>
    <xf numFmtId="4" fontId="17" fillId="3" borderId="14" xfId="2" applyNumberFormat="1" applyFont="1" applyFill="1" applyBorder="1" applyAlignment="1">
      <alignment horizontal="center" vertical="center"/>
    </xf>
    <xf numFmtId="165" fontId="14" fillId="4" borderId="3" xfId="1" applyNumberFormat="1" applyFont="1" applyFill="1" applyBorder="1" applyAlignment="1">
      <alignment vertical="center"/>
    </xf>
    <xf numFmtId="2" fontId="17" fillId="3" borderId="10" xfId="0" applyNumberFormat="1" applyFont="1" applyFill="1" applyBorder="1" applyAlignment="1">
      <alignment vertical="center"/>
    </xf>
    <xf numFmtId="4" fontId="17" fillId="3" borderId="10" xfId="2" applyNumberFormat="1" applyFont="1" applyFill="1" applyBorder="1" applyAlignment="1">
      <alignment horizontal="right" vertical="center"/>
    </xf>
    <xf numFmtId="4" fontId="17" fillId="3" borderId="10" xfId="2" applyNumberFormat="1" applyFont="1" applyFill="1" applyBorder="1" applyAlignment="1">
      <alignment horizontal="center" vertical="center"/>
    </xf>
    <xf numFmtId="10" fontId="17" fillId="3" borderId="10" xfId="4" applyNumberFormat="1" applyFont="1" applyFill="1" applyBorder="1" applyAlignment="1">
      <alignment horizontal="right" vertical="center"/>
    </xf>
    <xf numFmtId="10" fontId="17" fillId="3" borderId="14" xfId="4" applyNumberFormat="1" applyFont="1" applyFill="1" applyBorder="1" applyAlignment="1">
      <alignment horizontal="right" vertical="center"/>
    </xf>
    <xf numFmtId="2" fontId="17" fillId="3" borderId="2" xfId="0" applyNumberFormat="1" applyFont="1" applyFill="1" applyBorder="1" applyAlignment="1">
      <alignment vertical="center"/>
    </xf>
    <xf numFmtId="4" fontId="17" fillId="3" borderId="2" xfId="2" applyNumberFormat="1" applyFont="1" applyFill="1" applyBorder="1" applyAlignment="1">
      <alignment horizontal="right" vertical="center"/>
    </xf>
    <xf numFmtId="4" fontId="17" fillId="3" borderId="2" xfId="2" applyNumberFormat="1" applyFont="1" applyFill="1" applyBorder="1" applyAlignment="1">
      <alignment horizontal="center" vertical="center"/>
    </xf>
    <xf numFmtId="10" fontId="17" fillId="3" borderId="14" xfId="4" applyNumberFormat="1" applyFont="1" applyFill="1" applyBorder="1" applyAlignment="1">
      <alignment horizontal="center" vertical="center"/>
    </xf>
    <xf numFmtId="0" fontId="6" fillId="5" borderId="0" xfId="0" applyFont="1" applyFill="1" applyAlignment="1" applyProtection="1">
      <alignment horizontal="center" wrapText="1"/>
      <protection locked="0"/>
    </xf>
    <xf numFmtId="0" fontId="9" fillId="7" borderId="16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/>
    </xf>
    <xf numFmtId="0" fontId="23" fillId="5" borderId="11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6" fillId="6" borderId="0" xfId="0" applyFont="1" applyFill="1" applyAlignment="1"/>
    <xf numFmtId="0" fontId="8" fillId="6" borderId="0" xfId="0" applyFont="1" applyFill="1" applyAlignme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6">
    <cellStyle name="60% - Énfasis3" xfId="1" builtinId="40"/>
    <cellStyle name="Millares" xfId="2" builtinId="3"/>
    <cellStyle name="Millares 5" xfId="5"/>
    <cellStyle name="Moneda" xfId="3" builtinId="4"/>
    <cellStyle name="Normal" xfId="0" builtinId="0"/>
    <cellStyle name="Porcentaje" xfId="4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7"/>
  <sheetViews>
    <sheetView showGridLines="0" tabSelected="1" view="pageBreakPreview" zoomScaleNormal="100" zoomScaleSheetLayoutView="100" workbookViewId="0">
      <selection activeCell="I211" sqref="I211"/>
    </sheetView>
  </sheetViews>
  <sheetFormatPr baseColWidth="10" defaultColWidth="9.140625" defaultRowHeight="15" x14ac:dyDescent="0.25"/>
  <cols>
    <col min="1" max="1" width="7.5703125" style="7" customWidth="1"/>
    <col min="2" max="2" width="68.42578125" style="1" customWidth="1"/>
    <col min="3" max="3" width="11" style="3" customWidth="1"/>
    <col min="4" max="4" width="9.140625" style="5"/>
    <col min="5" max="5" width="12.7109375" style="4" customWidth="1"/>
    <col min="6" max="6" width="16.140625" style="4" customWidth="1"/>
    <col min="7" max="7" width="20.5703125" style="4" customWidth="1"/>
    <col min="8" max="8" width="14.7109375" customWidth="1"/>
    <col min="9" max="9" width="12.5703125" customWidth="1"/>
    <col min="10" max="10" width="18.7109375" customWidth="1"/>
    <col min="11" max="12" width="10.5703125" bestFit="1" customWidth="1"/>
  </cols>
  <sheetData>
    <row r="1" spans="1:17" s="10" customFormat="1" ht="14.25" customHeight="1" x14ac:dyDescent="0.25">
      <c r="A1" s="139"/>
      <c r="B1" s="140"/>
      <c r="C1" s="140"/>
      <c r="D1" s="141"/>
      <c r="E1" s="142"/>
      <c r="F1" s="143"/>
      <c r="G1" s="144"/>
      <c r="H1" s="11"/>
      <c r="I1" s="11"/>
      <c r="J1" s="12"/>
      <c r="K1" s="12"/>
      <c r="L1" s="12"/>
      <c r="M1" s="12"/>
      <c r="N1" s="12"/>
      <c r="O1" s="12"/>
      <c r="P1" s="12"/>
      <c r="Q1" s="12"/>
    </row>
    <row r="2" spans="1:17" s="10" customFormat="1" ht="14.25" customHeight="1" x14ac:dyDescent="0.3">
      <c r="A2" s="145"/>
      <c r="B2" s="162"/>
      <c r="C2" s="162"/>
      <c r="D2" s="140"/>
      <c r="E2" s="142"/>
      <c r="F2" s="140"/>
      <c r="G2" s="143"/>
      <c r="H2" s="11"/>
      <c r="I2" s="11"/>
      <c r="J2" s="13"/>
      <c r="K2" s="13"/>
      <c r="L2" s="13"/>
      <c r="M2" s="13"/>
      <c r="N2" s="13"/>
      <c r="O2" s="13"/>
      <c r="P2" s="13"/>
      <c r="Q2" s="13"/>
    </row>
    <row r="3" spans="1:17" s="10" customFormat="1" ht="24.75" customHeight="1" x14ac:dyDescent="0.3">
      <c r="A3" s="145"/>
      <c r="B3" s="146"/>
      <c r="C3" s="146"/>
      <c r="D3" s="146"/>
      <c r="E3" s="143"/>
      <c r="F3" s="146"/>
      <c r="G3" s="144"/>
      <c r="H3" s="11"/>
      <c r="I3" s="11"/>
      <c r="J3" s="13"/>
      <c r="K3" s="13"/>
      <c r="L3" s="13"/>
      <c r="M3" s="13"/>
      <c r="N3" s="13"/>
      <c r="O3" s="13"/>
      <c r="P3" s="13"/>
      <c r="Q3" s="13"/>
    </row>
    <row r="4" spans="1:17" s="10" customFormat="1" ht="14.25" customHeight="1" x14ac:dyDescent="0.25">
      <c r="A4" s="147"/>
      <c r="B4" s="147"/>
      <c r="C4" s="147"/>
      <c r="D4" s="143"/>
      <c r="E4" s="143"/>
      <c r="F4" s="143"/>
      <c r="G4" s="144"/>
      <c r="H4" s="11"/>
      <c r="I4" s="11"/>
      <c r="J4" s="13"/>
      <c r="K4" s="13"/>
      <c r="L4" s="13"/>
      <c r="M4" s="13"/>
      <c r="N4" s="13"/>
      <c r="O4" s="13"/>
      <c r="P4" s="13"/>
      <c r="Q4" s="13"/>
    </row>
    <row r="5" spans="1:17" s="10" customFormat="1" ht="18.75" customHeight="1" x14ac:dyDescent="0.25">
      <c r="A5" s="147"/>
      <c r="B5" s="147"/>
      <c r="C5" s="147"/>
      <c r="D5" s="143"/>
      <c r="E5" s="143"/>
      <c r="F5" s="148"/>
      <c r="G5" s="148"/>
      <c r="H5" s="11"/>
      <c r="I5" s="11"/>
      <c r="J5" s="11"/>
      <c r="K5" s="11"/>
      <c r="L5" s="11"/>
      <c r="M5" s="14"/>
      <c r="N5" s="15"/>
      <c r="O5" s="15"/>
      <c r="P5" s="15"/>
    </row>
    <row r="6" spans="1:17" s="10" customFormat="1" ht="18" customHeight="1" x14ac:dyDescent="0.25">
      <c r="A6" s="163" t="s">
        <v>0</v>
      </c>
      <c r="B6" s="164"/>
      <c r="C6" s="164"/>
      <c r="D6" s="164"/>
      <c r="E6" s="164"/>
      <c r="F6" s="164"/>
      <c r="G6" s="164"/>
      <c r="H6" s="11"/>
      <c r="I6" s="11"/>
      <c r="J6" s="16"/>
      <c r="K6" s="16"/>
      <c r="L6" s="16"/>
      <c r="M6" s="16"/>
      <c r="N6" s="16"/>
      <c r="O6" s="16"/>
      <c r="P6" s="16"/>
    </row>
    <row r="7" spans="1:17" s="10" customFormat="1" ht="14.25" customHeight="1" x14ac:dyDescent="0.25">
      <c r="A7" s="17" t="s">
        <v>1</v>
      </c>
      <c r="B7" s="18"/>
      <c r="C7" s="18"/>
      <c r="D7" s="18"/>
      <c r="E7" s="18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</row>
    <row r="8" spans="1:17" s="10" customFormat="1" ht="19.5" customHeight="1" x14ac:dyDescent="0.3">
      <c r="A8" s="165" t="s">
        <v>2</v>
      </c>
      <c r="B8" s="166"/>
      <c r="C8" s="166"/>
      <c r="D8" s="167" t="s">
        <v>3</v>
      </c>
      <c r="E8" s="167"/>
      <c r="F8" s="167"/>
      <c r="G8" s="20" t="s">
        <v>4</v>
      </c>
      <c r="H8" s="170"/>
      <c r="I8" s="170"/>
      <c r="J8" s="170"/>
      <c r="K8" s="170"/>
      <c r="L8" s="170"/>
      <c r="M8" s="171"/>
      <c r="N8" s="171"/>
      <c r="O8" s="171"/>
      <c r="P8" s="21"/>
    </row>
    <row r="9" spans="1:17" s="10" customFormat="1" ht="30.75" customHeight="1" x14ac:dyDescent="0.3">
      <c r="A9" s="168" t="s">
        <v>5</v>
      </c>
      <c r="B9" s="166"/>
      <c r="C9" s="166"/>
      <c r="D9" s="166"/>
      <c r="E9" s="166"/>
      <c r="F9" s="166"/>
      <c r="G9" s="169"/>
      <c r="H9" s="22"/>
      <c r="I9" s="22"/>
      <c r="J9" s="14"/>
      <c r="K9" s="14"/>
      <c r="L9" s="14"/>
      <c r="M9" s="14"/>
      <c r="N9" s="14"/>
      <c r="O9" s="14"/>
      <c r="P9" s="21"/>
    </row>
    <row r="10" spans="1:17" s="10" customFormat="1" ht="49.5" customHeight="1" x14ac:dyDescent="0.3">
      <c r="A10" s="168" t="s">
        <v>6</v>
      </c>
      <c r="B10" s="166"/>
      <c r="C10" s="166"/>
      <c r="D10" s="166"/>
      <c r="E10" s="166"/>
      <c r="F10" s="166"/>
      <c r="G10" s="169"/>
      <c r="H10" s="22"/>
      <c r="I10" s="22"/>
      <c r="J10" s="14"/>
      <c r="K10" s="23"/>
      <c r="L10" s="14"/>
      <c r="M10" s="14"/>
      <c r="N10" s="14"/>
      <c r="O10" s="14"/>
      <c r="P10" s="21"/>
    </row>
    <row r="11" spans="1:17" s="10" customFormat="1" ht="14.25" customHeight="1" x14ac:dyDescent="0.3">
      <c r="A11" s="24" t="s">
        <v>1</v>
      </c>
      <c r="B11" s="25"/>
      <c r="C11" s="25"/>
      <c r="D11" s="25"/>
      <c r="E11" s="25"/>
      <c r="F11" s="25"/>
      <c r="G11" s="25"/>
      <c r="H11" s="26"/>
      <c r="I11" s="21"/>
      <c r="J11" s="14"/>
      <c r="K11" s="14"/>
      <c r="L11" s="27"/>
      <c r="M11" s="27"/>
      <c r="N11" s="27"/>
      <c r="O11" s="27"/>
      <c r="P11" s="27"/>
    </row>
    <row r="12" spans="1:17" s="10" customFormat="1" ht="18.75" customHeight="1" thickBot="1" x14ac:dyDescent="0.3">
      <c r="A12" s="163" t="s">
        <v>7</v>
      </c>
      <c r="B12" s="164"/>
      <c r="C12" s="164"/>
      <c r="D12" s="164"/>
      <c r="E12" s="164"/>
      <c r="F12" s="164"/>
      <c r="G12" s="164"/>
      <c r="H12" s="16"/>
      <c r="I12" s="16"/>
      <c r="J12" s="16"/>
      <c r="K12" s="16"/>
      <c r="L12" s="16"/>
      <c r="M12" s="16"/>
      <c r="N12" s="16"/>
      <c r="O12" s="16"/>
      <c r="P12" s="16"/>
      <c r="Q12" s="14"/>
    </row>
    <row r="13" spans="1:17" s="10" customFormat="1" ht="37.5" customHeight="1" thickBot="1" x14ac:dyDescent="0.25">
      <c r="A13" s="28" t="s">
        <v>8</v>
      </c>
      <c r="B13" s="29" t="s">
        <v>9</v>
      </c>
      <c r="C13" s="29" t="s">
        <v>10</v>
      </c>
      <c r="D13" s="30" t="s">
        <v>11</v>
      </c>
      <c r="E13" s="31" t="s">
        <v>12</v>
      </c>
      <c r="F13" s="32" t="s">
        <v>13</v>
      </c>
      <c r="G13" s="29" t="s">
        <v>14</v>
      </c>
    </row>
    <row r="14" spans="1:17" s="2" customFormat="1" ht="18.75" customHeight="1" x14ac:dyDescent="0.25">
      <c r="A14" s="33"/>
      <c r="B14" s="34"/>
      <c r="C14" s="35"/>
      <c r="D14" s="36"/>
      <c r="E14" s="36"/>
      <c r="F14" s="36"/>
      <c r="G14" s="36"/>
    </row>
    <row r="15" spans="1:17" s="2" customFormat="1" ht="18.75" customHeight="1" x14ac:dyDescent="0.25">
      <c r="A15" s="128" t="s">
        <v>15</v>
      </c>
      <c r="B15" s="128"/>
      <c r="C15" s="128"/>
      <c r="D15" s="128"/>
      <c r="E15" s="128"/>
      <c r="F15" s="128"/>
      <c r="G15" s="128"/>
    </row>
    <row r="16" spans="1:17" s="10" customFormat="1" ht="32.25" customHeight="1" x14ac:dyDescent="0.25">
      <c r="A16" s="100">
        <v>1</v>
      </c>
      <c r="B16" s="76" t="s">
        <v>16</v>
      </c>
      <c r="C16" s="77"/>
      <c r="D16" s="77"/>
      <c r="E16" s="77"/>
      <c r="F16" s="77"/>
      <c r="G16" s="77"/>
    </row>
    <row r="17" spans="1:14" s="10" customFormat="1" ht="48" customHeight="1" x14ac:dyDescent="0.2">
      <c r="A17" s="105">
        <f>A16+0.01</f>
        <v>1.01</v>
      </c>
      <c r="B17" s="106" t="s">
        <v>17</v>
      </c>
      <c r="C17" s="105">
        <v>20</v>
      </c>
      <c r="D17" s="105" t="s">
        <v>18</v>
      </c>
      <c r="E17" s="129"/>
      <c r="F17" s="107">
        <f>+C17*E17</f>
        <v>0</v>
      </c>
      <c r="G17" s="108"/>
    </row>
    <row r="18" spans="1:14" s="10" customFormat="1" ht="48" customHeight="1" x14ac:dyDescent="0.2">
      <c r="A18" s="105">
        <f>A17+0.01</f>
        <v>1.02</v>
      </c>
      <c r="B18" s="106" t="s">
        <v>19</v>
      </c>
      <c r="C18" s="105">
        <v>150</v>
      </c>
      <c r="D18" s="105" t="s">
        <v>18</v>
      </c>
      <c r="E18" s="129"/>
      <c r="F18" s="107">
        <f>+C18*E18</f>
        <v>0</v>
      </c>
      <c r="G18" s="108"/>
    </row>
    <row r="19" spans="1:14" s="10" customFormat="1" ht="21.95" customHeight="1" x14ac:dyDescent="0.2">
      <c r="A19" s="82"/>
      <c r="B19" s="83" t="s">
        <v>20</v>
      </c>
      <c r="C19" s="84"/>
      <c r="D19" s="85"/>
      <c r="E19" s="130"/>
      <c r="F19" s="83"/>
      <c r="G19" s="86">
        <f>SUM(F17:F18)</f>
        <v>0</v>
      </c>
      <c r="H19" s="9"/>
    </row>
    <row r="20" spans="1:14" s="2" customFormat="1" ht="15" customHeight="1" x14ac:dyDescent="0.25">
      <c r="A20" s="33"/>
      <c r="B20" s="34"/>
      <c r="C20" s="35"/>
      <c r="D20" s="36"/>
      <c r="E20" s="131"/>
      <c r="F20" s="36"/>
      <c r="G20" s="36"/>
    </row>
    <row r="21" spans="1:14" s="10" customFormat="1" ht="21.95" customHeight="1" x14ac:dyDescent="0.25">
      <c r="A21" s="100">
        <v>2</v>
      </c>
      <c r="B21" s="76" t="s">
        <v>21</v>
      </c>
      <c r="C21" s="77"/>
      <c r="D21" s="77"/>
      <c r="E21" s="132"/>
      <c r="F21" s="77"/>
      <c r="G21" s="77"/>
    </row>
    <row r="22" spans="1:14" s="10" customFormat="1" ht="34.5" customHeight="1" x14ac:dyDescent="0.2">
      <c r="A22" s="105">
        <f>A21+0.01</f>
        <v>2.0099999999999998</v>
      </c>
      <c r="B22" s="106" t="s">
        <v>22</v>
      </c>
      <c r="C22" s="105">
        <v>54</v>
      </c>
      <c r="D22" s="105" t="s">
        <v>23</v>
      </c>
      <c r="E22" s="129"/>
      <c r="F22" s="107">
        <f>+C22*E22</f>
        <v>0</v>
      </c>
      <c r="G22" s="108"/>
      <c r="H22" s="109"/>
      <c r="I22" s="109"/>
      <c r="J22" s="109"/>
      <c r="K22" s="109"/>
      <c r="L22" s="109"/>
      <c r="M22" s="109"/>
      <c r="N22" s="109"/>
    </row>
    <row r="23" spans="1:14" s="10" customFormat="1" ht="34.5" customHeight="1" x14ac:dyDescent="0.2">
      <c r="A23" s="105">
        <f t="shared" ref="A23:A36" si="0">A22+0.01</f>
        <v>2.0199999999999996</v>
      </c>
      <c r="B23" s="79" t="s">
        <v>24</v>
      </c>
      <c r="C23" s="78">
        <v>30</v>
      </c>
      <c r="D23" s="78" t="s">
        <v>18</v>
      </c>
      <c r="E23" s="133"/>
      <c r="F23" s="80">
        <f t="shared" ref="F23:F36" si="1">+C23*E23</f>
        <v>0</v>
      </c>
      <c r="G23" s="81"/>
      <c r="H23" s="109"/>
      <c r="I23" s="109"/>
      <c r="J23" s="109"/>
      <c r="K23" s="109"/>
      <c r="L23" s="109"/>
      <c r="M23" s="109"/>
      <c r="N23" s="109"/>
    </row>
    <row r="24" spans="1:14" s="10" customFormat="1" ht="34.5" customHeight="1" x14ac:dyDescent="0.2">
      <c r="A24" s="105">
        <f t="shared" si="0"/>
        <v>2.0299999999999994</v>
      </c>
      <c r="B24" s="79" t="s">
        <v>25</v>
      </c>
      <c r="C24" s="78">
        <v>7</v>
      </c>
      <c r="D24" s="78" t="s">
        <v>26</v>
      </c>
      <c r="E24" s="133"/>
      <c r="F24" s="80">
        <f t="shared" si="1"/>
        <v>0</v>
      </c>
      <c r="G24" s="81"/>
      <c r="H24" s="109"/>
      <c r="I24" s="109"/>
      <c r="J24" s="109"/>
      <c r="K24" s="109"/>
      <c r="L24" s="109"/>
      <c r="M24" s="109"/>
      <c r="N24" s="109"/>
    </row>
    <row r="25" spans="1:14" s="10" customFormat="1" ht="34.5" customHeight="1" x14ac:dyDescent="0.2">
      <c r="A25" s="105">
        <f t="shared" si="0"/>
        <v>2.0399999999999991</v>
      </c>
      <c r="B25" s="79" t="s">
        <v>27</v>
      </c>
      <c r="C25" s="78">
        <v>12.15</v>
      </c>
      <c r="D25" s="78" t="s">
        <v>26</v>
      </c>
      <c r="E25" s="133"/>
      <c r="F25" s="80">
        <f t="shared" si="1"/>
        <v>0</v>
      </c>
      <c r="G25" s="81"/>
      <c r="H25" s="109"/>
      <c r="I25" s="109"/>
      <c r="J25" s="109"/>
      <c r="K25" s="109"/>
      <c r="L25" s="109"/>
      <c r="M25" s="109"/>
      <c r="N25" s="109"/>
    </row>
    <row r="26" spans="1:14" s="10" customFormat="1" ht="34.5" customHeight="1" x14ac:dyDescent="0.2">
      <c r="A26" s="105">
        <f t="shared" si="0"/>
        <v>2.0499999999999989</v>
      </c>
      <c r="B26" s="79" t="s">
        <v>28</v>
      </c>
      <c r="C26" s="78">
        <v>2.85</v>
      </c>
      <c r="D26" s="78" t="s">
        <v>26</v>
      </c>
      <c r="E26" s="133"/>
      <c r="F26" s="80">
        <f t="shared" si="1"/>
        <v>0</v>
      </c>
      <c r="G26" s="81"/>
      <c r="H26" s="109"/>
      <c r="I26" s="109"/>
      <c r="J26" s="109"/>
      <c r="K26" s="109"/>
      <c r="L26" s="109"/>
      <c r="M26" s="109"/>
      <c r="N26" s="109"/>
    </row>
    <row r="27" spans="1:14" s="10" customFormat="1" ht="34.5" customHeight="1" x14ac:dyDescent="0.2">
      <c r="A27" s="105">
        <f t="shared" si="0"/>
        <v>2.0599999999999987</v>
      </c>
      <c r="B27" s="79" t="s">
        <v>29</v>
      </c>
      <c r="C27" s="78">
        <v>3.71</v>
      </c>
      <c r="D27" s="78" t="s">
        <v>26</v>
      </c>
      <c r="E27" s="133"/>
      <c r="F27" s="80">
        <f t="shared" si="1"/>
        <v>0</v>
      </c>
      <c r="G27" s="81"/>
      <c r="H27" s="109"/>
      <c r="I27" s="109"/>
      <c r="J27" s="109"/>
      <c r="K27" s="109"/>
      <c r="L27" s="109"/>
      <c r="M27" s="109"/>
      <c r="N27" s="109"/>
    </row>
    <row r="28" spans="1:14" s="10" customFormat="1" ht="37.5" customHeight="1" x14ac:dyDescent="0.2">
      <c r="A28" s="105">
        <f t="shared" si="0"/>
        <v>2.0699999999999985</v>
      </c>
      <c r="B28" s="79" t="s">
        <v>30</v>
      </c>
      <c r="C28" s="78">
        <v>145</v>
      </c>
      <c r="D28" s="78" t="s">
        <v>18</v>
      </c>
      <c r="E28" s="133"/>
      <c r="F28" s="80">
        <f t="shared" si="1"/>
        <v>0</v>
      </c>
      <c r="G28" s="81"/>
      <c r="H28" s="109"/>
      <c r="I28" s="109"/>
      <c r="J28" s="109"/>
      <c r="K28" s="109"/>
      <c r="L28" s="109"/>
      <c r="M28" s="109"/>
      <c r="N28" s="109"/>
    </row>
    <row r="29" spans="1:14" s="10" customFormat="1" ht="34.5" customHeight="1" x14ac:dyDescent="0.2">
      <c r="A29" s="105">
        <f t="shared" si="0"/>
        <v>2.0799999999999983</v>
      </c>
      <c r="B29" s="79" t="s">
        <v>31</v>
      </c>
      <c r="C29" s="78">
        <v>21.71</v>
      </c>
      <c r="D29" s="78" t="s">
        <v>26</v>
      </c>
      <c r="E29" s="133"/>
      <c r="F29" s="80">
        <f t="shared" si="1"/>
        <v>0</v>
      </c>
      <c r="G29" s="81"/>
      <c r="H29" s="109"/>
      <c r="I29" s="109"/>
      <c r="J29" s="109"/>
      <c r="K29" s="109"/>
      <c r="L29" s="109"/>
      <c r="M29" s="109"/>
      <c r="N29" s="109"/>
    </row>
    <row r="30" spans="1:14" s="10" customFormat="1" ht="34.5" customHeight="1" x14ac:dyDescent="0.2">
      <c r="A30" s="105">
        <f t="shared" si="0"/>
        <v>2.0899999999999981</v>
      </c>
      <c r="B30" s="79" t="s">
        <v>32</v>
      </c>
      <c r="C30" s="78">
        <v>1.5</v>
      </c>
      <c r="D30" s="78" t="s">
        <v>26</v>
      </c>
      <c r="E30" s="133"/>
      <c r="F30" s="80">
        <f t="shared" si="1"/>
        <v>0</v>
      </c>
      <c r="G30" s="81"/>
      <c r="H30" s="109"/>
      <c r="I30" s="109"/>
      <c r="J30" s="109"/>
      <c r="K30" s="109"/>
      <c r="L30" s="109"/>
      <c r="M30" s="109"/>
      <c r="N30" s="109"/>
    </row>
    <row r="31" spans="1:14" s="10" customFormat="1" ht="34.5" customHeight="1" x14ac:dyDescent="0.2">
      <c r="A31" s="105">
        <f t="shared" si="0"/>
        <v>2.0999999999999979</v>
      </c>
      <c r="B31" s="79" t="s">
        <v>33</v>
      </c>
      <c r="C31" s="78">
        <v>3.54</v>
      </c>
      <c r="D31" s="78" t="s">
        <v>26</v>
      </c>
      <c r="E31" s="133"/>
      <c r="F31" s="80">
        <f t="shared" si="1"/>
        <v>0</v>
      </c>
      <c r="G31" s="81"/>
      <c r="H31" s="109"/>
      <c r="I31" s="109"/>
      <c r="J31" s="109"/>
      <c r="K31" s="109"/>
      <c r="L31" s="109"/>
      <c r="M31" s="109"/>
      <c r="N31" s="109"/>
    </row>
    <row r="32" spans="1:14" s="10" customFormat="1" ht="34.5" customHeight="1" x14ac:dyDescent="0.2">
      <c r="A32" s="105">
        <f t="shared" si="0"/>
        <v>2.1099999999999977</v>
      </c>
      <c r="B32" s="79" t="s">
        <v>34</v>
      </c>
      <c r="C32" s="78">
        <v>16</v>
      </c>
      <c r="D32" s="78" t="s">
        <v>18</v>
      </c>
      <c r="E32" s="133"/>
      <c r="F32" s="80">
        <f t="shared" si="1"/>
        <v>0</v>
      </c>
      <c r="G32" s="81"/>
      <c r="H32" s="109"/>
      <c r="I32" s="109"/>
      <c r="J32" s="109"/>
      <c r="K32" s="109"/>
      <c r="L32" s="109"/>
      <c r="M32" s="109"/>
      <c r="N32" s="109"/>
    </row>
    <row r="33" spans="1:14" s="10" customFormat="1" ht="34.5" customHeight="1" x14ac:dyDescent="0.2">
      <c r="A33" s="105">
        <f t="shared" si="0"/>
        <v>2.1199999999999974</v>
      </c>
      <c r="B33" s="79" t="s">
        <v>35</v>
      </c>
      <c r="C33" s="78">
        <v>285</v>
      </c>
      <c r="D33" s="78" t="s">
        <v>18</v>
      </c>
      <c r="E33" s="133"/>
      <c r="F33" s="80">
        <f t="shared" si="1"/>
        <v>0</v>
      </c>
      <c r="G33" s="81"/>
      <c r="H33" s="109"/>
      <c r="I33" s="109"/>
      <c r="J33" s="109"/>
      <c r="K33" s="109"/>
      <c r="L33" s="109"/>
      <c r="M33" s="109"/>
      <c r="N33" s="109"/>
    </row>
    <row r="34" spans="1:14" s="10" customFormat="1" ht="25.5" customHeight="1" x14ac:dyDescent="0.2">
      <c r="A34" s="105">
        <f t="shared" si="0"/>
        <v>2.1299999999999972</v>
      </c>
      <c r="B34" s="79" t="s">
        <v>36</v>
      </c>
      <c r="C34" s="78">
        <v>60</v>
      </c>
      <c r="D34" s="78" t="s">
        <v>37</v>
      </c>
      <c r="E34" s="133"/>
      <c r="F34" s="80">
        <f t="shared" si="1"/>
        <v>0</v>
      </c>
      <c r="G34" s="81"/>
      <c r="H34" s="109"/>
      <c r="I34" s="109"/>
      <c r="J34" s="109"/>
      <c r="K34" s="109"/>
      <c r="L34" s="109"/>
      <c r="M34" s="109"/>
      <c r="N34" s="109"/>
    </row>
    <row r="35" spans="1:14" s="10" customFormat="1" ht="30" x14ac:dyDescent="0.2">
      <c r="A35" s="105">
        <f t="shared" si="0"/>
        <v>2.139999999999997</v>
      </c>
      <c r="B35" s="79" t="s">
        <v>38</v>
      </c>
      <c r="C35" s="78">
        <v>30</v>
      </c>
      <c r="D35" s="78" t="s">
        <v>18</v>
      </c>
      <c r="E35" s="133"/>
      <c r="F35" s="80">
        <f t="shared" si="1"/>
        <v>0</v>
      </c>
      <c r="G35" s="81"/>
      <c r="H35" s="109"/>
      <c r="I35" s="109"/>
      <c r="J35" s="109"/>
      <c r="K35" s="109"/>
      <c r="L35" s="109"/>
      <c r="M35" s="109"/>
      <c r="N35" s="109"/>
    </row>
    <row r="36" spans="1:14" s="10" customFormat="1" ht="34.5" customHeight="1" x14ac:dyDescent="0.2">
      <c r="A36" s="105">
        <f t="shared" si="0"/>
        <v>2.1499999999999968</v>
      </c>
      <c r="B36" s="79" t="s">
        <v>39</v>
      </c>
      <c r="C36" s="78">
        <v>32</v>
      </c>
      <c r="D36" s="78" t="s">
        <v>26</v>
      </c>
      <c r="E36" s="133"/>
      <c r="F36" s="80">
        <f t="shared" si="1"/>
        <v>0</v>
      </c>
      <c r="G36" s="81"/>
      <c r="H36" s="109"/>
      <c r="I36" s="127"/>
      <c r="J36" s="127"/>
      <c r="K36" s="109"/>
      <c r="L36" s="109"/>
      <c r="M36" s="109"/>
      <c r="N36" s="109"/>
    </row>
    <row r="37" spans="1:14" s="10" customFormat="1" ht="21.95" customHeight="1" x14ac:dyDescent="0.2">
      <c r="A37" s="82"/>
      <c r="B37" s="83" t="s">
        <v>20</v>
      </c>
      <c r="C37" s="84"/>
      <c r="D37" s="85"/>
      <c r="E37" s="130"/>
      <c r="F37" s="83"/>
      <c r="G37" s="86">
        <f>SUM(F22:F36)</f>
        <v>0</v>
      </c>
      <c r="H37" s="110"/>
      <c r="I37" s="109"/>
      <c r="J37" s="109"/>
      <c r="K37" s="109"/>
      <c r="L37" s="109"/>
      <c r="M37" s="109"/>
      <c r="N37" s="109"/>
    </row>
    <row r="38" spans="1:14" s="10" customFormat="1" ht="8.25" customHeight="1" x14ac:dyDescent="0.2">
      <c r="A38" s="87"/>
      <c r="B38" s="88"/>
      <c r="C38" s="89"/>
      <c r="D38" s="90"/>
      <c r="E38" s="134"/>
      <c r="F38" s="88"/>
      <c r="G38" s="91"/>
      <c r="H38" s="110"/>
      <c r="I38" s="109"/>
      <c r="J38" s="109"/>
      <c r="K38" s="109"/>
      <c r="L38" s="109"/>
      <c r="M38" s="109"/>
      <c r="N38" s="109"/>
    </row>
    <row r="39" spans="1:14" s="10" customFormat="1" ht="21.95" customHeight="1" x14ac:dyDescent="0.25">
      <c r="A39" s="100">
        <v>3</v>
      </c>
      <c r="B39" s="76" t="s">
        <v>40</v>
      </c>
      <c r="C39" s="77"/>
      <c r="D39" s="77"/>
      <c r="E39" s="132"/>
      <c r="F39" s="77"/>
      <c r="G39" s="77"/>
      <c r="H39" s="109"/>
      <c r="I39" s="109"/>
      <c r="J39" s="109"/>
      <c r="K39" s="109"/>
      <c r="L39" s="109"/>
      <c r="M39" s="109"/>
      <c r="N39" s="109"/>
    </row>
    <row r="40" spans="1:14" s="10" customFormat="1" ht="48" customHeight="1" x14ac:dyDescent="0.2">
      <c r="A40" s="105">
        <f>A39+0.01</f>
        <v>3.01</v>
      </c>
      <c r="B40" s="106" t="s">
        <v>41</v>
      </c>
      <c r="C40" s="105">
        <v>21.6</v>
      </c>
      <c r="D40" s="105" t="s">
        <v>18</v>
      </c>
      <c r="E40" s="129"/>
      <c r="F40" s="107">
        <f>+C40*E40</f>
        <v>0</v>
      </c>
      <c r="G40" s="108"/>
      <c r="H40" s="109"/>
      <c r="I40" s="109"/>
      <c r="J40" s="109"/>
      <c r="K40" s="109"/>
      <c r="L40" s="109"/>
      <c r="M40" s="109"/>
      <c r="N40" s="109"/>
    </row>
    <row r="41" spans="1:14" s="10" customFormat="1" ht="47.25" customHeight="1" x14ac:dyDescent="0.2">
      <c r="A41" s="105">
        <f>A40+0.01</f>
        <v>3.0199999999999996</v>
      </c>
      <c r="B41" s="106" t="s">
        <v>42</v>
      </c>
      <c r="C41" s="105">
        <v>70</v>
      </c>
      <c r="D41" s="105" t="s">
        <v>18</v>
      </c>
      <c r="E41" s="129"/>
      <c r="F41" s="107">
        <f t="shared" ref="F41" si="2">+C41*E41</f>
        <v>0</v>
      </c>
      <c r="G41" s="108"/>
      <c r="H41" s="109"/>
      <c r="I41" s="109"/>
      <c r="J41" s="109"/>
      <c r="K41" s="109"/>
      <c r="L41" s="109"/>
      <c r="M41" s="109"/>
      <c r="N41" s="109"/>
    </row>
    <row r="42" spans="1:14" s="10" customFormat="1" ht="34.5" customHeight="1" x14ac:dyDescent="0.2">
      <c r="A42" s="105">
        <f>A41+0.01</f>
        <v>3.0299999999999994</v>
      </c>
      <c r="B42" s="106" t="s">
        <v>43</v>
      </c>
      <c r="C42" s="105">
        <v>84</v>
      </c>
      <c r="D42" s="105" t="s">
        <v>18</v>
      </c>
      <c r="E42" s="129"/>
      <c r="F42" s="107">
        <f t="shared" ref="F42" si="3">+C42*E42</f>
        <v>0</v>
      </c>
      <c r="G42" s="108"/>
      <c r="H42" s="109"/>
      <c r="I42" s="109"/>
      <c r="J42" s="109"/>
      <c r="K42" s="109"/>
      <c r="L42" s="109"/>
      <c r="M42" s="109"/>
      <c r="N42" s="109"/>
    </row>
    <row r="43" spans="1:14" s="10" customFormat="1" ht="21.95" customHeight="1" x14ac:dyDescent="0.2">
      <c r="A43" s="82"/>
      <c r="B43" s="83" t="s">
        <v>20</v>
      </c>
      <c r="C43" s="84"/>
      <c r="D43" s="85"/>
      <c r="E43" s="130"/>
      <c r="F43" s="83"/>
      <c r="G43" s="86">
        <f>SUM(F40:F42)</f>
        <v>0</v>
      </c>
      <c r="H43" s="110"/>
      <c r="I43" s="109"/>
      <c r="J43" s="109"/>
      <c r="K43" s="109"/>
      <c r="L43" s="109"/>
      <c r="M43" s="109"/>
      <c r="N43" s="109"/>
    </row>
    <row r="44" spans="1:14" s="10" customFormat="1" ht="15.75" customHeight="1" x14ac:dyDescent="0.2">
      <c r="A44" s="87"/>
      <c r="B44" s="88"/>
      <c r="C44" s="89"/>
      <c r="D44" s="90"/>
      <c r="E44" s="134"/>
      <c r="F44" s="88"/>
      <c r="G44" s="91"/>
      <c r="H44" s="110"/>
      <c r="I44" s="109"/>
      <c r="J44" s="109"/>
      <c r="K44" s="109"/>
      <c r="L44" s="109"/>
      <c r="M44" s="109"/>
      <c r="N44" s="109"/>
    </row>
    <row r="45" spans="1:14" s="10" customFormat="1" ht="21.95" customHeight="1" x14ac:dyDescent="0.25">
      <c r="A45" s="100">
        <v>4</v>
      </c>
      <c r="B45" s="76" t="s">
        <v>44</v>
      </c>
      <c r="C45" s="77"/>
      <c r="D45" s="77"/>
      <c r="E45" s="132"/>
      <c r="F45" s="77"/>
      <c r="G45" s="77"/>
      <c r="H45" s="109"/>
      <c r="I45" s="109"/>
      <c r="J45" s="109"/>
      <c r="K45" s="109"/>
      <c r="L45" s="109"/>
      <c r="M45" s="109"/>
      <c r="N45" s="109"/>
    </row>
    <row r="46" spans="1:14" s="10" customFormat="1" ht="41.25" customHeight="1" x14ac:dyDescent="0.2">
      <c r="A46" s="105">
        <f>A45+0.01</f>
        <v>4.01</v>
      </c>
      <c r="B46" s="79" t="s">
        <v>45</v>
      </c>
      <c r="C46" s="78">
        <v>4</v>
      </c>
      <c r="D46" s="78" t="s">
        <v>46</v>
      </c>
      <c r="E46" s="133"/>
      <c r="F46" s="80">
        <f t="shared" ref="F46:F50" si="4">+C46*E46</f>
        <v>0</v>
      </c>
      <c r="G46" s="81"/>
      <c r="H46" s="109"/>
      <c r="I46" s="109"/>
      <c r="J46" s="109"/>
      <c r="K46" s="109"/>
      <c r="L46" s="109"/>
      <c r="M46" s="109"/>
      <c r="N46" s="109"/>
    </row>
    <row r="47" spans="1:14" s="10" customFormat="1" ht="34.5" customHeight="1" x14ac:dyDescent="0.2">
      <c r="A47" s="105">
        <f t="shared" ref="A47:A51" si="5">A46+0.01</f>
        <v>4.0199999999999996</v>
      </c>
      <c r="B47" s="79" t="s">
        <v>47</v>
      </c>
      <c r="C47" s="78">
        <v>16</v>
      </c>
      <c r="D47" s="78" t="s">
        <v>46</v>
      </c>
      <c r="E47" s="133"/>
      <c r="F47" s="80">
        <f t="shared" si="4"/>
        <v>0</v>
      </c>
      <c r="G47" s="81"/>
      <c r="H47" s="109"/>
      <c r="I47" s="109"/>
      <c r="J47" s="109"/>
      <c r="K47" s="109"/>
      <c r="L47" s="109"/>
      <c r="M47" s="109"/>
      <c r="N47" s="109"/>
    </row>
    <row r="48" spans="1:14" s="10" customFormat="1" ht="42" customHeight="1" x14ac:dyDescent="0.2">
      <c r="A48" s="105">
        <f t="shared" si="5"/>
        <v>4.0299999999999994</v>
      </c>
      <c r="B48" s="79" t="s">
        <v>48</v>
      </c>
      <c r="C48" s="78">
        <v>12</v>
      </c>
      <c r="D48" s="78" t="s">
        <v>46</v>
      </c>
      <c r="E48" s="133"/>
      <c r="F48" s="80">
        <f t="shared" si="4"/>
        <v>0</v>
      </c>
      <c r="G48" s="81"/>
      <c r="H48" s="109"/>
      <c r="I48" s="109"/>
      <c r="J48" s="109"/>
      <c r="K48" s="109"/>
      <c r="L48" s="109"/>
      <c r="M48" s="109"/>
      <c r="N48" s="109"/>
    </row>
    <row r="49" spans="1:14" s="10" customFormat="1" ht="39" customHeight="1" x14ac:dyDescent="0.2">
      <c r="A49" s="105">
        <f t="shared" si="5"/>
        <v>4.0399999999999991</v>
      </c>
      <c r="B49" s="79" t="s">
        <v>49</v>
      </c>
      <c r="C49" s="78">
        <v>6</v>
      </c>
      <c r="D49" s="78" t="s">
        <v>46</v>
      </c>
      <c r="E49" s="133"/>
      <c r="F49" s="80">
        <f>+C49*E49</f>
        <v>0</v>
      </c>
      <c r="G49" s="81"/>
      <c r="H49" s="109"/>
      <c r="I49" s="109"/>
      <c r="J49" s="109"/>
      <c r="K49" s="109"/>
      <c r="L49" s="109"/>
      <c r="M49" s="109"/>
      <c r="N49" s="109"/>
    </row>
    <row r="50" spans="1:14" s="10" customFormat="1" ht="34.5" customHeight="1" x14ac:dyDescent="0.2">
      <c r="A50" s="105">
        <f t="shared" si="5"/>
        <v>4.0499999999999989</v>
      </c>
      <c r="B50" s="79" t="s">
        <v>50</v>
      </c>
      <c r="C50" s="78">
        <v>12</v>
      </c>
      <c r="D50" s="78" t="s">
        <v>46</v>
      </c>
      <c r="E50" s="133"/>
      <c r="F50" s="80">
        <f t="shared" si="4"/>
        <v>0</v>
      </c>
      <c r="G50" s="81"/>
      <c r="H50" s="109"/>
      <c r="I50" s="109"/>
      <c r="J50" s="109"/>
      <c r="K50" s="109"/>
      <c r="L50" s="109"/>
      <c r="M50" s="109"/>
      <c r="N50" s="109"/>
    </row>
    <row r="51" spans="1:14" s="119" customFormat="1" ht="34.5" customHeight="1" x14ac:dyDescent="0.2">
      <c r="A51" s="105">
        <f t="shared" si="5"/>
        <v>4.0599999999999987</v>
      </c>
      <c r="B51" s="79" t="s">
        <v>51</v>
      </c>
      <c r="C51" s="78">
        <v>8</v>
      </c>
      <c r="D51" s="78" t="s">
        <v>46</v>
      </c>
      <c r="E51" s="133"/>
      <c r="F51" s="80">
        <f t="shared" ref="F51" si="6">+C51*E51</f>
        <v>0</v>
      </c>
      <c r="G51" s="81"/>
      <c r="H51" s="126"/>
      <c r="I51" s="126"/>
      <c r="J51" s="126"/>
      <c r="K51" s="126"/>
      <c r="L51" s="126"/>
      <c r="M51" s="126"/>
      <c r="N51" s="126"/>
    </row>
    <row r="52" spans="1:14" s="10" customFormat="1" ht="21.95" customHeight="1" x14ac:dyDescent="0.2">
      <c r="A52" s="82"/>
      <c r="B52" s="83" t="s">
        <v>20</v>
      </c>
      <c r="C52" s="84"/>
      <c r="D52" s="85"/>
      <c r="E52" s="130"/>
      <c r="F52" s="83"/>
      <c r="G52" s="86">
        <f>SUM(F46:F51)</f>
        <v>0</v>
      </c>
      <c r="H52" s="110"/>
      <c r="I52" s="109"/>
      <c r="J52" s="109"/>
      <c r="K52" s="109"/>
      <c r="L52" s="109"/>
      <c r="M52" s="109"/>
      <c r="N52" s="109"/>
    </row>
    <row r="53" spans="1:14" s="10" customFormat="1" ht="16.5" customHeight="1" x14ac:dyDescent="0.2">
      <c r="A53" s="87"/>
      <c r="B53" s="88"/>
      <c r="C53" s="89"/>
      <c r="D53" s="90"/>
      <c r="E53" s="134"/>
      <c r="F53" s="88"/>
      <c r="G53" s="91"/>
      <c r="H53" s="110"/>
      <c r="I53" s="109"/>
      <c r="J53" s="109"/>
      <c r="K53" s="109"/>
      <c r="L53" s="109"/>
      <c r="M53" s="109"/>
      <c r="N53" s="109"/>
    </row>
    <row r="54" spans="1:14" s="10" customFormat="1" ht="21.95" customHeight="1" x14ac:dyDescent="0.25">
      <c r="A54" s="100">
        <v>5</v>
      </c>
      <c r="B54" s="76" t="s">
        <v>52</v>
      </c>
      <c r="C54" s="77"/>
      <c r="D54" s="77"/>
      <c r="E54" s="132"/>
      <c r="F54" s="77"/>
      <c r="G54" s="77"/>
      <c r="H54" s="109"/>
      <c r="I54" s="109"/>
      <c r="J54" s="109"/>
      <c r="K54" s="109"/>
      <c r="L54" s="109"/>
      <c r="M54" s="109"/>
      <c r="N54" s="109"/>
    </row>
    <row r="55" spans="1:14" s="119" customFormat="1" ht="34.5" customHeight="1" x14ac:dyDescent="0.2">
      <c r="A55" s="105">
        <f>A54+0.01</f>
        <v>5.01</v>
      </c>
      <c r="B55" s="79" t="s">
        <v>53</v>
      </c>
      <c r="C55" s="78">
        <v>650</v>
      </c>
      <c r="D55" s="78" t="s">
        <v>18</v>
      </c>
      <c r="E55" s="133"/>
      <c r="F55" s="80">
        <f t="shared" ref="F55:F59" si="7">+C55*E55</f>
        <v>0</v>
      </c>
      <c r="G55" s="81"/>
      <c r="H55" s="126"/>
      <c r="I55" s="126"/>
      <c r="J55" s="126"/>
      <c r="K55" s="126"/>
      <c r="L55" s="126"/>
      <c r="M55" s="126"/>
      <c r="N55" s="126"/>
    </row>
    <row r="56" spans="1:14" s="10" customFormat="1" ht="47.25" customHeight="1" x14ac:dyDescent="0.2">
      <c r="A56" s="101">
        <f>A55+0.01</f>
        <v>5.0199999999999996</v>
      </c>
      <c r="B56" s="102" t="s">
        <v>54</v>
      </c>
      <c r="C56" s="101">
        <v>64</v>
      </c>
      <c r="D56" s="101" t="s">
        <v>55</v>
      </c>
      <c r="E56" s="135"/>
      <c r="F56" s="103">
        <f>+C56*E56</f>
        <v>0</v>
      </c>
      <c r="G56" s="104"/>
      <c r="H56" s="109"/>
      <c r="I56" s="109"/>
      <c r="J56" s="109"/>
      <c r="K56" s="109"/>
      <c r="L56" s="109"/>
      <c r="M56" s="109"/>
      <c r="N56" s="109"/>
    </row>
    <row r="57" spans="1:14" s="10" customFormat="1" ht="47.25" customHeight="1" x14ac:dyDescent="0.2">
      <c r="A57" s="105">
        <f t="shared" ref="A57:A59" si="8">A56+0.01</f>
        <v>5.0299999999999994</v>
      </c>
      <c r="B57" s="102" t="s">
        <v>56</v>
      </c>
      <c r="C57" s="101">
        <v>1</v>
      </c>
      <c r="D57" s="101" t="s">
        <v>57</v>
      </c>
      <c r="E57" s="135"/>
      <c r="F57" s="80">
        <f t="shared" si="7"/>
        <v>0</v>
      </c>
      <c r="G57" s="104"/>
      <c r="H57" s="109"/>
      <c r="I57" s="109"/>
      <c r="J57" s="109"/>
      <c r="K57" s="109"/>
      <c r="L57" s="109"/>
      <c r="M57" s="109"/>
      <c r="N57" s="109"/>
    </row>
    <row r="58" spans="1:14" s="10" customFormat="1" ht="47.25" customHeight="1" x14ac:dyDescent="0.2">
      <c r="A58" s="101">
        <f t="shared" si="8"/>
        <v>5.0399999999999991</v>
      </c>
      <c r="B58" s="102" t="s">
        <v>58</v>
      </c>
      <c r="C58" s="101">
        <v>65</v>
      </c>
      <c r="D58" s="101" t="s">
        <v>59</v>
      </c>
      <c r="E58" s="135"/>
      <c r="F58" s="103">
        <f t="shared" si="7"/>
        <v>0</v>
      </c>
      <c r="G58" s="104"/>
      <c r="H58" s="109"/>
      <c r="I58" s="109"/>
      <c r="J58" s="109"/>
      <c r="K58" s="109"/>
      <c r="L58" s="109"/>
      <c r="M58" s="109"/>
      <c r="N58" s="109"/>
    </row>
    <row r="59" spans="1:14" s="10" customFormat="1" ht="36.75" customHeight="1" x14ac:dyDescent="0.2">
      <c r="A59" s="105">
        <f t="shared" si="8"/>
        <v>5.0499999999999989</v>
      </c>
      <c r="B59" s="79" t="s">
        <v>60</v>
      </c>
      <c r="C59" s="78">
        <v>1</v>
      </c>
      <c r="D59" s="78" t="s">
        <v>57</v>
      </c>
      <c r="E59" s="133"/>
      <c r="F59" s="80">
        <f t="shared" si="7"/>
        <v>0</v>
      </c>
      <c r="G59" s="81"/>
      <c r="H59" s="109"/>
      <c r="I59" s="109"/>
      <c r="J59" s="109"/>
      <c r="K59" s="109"/>
      <c r="L59" s="109"/>
      <c r="M59" s="109"/>
      <c r="N59" s="109"/>
    </row>
    <row r="60" spans="1:14" s="10" customFormat="1" ht="21.95" customHeight="1" x14ac:dyDescent="0.2">
      <c r="A60" s="82"/>
      <c r="B60" s="83" t="s">
        <v>20</v>
      </c>
      <c r="C60" s="84"/>
      <c r="D60" s="85"/>
      <c r="E60" s="130"/>
      <c r="F60" s="83"/>
      <c r="G60" s="86">
        <f>SUM(F55:F59)</f>
        <v>0</v>
      </c>
      <c r="H60" s="9"/>
    </row>
    <row r="61" spans="1:14" s="10" customFormat="1" ht="21.95" customHeight="1" x14ac:dyDescent="0.2">
      <c r="A61" s="87"/>
      <c r="B61" s="88"/>
      <c r="C61" s="89"/>
      <c r="D61" s="90"/>
      <c r="E61" s="134"/>
      <c r="F61" s="88"/>
      <c r="G61" s="91"/>
      <c r="H61" s="9"/>
    </row>
    <row r="62" spans="1:14" s="2" customFormat="1" ht="18.75" customHeight="1" x14ac:dyDescent="0.25">
      <c r="A62" s="128" t="s">
        <v>61</v>
      </c>
      <c r="B62" s="128"/>
      <c r="C62" s="128"/>
      <c r="D62" s="128"/>
      <c r="E62" s="136"/>
      <c r="F62" s="128"/>
      <c r="G62" s="128"/>
    </row>
    <row r="63" spans="1:14" s="10" customFormat="1" ht="32.25" customHeight="1" x14ac:dyDescent="0.25">
      <c r="A63" s="100">
        <v>6</v>
      </c>
      <c r="B63" s="76" t="s">
        <v>16</v>
      </c>
      <c r="C63" s="77"/>
      <c r="D63" s="77"/>
      <c r="E63" s="132"/>
      <c r="F63" s="77"/>
      <c r="G63" s="77"/>
    </row>
    <row r="64" spans="1:14" s="10" customFormat="1" ht="48" customHeight="1" x14ac:dyDescent="0.2">
      <c r="A64" s="105">
        <f>A63+0.01</f>
        <v>6.01</v>
      </c>
      <c r="B64" s="106" t="s">
        <v>62</v>
      </c>
      <c r="C64" s="105">
        <v>62</v>
      </c>
      <c r="D64" s="105" t="s">
        <v>18</v>
      </c>
      <c r="E64" s="129"/>
      <c r="F64" s="107">
        <f>+C64*E64</f>
        <v>0</v>
      </c>
      <c r="G64" s="108"/>
    </row>
    <row r="65" spans="1:14" s="10" customFormat="1" ht="21.95" customHeight="1" x14ac:dyDescent="0.2">
      <c r="A65" s="82"/>
      <c r="B65" s="83" t="s">
        <v>20</v>
      </c>
      <c r="C65" s="84"/>
      <c r="D65" s="85"/>
      <c r="E65" s="130"/>
      <c r="F65" s="83"/>
      <c r="G65" s="86">
        <f>SUM(F64:F64)</f>
        <v>0</v>
      </c>
      <c r="H65" s="9"/>
    </row>
    <row r="66" spans="1:14" s="2" customFormat="1" ht="18.75" customHeight="1" x14ac:dyDescent="0.25">
      <c r="A66" s="111"/>
      <c r="B66" s="111"/>
      <c r="C66" s="111"/>
      <c r="D66" s="111"/>
      <c r="E66" s="137"/>
      <c r="F66" s="111"/>
      <c r="G66" s="111"/>
    </row>
    <row r="67" spans="1:14" s="10" customFormat="1" ht="21.95" customHeight="1" x14ac:dyDescent="0.25">
      <c r="A67" s="100">
        <v>7</v>
      </c>
      <c r="B67" s="76" t="s">
        <v>40</v>
      </c>
      <c r="C67" s="77"/>
      <c r="D67" s="77"/>
      <c r="E67" s="132"/>
      <c r="F67" s="77"/>
      <c r="G67" s="77"/>
      <c r="H67" s="109"/>
      <c r="I67" s="109"/>
      <c r="J67" s="109"/>
      <c r="K67" s="109"/>
      <c r="L67" s="109"/>
      <c r="M67" s="109"/>
      <c r="N67" s="109"/>
    </row>
    <row r="68" spans="1:14" s="10" customFormat="1" ht="47.25" customHeight="1" x14ac:dyDescent="0.2">
      <c r="A68" s="105">
        <f>A67+0.01</f>
        <v>7.01</v>
      </c>
      <c r="B68" s="106" t="s">
        <v>63</v>
      </c>
      <c r="C68" s="105">
        <v>47</v>
      </c>
      <c r="D68" s="105" t="s">
        <v>18</v>
      </c>
      <c r="E68" s="129"/>
      <c r="F68" s="107">
        <f t="shared" ref="F68:F69" si="9">+C68*E68</f>
        <v>0</v>
      </c>
      <c r="G68" s="108"/>
      <c r="M68" s="109"/>
      <c r="N68" s="109"/>
    </row>
    <row r="69" spans="1:14" s="10" customFormat="1" ht="34.5" customHeight="1" x14ac:dyDescent="0.2">
      <c r="A69" s="105">
        <f>A68+0.01</f>
        <v>7.02</v>
      </c>
      <c r="B69" s="106" t="s">
        <v>43</v>
      </c>
      <c r="C69" s="105">
        <v>23</v>
      </c>
      <c r="D69" s="105" t="s">
        <v>18</v>
      </c>
      <c r="E69" s="129"/>
      <c r="F69" s="107">
        <f t="shared" si="9"/>
        <v>0</v>
      </c>
      <c r="G69" s="108"/>
      <c r="I69" s="109"/>
      <c r="J69" s="109"/>
      <c r="K69" s="109"/>
      <c r="L69" s="109"/>
      <c r="M69" s="109"/>
      <c r="N69" s="109"/>
    </row>
    <row r="70" spans="1:14" s="10" customFormat="1" ht="21.95" customHeight="1" x14ac:dyDescent="0.2">
      <c r="A70" s="82"/>
      <c r="B70" s="83" t="s">
        <v>20</v>
      </c>
      <c r="C70" s="84"/>
      <c r="D70" s="85"/>
      <c r="E70" s="130"/>
      <c r="F70" s="83"/>
      <c r="G70" s="86">
        <f>SUM(F68:F69)</f>
        <v>0</v>
      </c>
      <c r="H70" s="110"/>
      <c r="I70" s="109"/>
      <c r="J70" s="109"/>
      <c r="K70" s="109"/>
      <c r="L70" s="109"/>
      <c r="M70" s="109"/>
      <c r="N70" s="109"/>
    </row>
    <row r="71" spans="1:14" s="2" customFormat="1" ht="18.75" customHeight="1" x14ac:dyDescent="0.25">
      <c r="A71" s="111"/>
      <c r="B71" s="111"/>
      <c r="C71" s="111"/>
      <c r="D71" s="111"/>
      <c r="E71" s="137"/>
      <c r="F71" s="111"/>
      <c r="G71" s="111"/>
    </row>
    <row r="72" spans="1:14" s="10" customFormat="1" ht="21.95" customHeight="1" x14ac:dyDescent="0.25">
      <c r="A72" s="100">
        <v>8</v>
      </c>
      <c r="B72" s="76" t="s">
        <v>44</v>
      </c>
      <c r="C72" s="77"/>
      <c r="D72" s="77"/>
      <c r="E72" s="132"/>
      <c r="F72" s="77"/>
      <c r="G72" s="77"/>
      <c r="H72" s="109"/>
      <c r="I72" s="109"/>
      <c r="J72" s="109"/>
      <c r="K72" s="109"/>
      <c r="L72" s="109"/>
      <c r="M72" s="109"/>
      <c r="N72" s="109"/>
    </row>
    <row r="73" spans="1:14" s="10" customFormat="1" ht="41.25" customHeight="1" x14ac:dyDescent="0.2">
      <c r="A73" s="105">
        <f>A72+0.01</f>
        <v>8.01</v>
      </c>
      <c r="B73" s="79" t="s">
        <v>45</v>
      </c>
      <c r="C73" s="78">
        <v>2</v>
      </c>
      <c r="D73" s="78" t="s">
        <v>46</v>
      </c>
      <c r="E73" s="133"/>
      <c r="F73" s="80">
        <f t="shared" ref="F73:F75" si="10">+C73*E73</f>
        <v>0</v>
      </c>
      <c r="G73" s="81"/>
      <c r="H73" s="109"/>
      <c r="I73" s="109"/>
      <c r="J73" s="109"/>
      <c r="K73" s="109"/>
      <c r="L73" s="109"/>
      <c r="M73" s="109"/>
      <c r="N73" s="109"/>
    </row>
    <row r="74" spans="1:14" s="10" customFormat="1" ht="34.5" customHeight="1" x14ac:dyDescent="0.2">
      <c r="A74" s="105">
        <f t="shared" ref="A74:A76" si="11">A73+0.01</f>
        <v>8.02</v>
      </c>
      <c r="B74" s="79" t="s">
        <v>47</v>
      </c>
      <c r="C74" s="78">
        <v>2</v>
      </c>
      <c r="D74" s="78" t="s">
        <v>46</v>
      </c>
      <c r="E74" s="133"/>
      <c r="F74" s="80">
        <f t="shared" si="10"/>
        <v>0</v>
      </c>
      <c r="G74" s="81"/>
      <c r="H74" s="109"/>
      <c r="I74" s="109"/>
      <c r="J74" s="109"/>
      <c r="K74" s="109"/>
      <c r="L74" s="109"/>
      <c r="M74" s="109"/>
      <c r="N74" s="109"/>
    </row>
    <row r="75" spans="1:14" s="10" customFormat="1" ht="42" customHeight="1" x14ac:dyDescent="0.2">
      <c r="A75" s="105">
        <f t="shared" si="11"/>
        <v>8.0299999999999994</v>
      </c>
      <c r="B75" s="79" t="s">
        <v>48</v>
      </c>
      <c r="C75" s="78">
        <v>5</v>
      </c>
      <c r="D75" s="78" t="s">
        <v>46</v>
      </c>
      <c r="E75" s="133"/>
      <c r="F75" s="80">
        <f t="shared" si="10"/>
        <v>0</v>
      </c>
      <c r="G75" s="81"/>
      <c r="H75" s="109"/>
      <c r="I75" s="109"/>
      <c r="J75" s="109"/>
      <c r="K75" s="109"/>
      <c r="L75" s="109"/>
      <c r="M75" s="109"/>
      <c r="N75" s="109"/>
    </row>
    <row r="76" spans="1:14" s="10" customFormat="1" ht="39" customHeight="1" x14ac:dyDescent="0.2">
      <c r="A76" s="105">
        <f t="shared" si="11"/>
        <v>8.0399999999999991</v>
      </c>
      <c r="B76" s="79" t="s">
        <v>49</v>
      </c>
      <c r="C76" s="78">
        <v>4</v>
      </c>
      <c r="D76" s="78" t="s">
        <v>46</v>
      </c>
      <c r="E76" s="133"/>
      <c r="F76" s="80">
        <f>+C76*E76</f>
        <v>0</v>
      </c>
      <c r="G76" s="81"/>
      <c r="H76" s="109"/>
      <c r="I76" s="109"/>
      <c r="J76" s="109"/>
      <c r="K76" s="109"/>
      <c r="L76" s="109"/>
      <c r="M76" s="109"/>
      <c r="N76" s="109"/>
    </row>
    <row r="77" spans="1:14" s="10" customFormat="1" ht="21.95" customHeight="1" x14ac:dyDescent="0.2">
      <c r="A77" s="82"/>
      <c r="B77" s="83" t="s">
        <v>20</v>
      </c>
      <c r="C77" s="84"/>
      <c r="D77" s="85"/>
      <c r="E77" s="130"/>
      <c r="F77" s="83"/>
      <c r="G77" s="86">
        <f>SUM(F73:F76)</f>
        <v>0</v>
      </c>
      <c r="H77" s="110"/>
      <c r="I77" s="109"/>
      <c r="J77" s="109"/>
      <c r="K77" s="109"/>
      <c r="L77" s="109"/>
      <c r="M77" s="109"/>
      <c r="N77" s="109"/>
    </row>
    <row r="78" spans="1:14" s="10" customFormat="1" ht="21.95" customHeight="1" x14ac:dyDescent="0.2">
      <c r="A78" s="87"/>
      <c r="B78" s="88"/>
      <c r="C78" s="89"/>
      <c r="D78" s="90"/>
      <c r="E78" s="134"/>
      <c r="F78" s="88"/>
      <c r="G78" s="91"/>
      <c r="H78" s="110"/>
      <c r="I78" s="109"/>
      <c r="J78" s="109"/>
      <c r="K78" s="109"/>
      <c r="L78" s="109"/>
      <c r="M78" s="109"/>
      <c r="N78" s="109"/>
    </row>
    <row r="79" spans="1:14" s="10" customFormat="1" ht="21.95" customHeight="1" x14ac:dyDescent="0.25">
      <c r="A79" s="100">
        <v>9</v>
      </c>
      <c r="B79" s="76" t="s">
        <v>52</v>
      </c>
      <c r="C79" s="77"/>
      <c r="D79" s="77"/>
      <c r="E79" s="132"/>
      <c r="F79" s="77"/>
      <c r="G79" s="77"/>
      <c r="H79" s="109"/>
      <c r="I79" s="109"/>
      <c r="J79" s="109"/>
      <c r="K79" s="109"/>
      <c r="L79" s="109"/>
      <c r="M79" s="109"/>
      <c r="N79" s="109"/>
    </row>
    <row r="80" spans="1:14" s="119" customFormat="1" ht="34.5" customHeight="1" x14ac:dyDescent="0.2">
      <c r="A80" s="105">
        <f>A79+0.01</f>
        <v>9.01</v>
      </c>
      <c r="B80" s="79" t="s">
        <v>53</v>
      </c>
      <c r="C80" s="78">
        <v>130</v>
      </c>
      <c r="D80" s="78" t="s">
        <v>18</v>
      </c>
      <c r="E80" s="133"/>
      <c r="F80" s="80">
        <f t="shared" ref="F80" si="12">+C80*E80</f>
        <v>0</v>
      </c>
      <c r="G80" s="81"/>
      <c r="H80" s="126"/>
      <c r="I80" s="126"/>
      <c r="J80" s="126"/>
      <c r="K80" s="126"/>
      <c r="L80" s="126"/>
      <c r="M80" s="126"/>
      <c r="N80" s="126"/>
    </row>
    <row r="81" spans="1:14" s="10" customFormat="1" ht="34.5" customHeight="1" x14ac:dyDescent="0.2">
      <c r="A81" s="101">
        <f>A79+0.01</f>
        <v>9.01</v>
      </c>
      <c r="B81" s="102" t="s">
        <v>64</v>
      </c>
      <c r="C81" s="101">
        <v>23</v>
      </c>
      <c r="D81" s="101" t="s">
        <v>18</v>
      </c>
      <c r="E81" s="135"/>
      <c r="F81" s="103">
        <f>+C81*E81</f>
        <v>0</v>
      </c>
      <c r="G81" s="104"/>
      <c r="H81" s="109"/>
      <c r="I81" s="109"/>
      <c r="J81" s="109"/>
      <c r="K81" s="109"/>
      <c r="L81" s="109"/>
      <c r="M81" s="109"/>
      <c r="N81" s="109"/>
    </row>
    <row r="82" spans="1:14" s="10" customFormat="1" ht="47.25" customHeight="1" x14ac:dyDescent="0.2">
      <c r="A82" s="101">
        <f>A80+0.01</f>
        <v>9.02</v>
      </c>
      <c r="B82" s="102" t="s">
        <v>65</v>
      </c>
      <c r="C82" s="101">
        <v>38</v>
      </c>
      <c r="D82" s="101" t="s">
        <v>55</v>
      </c>
      <c r="E82" s="135"/>
      <c r="F82" s="103">
        <f>+C82*E82</f>
        <v>0</v>
      </c>
      <c r="G82" s="104"/>
      <c r="H82" s="109"/>
      <c r="I82" s="109"/>
      <c r="J82" s="109"/>
      <c r="K82" s="109"/>
      <c r="L82" s="109"/>
      <c r="M82" s="109"/>
      <c r="N82" s="109"/>
    </row>
    <row r="83" spans="1:14" s="10" customFormat="1" ht="36.75" customHeight="1" x14ac:dyDescent="0.2">
      <c r="A83" s="78">
        <f>A82+0.01</f>
        <v>9.0299999999999994</v>
      </c>
      <c r="B83" s="79" t="s">
        <v>66</v>
      </c>
      <c r="C83" s="78">
        <v>2</v>
      </c>
      <c r="D83" s="78" t="s">
        <v>67</v>
      </c>
      <c r="E83" s="133"/>
      <c r="F83" s="80">
        <f>+C83*E83</f>
        <v>0</v>
      </c>
      <c r="G83" s="81"/>
      <c r="H83" s="109"/>
      <c r="I83" s="109"/>
      <c r="J83" s="109"/>
      <c r="K83" s="109"/>
      <c r="L83" s="109"/>
      <c r="M83" s="109"/>
      <c r="N83" s="109"/>
    </row>
    <row r="84" spans="1:14" s="10" customFormat="1" ht="36.75" customHeight="1" x14ac:dyDescent="0.2">
      <c r="A84" s="78">
        <f>A83+0.01</f>
        <v>9.0399999999999991</v>
      </c>
      <c r="B84" s="79" t="s">
        <v>68</v>
      </c>
      <c r="C84" s="78">
        <v>1</v>
      </c>
      <c r="D84" s="78" t="s">
        <v>67</v>
      </c>
      <c r="E84" s="133"/>
      <c r="F84" s="80">
        <f>+C84*E84</f>
        <v>0</v>
      </c>
      <c r="G84" s="81"/>
      <c r="H84" s="109"/>
      <c r="I84" s="109"/>
      <c r="J84" s="109"/>
      <c r="K84" s="109"/>
      <c r="L84" s="109"/>
      <c r="M84" s="109"/>
      <c r="N84" s="109"/>
    </row>
    <row r="85" spans="1:14" s="10" customFormat="1" ht="36.75" customHeight="1" x14ac:dyDescent="0.2">
      <c r="A85" s="78">
        <f>A84+0.01</f>
        <v>9.0499999999999989</v>
      </c>
      <c r="B85" s="79" t="s">
        <v>60</v>
      </c>
      <c r="C85" s="78">
        <v>1</v>
      </c>
      <c r="D85" s="78" t="s">
        <v>57</v>
      </c>
      <c r="E85" s="133"/>
      <c r="F85" s="80">
        <f>+C85*E85</f>
        <v>0</v>
      </c>
      <c r="G85" s="81"/>
      <c r="H85" s="109"/>
      <c r="I85" s="109"/>
      <c r="J85" s="109"/>
      <c r="K85" s="109"/>
      <c r="L85" s="109"/>
      <c r="M85" s="109"/>
      <c r="N85" s="109"/>
    </row>
    <row r="86" spans="1:14" s="10" customFormat="1" ht="21.95" customHeight="1" x14ac:dyDescent="0.2">
      <c r="A86" s="82"/>
      <c r="B86" s="83" t="s">
        <v>20</v>
      </c>
      <c r="C86" s="84"/>
      <c r="D86" s="85"/>
      <c r="E86" s="130"/>
      <c r="F86" s="83"/>
      <c r="G86" s="86">
        <f>SUM(F80:F85)</f>
        <v>0</v>
      </c>
      <c r="H86" s="9"/>
    </row>
    <row r="87" spans="1:14" s="10" customFormat="1" ht="21.95" customHeight="1" x14ac:dyDescent="0.2">
      <c r="A87" s="87"/>
      <c r="B87" s="88"/>
      <c r="C87" s="89"/>
      <c r="D87" s="90"/>
      <c r="E87" s="134"/>
      <c r="F87" s="88"/>
      <c r="G87" s="91"/>
      <c r="H87" s="9"/>
    </row>
    <row r="88" spans="1:14" s="2" customFormat="1" ht="18.75" customHeight="1" x14ac:dyDescent="0.25">
      <c r="A88" s="128" t="s">
        <v>69</v>
      </c>
      <c r="B88" s="128"/>
      <c r="C88" s="128"/>
      <c r="D88" s="128"/>
      <c r="E88" s="136"/>
      <c r="F88" s="128"/>
      <c r="G88" s="128"/>
    </row>
    <row r="89" spans="1:14" s="10" customFormat="1" ht="32.25" customHeight="1" x14ac:dyDescent="0.25">
      <c r="A89" s="100">
        <v>10</v>
      </c>
      <c r="B89" s="76" t="s">
        <v>16</v>
      </c>
      <c r="C89" s="77"/>
      <c r="D89" s="77"/>
      <c r="E89" s="132"/>
      <c r="F89" s="77"/>
      <c r="G89" s="77"/>
    </row>
    <row r="90" spans="1:14" s="10" customFormat="1" ht="48" customHeight="1" x14ac:dyDescent="0.2">
      <c r="A90" s="105">
        <f>A89+0.01</f>
        <v>10.01</v>
      </c>
      <c r="B90" s="106" t="s">
        <v>62</v>
      </c>
      <c r="C90" s="105">
        <v>42</v>
      </c>
      <c r="D90" s="105" t="s">
        <v>18</v>
      </c>
      <c r="E90" s="129"/>
      <c r="F90" s="107">
        <f>+C90*E90</f>
        <v>0</v>
      </c>
      <c r="G90" s="108"/>
    </row>
    <row r="91" spans="1:14" s="10" customFormat="1" ht="48" customHeight="1" x14ac:dyDescent="0.2">
      <c r="A91" s="105">
        <f>A90+0.01</f>
        <v>10.02</v>
      </c>
      <c r="B91" s="106" t="s">
        <v>70</v>
      </c>
      <c r="C91" s="105">
        <v>13</v>
      </c>
      <c r="D91" s="105" t="s">
        <v>18</v>
      </c>
      <c r="E91" s="129"/>
      <c r="F91" s="107">
        <f>+C91*E91</f>
        <v>0</v>
      </c>
      <c r="G91" s="108"/>
    </row>
    <row r="92" spans="1:14" s="10" customFormat="1" ht="21.95" customHeight="1" x14ac:dyDescent="0.2">
      <c r="A92" s="82"/>
      <c r="B92" s="83" t="s">
        <v>20</v>
      </c>
      <c r="C92" s="84"/>
      <c r="D92" s="85"/>
      <c r="E92" s="130"/>
      <c r="F92" s="83"/>
      <c r="G92" s="86">
        <f>SUM(F90:F91)</f>
        <v>0</v>
      </c>
      <c r="H92" s="9"/>
    </row>
    <row r="93" spans="1:14" s="2" customFormat="1" ht="18.75" customHeight="1" x14ac:dyDescent="0.25">
      <c r="A93" s="111"/>
      <c r="B93" s="111"/>
      <c r="C93" s="111"/>
      <c r="D93" s="111"/>
      <c r="E93" s="137"/>
      <c r="F93" s="111"/>
      <c r="G93" s="111"/>
    </row>
    <row r="94" spans="1:14" s="10" customFormat="1" ht="21.95" customHeight="1" x14ac:dyDescent="0.25">
      <c r="A94" s="100">
        <v>11</v>
      </c>
      <c r="B94" s="76" t="s">
        <v>21</v>
      </c>
      <c r="C94" s="77"/>
      <c r="D94" s="77"/>
      <c r="E94" s="132"/>
      <c r="F94" s="77"/>
      <c r="G94" s="77"/>
    </row>
    <row r="95" spans="1:14" s="10" customFormat="1" ht="34.5" customHeight="1" x14ac:dyDescent="0.2">
      <c r="A95" s="105">
        <f>A94+0.01</f>
        <v>11.01</v>
      </c>
      <c r="B95" s="106" t="s">
        <v>22</v>
      </c>
      <c r="C95" s="105">
        <v>40</v>
      </c>
      <c r="D95" s="105" t="s">
        <v>23</v>
      </c>
      <c r="E95" s="129"/>
      <c r="F95" s="107">
        <f>+C95*E95</f>
        <v>0</v>
      </c>
      <c r="G95" s="108"/>
      <c r="H95" s="109"/>
      <c r="I95" s="109"/>
      <c r="J95" s="109"/>
      <c r="K95" s="109"/>
      <c r="L95" s="109"/>
      <c r="M95" s="109"/>
      <c r="N95" s="109"/>
    </row>
    <row r="96" spans="1:14" s="10" customFormat="1" ht="34.5" customHeight="1" x14ac:dyDescent="0.2">
      <c r="A96" s="105">
        <f t="shared" ref="A96:A107" si="13">A95+0.01</f>
        <v>11.02</v>
      </c>
      <c r="B96" s="79" t="s">
        <v>24</v>
      </c>
      <c r="C96" s="78">
        <v>18</v>
      </c>
      <c r="D96" s="78" t="s">
        <v>18</v>
      </c>
      <c r="E96" s="133"/>
      <c r="F96" s="80">
        <f t="shared" ref="F96:F109" si="14">+C96*E96</f>
        <v>0</v>
      </c>
      <c r="G96" s="81"/>
      <c r="H96" s="109"/>
      <c r="I96" s="109"/>
      <c r="J96" s="109"/>
      <c r="K96" s="109"/>
      <c r="L96" s="109"/>
      <c r="M96" s="109"/>
      <c r="N96" s="109"/>
    </row>
    <row r="97" spans="1:14" s="10" customFormat="1" ht="34.5" customHeight="1" x14ac:dyDescent="0.2">
      <c r="A97" s="105">
        <f t="shared" si="13"/>
        <v>11.03</v>
      </c>
      <c r="B97" s="79" t="s">
        <v>25</v>
      </c>
      <c r="C97" s="78">
        <v>5</v>
      </c>
      <c r="D97" s="78" t="s">
        <v>26</v>
      </c>
      <c r="E97" s="133"/>
      <c r="F97" s="80">
        <f t="shared" si="14"/>
        <v>0</v>
      </c>
      <c r="G97" s="81"/>
      <c r="H97" s="109"/>
      <c r="I97" s="109"/>
      <c r="J97" s="109"/>
      <c r="K97" s="109"/>
      <c r="L97" s="109"/>
      <c r="M97" s="109"/>
      <c r="N97" s="109"/>
    </row>
    <row r="98" spans="1:14" s="10" customFormat="1" ht="34.5" customHeight="1" x14ac:dyDescent="0.2">
      <c r="A98" s="105">
        <f t="shared" si="13"/>
        <v>11.04</v>
      </c>
      <c r="B98" s="79" t="s">
        <v>27</v>
      </c>
      <c r="C98" s="78">
        <v>8.1</v>
      </c>
      <c r="D98" s="78" t="s">
        <v>26</v>
      </c>
      <c r="E98" s="133"/>
      <c r="F98" s="80">
        <f t="shared" si="14"/>
        <v>0</v>
      </c>
      <c r="G98" s="81"/>
      <c r="H98" s="109"/>
      <c r="I98" s="109"/>
      <c r="J98" s="109"/>
      <c r="K98" s="109"/>
      <c r="L98" s="109"/>
      <c r="M98" s="109"/>
      <c r="N98" s="109"/>
    </row>
    <row r="99" spans="1:14" s="10" customFormat="1" ht="34.5" customHeight="1" x14ac:dyDescent="0.2">
      <c r="A99" s="105">
        <f t="shared" si="13"/>
        <v>11.049999999999999</v>
      </c>
      <c r="B99" s="79" t="s">
        <v>28</v>
      </c>
      <c r="C99" s="78">
        <v>1.75</v>
      </c>
      <c r="D99" s="78" t="s">
        <v>26</v>
      </c>
      <c r="E99" s="133"/>
      <c r="F99" s="80">
        <f t="shared" si="14"/>
        <v>0</v>
      </c>
      <c r="G99" s="81"/>
      <c r="H99" s="109"/>
      <c r="I99" s="109"/>
      <c r="J99" s="109"/>
      <c r="K99" s="109"/>
      <c r="L99" s="109"/>
      <c r="M99" s="109"/>
      <c r="N99" s="109"/>
    </row>
    <row r="100" spans="1:14" s="10" customFormat="1" ht="34.5" customHeight="1" x14ac:dyDescent="0.2">
      <c r="A100" s="105">
        <f t="shared" si="13"/>
        <v>11.059999999999999</v>
      </c>
      <c r="B100" s="79" t="s">
        <v>29</v>
      </c>
      <c r="C100" s="78">
        <v>2.25</v>
      </c>
      <c r="D100" s="78" t="s">
        <v>26</v>
      </c>
      <c r="E100" s="133"/>
      <c r="F100" s="80">
        <f t="shared" si="14"/>
        <v>0</v>
      </c>
      <c r="G100" s="81"/>
      <c r="H100" s="109"/>
      <c r="I100" s="109"/>
      <c r="J100" s="109"/>
      <c r="K100" s="109"/>
      <c r="L100" s="109"/>
      <c r="M100" s="109"/>
      <c r="N100" s="109"/>
    </row>
    <row r="101" spans="1:14" s="10" customFormat="1" ht="37.5" customHeight="1" x14ac:dyDescent="0.2">
      <c r="A101" s="105">
        <f t="shared" si="13"/>
        <v>11.069999999999999</v>
      </c>
      <c r="B101" s="79" t="s">
        <v>30</v>
      </c>
      <c r="C101" s="78">
        <v>65</v>
      </c>
      <c r="D101" s="78" t="s">
        <v>18</v>
      </c>
      <c r="E101" s="133"/>
      <c r="F101" s="80">
        <f t="shared" si="14"/>
        <v>0</v>
      </c>
      <c r="G101" s="81"/>
      <c r="H101" s="109"/>
      <c r="I101" s="109"/>
      <c r="J101" s="109"/>
      <c r="K101" s="109"/>
      <c r="L101" s="109"/>
      <c r="M101" s="109"/>
      <c r="N101" s="109"/>
    </row>
    <row r="102" spans="1:14" s="10" customFormat="1" ht="34.5" customHeight="1" x14ac:dyDescent="0.2">
      <c r="A102" s="105">
        <f t="shared" si="13"/>
        <v>11.079999999999998</v>
      </c>
      <c r="B102" s="79" t="s">
        <v>31</v>
      </c>
      <c r="C102" s="78">
        <v>12.71</v>
      </c>
      <c r="D102" s="78" t="s">
        <v>26</v>
      </c>
      <c r="E102" s="133"/>
      <c r="F102" s="80">
        <f t="shared" si="14"/>
        <v>0</v>
      </c>
      <c r="G102" s="81"/>
      <c r="H102" s="109"/>
      <c r="I102" s="109"/>
      <c r="J102" s="109"/>
      <c r="K102" s="109"/>
      <c r="L102" s="109"/>
      <c r="M102" s="109"/>
      <c r="N102" s="109"/>
    </row>
    <row r="103" spans="1:14" s="10" customFormat="1" ht="34.5" customHeight="1" x14ac:dyDescent="0.2">
      <c r="A103" s="105">
        <f t="shared" si="13"/>
        <v>11.089999999999998</v>
      </c>
      <c r="B103" s="79" t="s">
        <v>32</v>
      </c>
      <c r="C103" s="78">
        <v>0.7</v>
      </c>
      <c r="D103" s="78" t="s">
        <v>26</v>
      </c>
      <c r="E103" s="133"/>
      <c r="F103" s="80">
        <f t="shared" si="14"/>
        <v>0</v>
      </c>
      <c r="G103" s="81"/>
      <c r="H103" s="109"/>
      <c r="I103" s="109"/>
      <c r="J103" s="109"/>
      <c r="K103" s="109"/>
      <c r="L103" s="109"/>
      <c r="M103" s="109"/>
      <c r="N103" s="109"/>
    </row>
    <row r="104" spans="1:14" s="10" customFormat="1" ht="34.5" customHeight="1" x14ac:dyDescent="0.2">
      <c r="A104" s="105">
        <f t="shared" si="13"/>
        <v>11.099999999999998</v>
      </c>
      <c r="B104" s="79" t="s">
        <v>71</v>
      </c>
      <c r="C104" s="78">
        <v>1.41</v>
      </c>
      <c r="D104" s="78" t="s">
        <v>26</v>
      </c>
      <c r="E104" s="133"/>
      <c r="F104" s="80">
        <f t="shared" si="14"/>
        <v>0</v>
      </c>
      <c r="G104" s="81"/>
      <c r="H104" s="109"/>
      <c r="I104" s="109"/>
      <c r="J104" s="109"/>
      <c r="K104" s="109"/>
      <c r="L104" s="109"/>
      <c r="M104" s="109"/>
      <c r="N104" s="109"/>
    </row>
    <row r="105" spans="1:14" s="10" customFormat="1" ht="34.5" customHeight="1" x14ac:dyDescent="0.2">
      <c r="A105" s="105">
        <f t="shared" si="13"/>
        <v>11.109999999999998</v>
      </c>
      <c r="B105" s="79" t="s">
        <v>34</v>
      </c>
      <c r="C105" s="78">
        <v>6.5</v>
      </c>
      <c r="D105" s="78" t="s">
        <v>18</v>
      </c>
      <c r="E105" s="133"/>
      <c r="F105" s="80">
        <f t="shared" si="14"/>
        <v>0</v>
      </c>
      <c r="G105" s="81"/>
      <c r="H105" s="109"/>
      <c r="I105" s="109"/>
      <c r="J105" s="109"/>
      <c r="K105" s="109"/>
      <c r="L105" s="109"/>
      <c r="M105" s="109"/>
      <c r="N105" s="109"/>
    </row>
    <row r="106" spans="1:14" s="10" customFormat="1" ht="34.5" customHeight="1" x14ac:dyDescent="0.2">
      <c r="A106" s="105">
        <f t="shared" si="13"/>
        <v>11.119999999999997</v>
      </c>
      <c r="B106" s="79" t="s">
        <v>35</v>
      </c>
      <c r="C106" s="78">
        <v>104</v>
      </c>
      <c r="D106" s="78" t="s">
        <v>18</v>
      </c>
      <c r="E106" s="133"/>
      <c r="F106" s="80">
        <f t="shared" si="14"/>
        <v>0</v>
      </c>
      <c r="G106" s="81"/>
      <c r="H106" s="109"/>
      <c r="I106" s="109"/>
      <c r="J106" s="109"/>
      <c r="K106" s="109"/>
      <c r="L106" s="109"/>
      <c r="M106" s="109"/>
      <c r="N106" s="109"/>
    </row>
    <row r="107" spans="1:14" s="10" customFormat="1" ht="25.5" customHeight="1" x14ac:dyDescent="0.2">
      <c r="A107" s="105">
        <f t="shared" si="13"/>
        <v>11.129999999999997</v>
      </c>
      <c r="B107" s="79" t="s">
        <v>36</v>
      </c>
      <c r="C107" s="78">
        <v>40</v>
      </c>
      <c r="D107" s="78" t="s">
        <v>37</v>
      </c>
      <c r="E107" s="133"/>
      <c r="F107" s="80">
        <f t="shared" si="14"/>
        <v>0</v>
      </c>
      <c r="G107" s="81"/>
      <c r="H107" s="109"/>
      <c r="I107" s="109"/>
      <c r="J107" s="109"/>
      <c r="K107" s="109"/>
      <c r="L107" s="109"/>
      <c r="M107" s="109"/>
      <c r="N107" s="109"/>
    </row>
    <row r="108" spans="1:14" s="10" customFormat="1" ht="30" x14ac:dyDescent="0.2">
      <c r="A108" s="105">
        <f>A107+0.01</f>
        <v>11.139999999999997</v>
      </c>
      <c r="B108" s="79" t="s">
        <v>38</v>
      </c>
      <c r="C108" s="78">
        <v>20</v>
      </c>
      <c r="D108" s="78" t="s">
        <v>18</v>
      </c>
      <c r="E108" s="133"/>
      <c r="F108" s="80">
        <f t="shared" si="14"/>
        <v>0</v>
      </c>
      <c r="G108" s="81"/>
      <c r="H108" s="109"/>
      <c r="I108" s="109"/>
      <c r="J108" s="109"/>
      <c r="K108" s="109"/>
      <c r="L108" s="109"/>
      <c r="M108" s="109"/>
      <c r="N108" s="109"/>
    </row>
    <row r="109" spans="1:14" s="10" customFormat="1" ht="34.5" customHeight="1" x14ac:dyDescent="0.2">
      <c r="A109" s="105">
        <f>A108+0.01</f>
        <v>11.149999999999997</v>
      </c>
      <c r="B109" s="79" t="s">
        <v>39</v>
      </c>
      <c r="C109" s="78">
        <v>16</v>
      </c>
      <c r="D109" s="78" t="s">
        <v>26</v>
      </c>
      <c r="E109" s="133"/>
      <c r="F109" s="80">
        <f t="shared" si="14"/>
        <v>0</v>
      </c>
      <c r="G109" s="81"/>
      <c r="H109" s="109"/>
      <c r="I109" s="127"/>
      <c r="J109" s="127"/>
      <c r="K109" s="109"/>
      <c r="L109" s="109"/>
      <c r="M109" s="109"/>
      <c r="N109" s="109"/>
    </row>
    <row r="110" spans="1:14" s="10" customFormat="1" ht="21.95" customHeight="1" x14ac:dyDescent="0.2">
      <c r="A110" s="82"/>
      <c r="B110" s="83" t="s">
        <v>20</v>
      </c>
      <c r="C110" s="84"/>
      <c r="D110" s="85"/>
      <c r="E110" s="130"/>
      <c r="F110" s="83"/>
      <c r="G110" s="86">
        <f>SUM(F95:F109)</f>
        <v>0</v>
      </c>
      <c r="H110" s="110"/>
      <c r="I110" s="109"/>
      <c r="J110" s="109"/>
      <c r="K110" s="109"/>
      <c r="L110" s="109"/>
      <c r="M110" s="109"/>
      <c r="N110" s="109"/>
    </row>
    <row r="111" spans="1:14" s="119" customFormat="1" ht="21.95" customHeight="1" x14ac:dyDescent="0.2">
      <c r="A111" s="113"/>
      <c r="B111" s="114"/>
      <c r="C111" s="115"/>
      <c r="D111" s="116"/>
      <c r="E111" s="138"/>
      <c r="F111" s="114"/>
      <c r="G111" s="117"/>
      <c r="H111" s="125"/>
      <c r="I111" s="126"/>
      <c r="J111" s="126"/>
      <c r="K111" s="126"/>
      <c r="L111" s="126"/>
      <c r="M111" s="126"/>
      <c r="N111" s="126"/>
    </row>
    <row r="112" spans="1:14" s="10" customFormat="1" ht="21.95" customHeight="1" x14ac:dyDescent="0.25">
      <c r="A112" s="100">
        <v>12</v>
      </c>
      <c r="B112" s="76" t="s">
        <v>72</v>
      </c>
      <c r="C112" s="77"/>
      <c r="D112" s="77"/>
      <c r="E112" s="132"/>
      <c r="F112" s="77"/>
      <c r="G112" s="77"/>
      <c r="H112" s="109"/>
      <c r="I112" s="109"/>
      <c r="J112" s="109"/>
      <c r="K112" s="109"/>
      <c r="L112" s="109"/>
      <c r="M112" s="109"/>
      <c r="N112" s="109"/>
    </row>
    <row r="113" spans="1:14" s="10" customFormat="1" ht="34.5" customHeight="1" x14ac:dyDescent="0.2">
      <c r="A113" s="105">
        <f>A112+0.01</f>
        <v>12.01</v>
      </c>
      <c r="B113" s="106" t="s">
        <v>43</v>
      </c>
      <c r="C113" s="105">
        <v>56</v>
      </c>
      <c r="D113" s="105" t="s">
        <v>18</v>
      </c>
      <c r="E113" s="129"/>
      <c r="F113" s="107">
        <f t="shared" ref="F113" si="15">+C113*E113</f>
        <v>0</v>
      </c>
      <c r="G113" s="108"/>
      <c r="H113" s="109"/>
      <c r="I113" s="109"/>
      <c r="J113" s="109"/>
      <c r="K113" s="109"/>
      <c r="L113" s="109"/>
      <c r="M113" s="109"/>
      <c r="N113" s="109"/>
    </row>
    <row r="114" spans="1:14" s="10" customFormat="1" ht="21.95" customHeight="1" x14ac:dyDescent="0.2">
      <c r="A114" s="82"/>
      <c r="B114" s="83" t="s">
        <v>20</v>
      </c>
      <c r="C114" s="84"/>
      <c r="D114" s="85"/>
      <c r="E114" s="130"/>
      <c r="F114" s="83"/>
      <c r="G114" s="86">
        <f>SUM(F113:F113)</f>
        <v>0</v>
      </c>
      <c r="H114" s="110"/>
      <c r="I114" s="109"/>
      <c r="J114" s="109"/>
      <c r="K114" s="109"/>
      <c r="L114" s="109"/>
      <c r="M114" s="109"/>
      <c r="N114" s="109"/>
    </row>
    <row r="115" spans="1:14" s="2" customFormat="1" ht="18.75" customHeight="1" x14ac:dyDescent="0.25">
      <c r="A115" s="111"/>
      <c r="B115" s="111"/>
      <c r="C115" s="111"/>
      <c r="D115" s="111"/>
      <c r="E115" s="137"/>
      <c r="F115" s="111"/>
      <c r="G115" s="111"/>
    </row>
    <row r="116" spans="1:14" s="10" customFormat="1" ht="21.95" customHeight="1" x14ac:dyDescent="0.25">
      <c r="A116" s="100">
        <v>13</v>
      </c>
      <c r="B116" s="76" t="s">
        <v>44</v>
      </c>
      <c r="C116" s="77"/>
      <c r="D116" s="77"/>
      <c r="E116" s="132"/>
      <c r="F116" s="77"/>
      <c r="G116" s="77"/>
      <c r="H116" s="109"/>
      <c r="I116" s="109"/>
      <c r="J116" s="109"/>
      <c r="K116" s="109"/>
      <c r="L116" s="109"/>
      <c r="M116" s="109"/>
      <c r="N116" s="109"/>
    </row>
    <row r="117" spans="1:14" s="10" customFormat="1" ht="41.25" customHeight="1" x14ac:dyDescent="0.2">
      <c r="A117" s="105">
        <f>A116+0.01</f>
        <v>13.01</v>
      </c>
      <c r="B117" s="79" t="s">
        <v>45</v>
      </c>
      <c r="C117" s="78">
        <v>1</v>
      </c>
      <c r="D117" s="78" t="s">
        <v>46</v>
      </c>
      <c r="E117" s="133"/>
      <c r="F117" s="80">
        <f t="shared" ref="F117:F119" si="16">+C117*E117</f>
        <v>0</v>
      </c>
      <c r="G117" s="81"/>
      <c r="H117" s="109"/>
      <c r="I117" s="109"/>
      <c r="J117" s="109"/>
      <c r="K117" s="109"/>
      <c r="L117" s="109"/>
      <c r="M117" s="109"/>
      <c r="N117" s="109"/>
    </row>
    <row r="118" spans="1:14" s="10" customFormat="1" ht="34.5" customHeight="1" x14ac:dyDescent="0.2">
      <c r="A118" s="105">
        <f t="shared" ref="A118:A120" si="17">A117+0.01</f>
        <v>13.02</v>
      </c>
      <c r="B118" s="79" t="s">
        <v>47</v>
      </c>
      <c r="C118" s="78">
        <v>2</v>
      </c>
      <c r="D118" s="78" t="s">
        <v>46</v>
      </c>
      <c r="E118" s="133"/>
      <c r="F118" s="80">
        <f t="shared" si="16"/>
        <v>0</v>
      </c>
      <c r="G118" s="81"/>
      <c r="H118" s="109"/>
      <c r="I118" s="109"/>
      <c r="J118" s="109"/>
      <c r="K118" s="109"/>
      <c r="L118" s="109"/>
      <c r="M118" s="109"/>
      <c r="N118" s="109"/>
    </row>
    <row r="119" spans="1:14" s="10" customFormat="1" ht="42" customHeight="1" x14ac:dyDescent="0.2">
      <c r="A119" s="105">
        <f t="shared" si="17"/>
        <v>13.03</v>
      </c>
      <c r="B119" s="79" t="s">
        <v>48</v>
      </c>
      <c r="C119" s="78">
        <v>2</v>
      </c>
      <c r="D119" s="78" t="s">
        <v>46</v>
      </c>
      <c r="E119" s="133"/>
      <c r="F119" s="80">
        <f t="shared" si="16"/>
        <v>0</v>
      </c>
      <c r="G119" s="81"/>
      <c r="H119" s="109"/>
      <c r="I119" s="109"/>
      <c r="J119" s="109"/>
      <c r="K119" s="109"/>
      <c r="L119" s="109"/>
      <c r="M119" s="109"/>
      <c r="N119" s="109"/>
    </row>
    <row r="120" spans="1:14" s="10" customFormat="1" ht="39" customHeight="1" x14ac:dyDescent="0.2">
      <c r="A120" s="105">
        <f t="shared" si="17"/>
        <v>13.04</v>
      </c>
      <c r="B120" s="79" t="s">
        <v>49</v>
      </c>
      <c r="C120" s="78">
        <v>8</v>
      </c>
      <c r="D120" s="78" t="s">
        <v>46</v>
      </c>
      <c r="E120" s="133"/>
      <c r="F120" s="80">
        <f>+C120*E120</f>
        <v>0</v>
      </c>
      <c r="G120" s="81"/>
      <c r="H120" s="109"/>
      <c r="I120" s="109"/>
      <c r="J120" s="109"/>
      <c r="K120" s="109"/>
      <c r="L120" s="109"/>
      <c r="M120" s="109"/>
      <c r="N120" s="109"/>
    </row>
    <row r="121" spans="1:14" s="10" customFormat="1" ht="21.95" customHeight="1" x14ac:dyDescent="0.2">
      <c r="A121" s="82"/>
      <c r="B121" s="83" t="s">
        <v>20</v>
      </c>
      <c r="C121" s="84"/>
      <c r="D121" s="85"/>
      <c r="E121" s="130"/>
      <c r="F121" s="83"/>
      <c r="G121" s="86">
        <f>SUM(F117:F120)</f>
        <v>0</v>
      </c>
      <c r="H121" s="110"/>
      <c r="I121" s="109"/>
      <c r="J121" s="109"/>
      <c r="K121" s="109"/>
      <c r="L121" s="109"/>
      <c r="M121" s="109"/>
      <c r="N121" s="109"/>
    </row>
    <row r="122" spans="1:14" s="10" customFormat="1" ht="21.95" customHeight="1" x14ac:dyDescent="0.2">
      <c r="A122" s="87"/>
      <c r="B122" s="88"/>
      <c r="C122" s="89"/>
      <c r="D122" s="90"/>
      <c r="E122" s="134"/>
      <c r="F122" s="88"/>
      <c r="G122" s="91"/>
      <c r="H122" s="110"/>
      <c r="I122" s="109"/>
      <c r="J122" s="109"/>
      <c r="K122" s="109"/>
      <c r="L122" s="109"/>
      <c r="M122" s="109"/>
      <c r="N122" s="109"/>
    </row>
    <row r="123" spans="1:14" s="10" customFormat="1" ht="21.95" customHeight="1" x14ac:dyDescent="0.25">
      <c r="A123" s="100">
        <v>14</v>
      </c>
      <c r="B123" s="76" t="s">
        <v>52</v>
      </c>
      <c r="C123" s="77"/>
      <c r="D123" s="77"/>
      <c r="E123" s="132"/>
      <c r="F123" s="77"/>
      <c r="G123" s="77"/>
      <c r="H123" s="109"/>
      <c r="I123" s="109"/>
      <c r="J123" s="109"/>
      <c r="K123" s="109"/>
      <c r="L123" s="109"/>
      <c r="M123" s="109"/>
      <c r="N123" s="109"/>
    </row>
    <row r="124" spans="1:14" s="119" customFormat="1" ht="34.5" customHeight="1" x14ac:dyDescent="0.2">
      <c r="A124" s="105">
        <f>A123+0.01</f>
        <v>14.01</v>
      </c>
      <c r="B124" s="79" t="s">
        <v>53</v>
      </c>
      <c r="C124" s="78">
        <v>190</v>
      </c>
      <c r="D124" s="78" t="s">
        <v>18</v>
      </c>
      <c r="E124" s="133"/>
      <c r="F124" s="80">
        <f t="shared" ref="F124" si="18">+C124*E124</f>
        <v>0</v>
      </c>
      <c r="G124" s="81"/>
      <c r="H124" s="126"/>
      <c r="I124" s="126"/>
      <c r="J124" s="126"/>
      <c r="K124" s="126"/>
      <c r="L124" s="126"/>
      <c r="M124" s="126"/>
      <c r="N124" s="126"/>
    </row>
    <row r="125" spans="1:14" s="10" customFormat="1" ht="43.5" customHeight="1" x14ac:dyDescent="0.2">
      <c r="A125" s="101">
        <f>A124+0.01</f>
        <v>14.02</v>
      </c>
      <c r="B125" s="102" t="s">
        <v>73</v>
      </c>
      <c r="C125" s="101">
        <v>57</v>
      </c>
      <c r="D125" s="101" t="s">
        <v>18</v>
      </c>
      <c r="E125" s="135"/>
      <c r="F125" s="103">
        <f>+C125*E125</f>
        <v>0</v>
      </c>
      <c r="G125" s="104"/>
      <c r="H125" s="109"/>
      <c r="I125" s="109"/>
      <c r="J125" s="109"/>
      <c r="K125" s="109"/>
      <c r="L125" s="109"/>
      <c r="M125" s="109"/>
      <c r="N125" s="109"/>
    </row>
    <row r="126" spans="1:14" s="10" customFormat="1" ht="43.5" customHeight="1" x14ac:dyDescent="0.2">
      <c r="A126" s="101">
        <f t="shared" ref="A126:A129" si="19">A125+0.01</f>
        <v>14.03</v>
      </c>
      <c r="B126" s="102" t="s">
        <v>74</v>
      </c>
      <c r="C126" s="101">
        <v>57</v>
      </c>
      <c r="D126" s="101" t="s">
        <v>18</v>
      </c>
      <c r="E126" s="135"/>
      <c r="F126" s="103">
        <f>+C126*E126</f>
        <v>0</v>
      </c>
      <c r="G126" s="104"/>
      <c r="H126" s="109"/>
      <c r="I126" s="109"/>
      <c r="J126" s="109"/>
      <c r="K126" s="109"/>
      <c r="L126" s="109"/>
      <c r="M126" s="109"/>
      <c r="N126" s="109"/>
    </row>
    <row r="127" spans="1:14" s="10" customFormat="1" ht="36.75" customHeight="1" x14ac:dyDescent="0.2">
      <c r="A127" s="101">
        <f t="shared" si="19"/>
        <v>14.04</v>
      </c>
      <c r="B127" s="79" t="s">
        <v>66</v>
      </c>
      <c r="C127" s="78">
        <v>1</v>
      </c>
      <c r="D127" s="78" t="s">
        <v>67</v>
      </c>
      <c r="E127" s="133"/>
      <c r="F127" s="80">
        <f>+C127*E127</f>
        <v>0</v>
      </c>
      <c r="G127" s="81"/>
      <c r="H127" s="109"/>
      <c r="I127" s="109"/>
      <c r="J127" s="109"/>
      <c r="K127" s="109"/>
      <c r="L127" s="109"/>
      <c r="M127" s="109"/>
      <c r="N127" s="109"/>
    </row>
    <row r="128" spans="1:14" s="10" customFormat="1" ht="36.75" customHeight="1" x14ac:dyDescent="0.2">
      <c r="A128" s="101">
        <f t="shared" si="19"/>
        <v>14.049999999999999</v>
      </c>
      <c r="B128" s="79" t="s">
        <v>75</v>
      </c>
      <c r="C128" s="78">
        <v>1</v>
      </c>
      <c r="D128" s="78" t="s">
        <v>67</v>
      </c>
      <c r="E128" s="133"/>
      <c r="F128" s="80">
        <f>+C128*E128</f>
        <v>0</v>
      </c>
      <c r="G128" s="81"/>
      <c r="H128" s="109"/>
      <c r="I128" s="109"/>
      <c r="J128" s="109"/>
      <c r="K128" s="109"/>
      <c r="L128" s="109"/>
      <c r="M128" s="109"/>
      <c r="N128" s="109"/>
    </row>
    <row r="129" spans="1:14" s="10" customFormat="1" ht="36.75" customHeight="1" x14ac:dyDescent="0.2">
      <c r="A129" s="101">
        <f t="shared" si="19"/>
        <v>14.059999999999999</v>
      </c>
      <c r="B129" s="79" t="s">
        <v>60</v>
      </c>
      <c r="C129" s="78">
        <v>1</v>
      </c>
      <c r="D129" s="78" t="s">
        <v>57</v>
      </c>
      <c r="E129" s="133"/>
      <c r="F129" s="80">
        <f>+C129*E129</f>
        <v>0</v>
      </c>
      <c r="G129" s="81"/>
      <c r="H129" s="109"/>
      <c r="I129" s="109"/>
      <c r="J129" s="109"/>
      <c r="K129" s="109"/>
      <c r="L129" s="109"/>
      <c r="M129" s="109"/>
      <c r="N129" s="109"/>
    </row>
    <row r="130" spans="1:14" s="10" customFormat="1" ht="21.95" customHeight="1" x14ac:dyDescent="0.2">
      <c r="A130" s="82"/>
      <c r="B130" s="83" t="s">
        <v>20</v>
      </c>
      <c r="C130" s="84"/>
      <c r="D130" s="85"/>
      <c r="E130" s="130"/>
      <c r="F130" s="83"/>
      <c r="G130" s="86">
        <f>SUM(F124:F129)</f>
        <v>0</v>
      </c>
      <c r="H130" s="9"/>
    </row>
    <row r="131" spans="1:14" s="112" customFormat="1" ht="18.75" customHeight="1" x14ac:dyDescent="0.25">
      <c r="A131" s="111"/>
      <c r="B131" s="111"/>
      <c r="C131" s="111"/>
      <c r="D131" s="111"/>
      <c r="E131" s="137"/>
      <c r="F131" s="111"/>
      <c r="G131" s="111"/>
    </row>
    <row r="132" spans="1:14" s="2" customFormat="1" ht="18.75" customHeight="1" x14ac:dyDescent="0.25">
      <c r="A132" s="128" t="s">
        <v>76</v>
      </c>
      <c r="B132" s="128"/>
      <c r="C132" s="128"/>
      <c r="D132" s="128"/>
      <c r="E132" s="136"/>
      <c r="F132" s="128"/>
      <c r="G132" s="128"/>
    </row>
    <row r="133" spans="1:14" s="112" customFormat="1" ht="18.75" customHeight="1" x14ac:dyDescent="0.25">
      <c r="A133" s="111"/>
      <c r="B133" s="111"/>
      <c r="C133" s="111"/>
      <c r="D133" s="111"/>
      <c r="E133" s="137"/>
      <c r="F133" s="111"/>
      <c r="G133" s="111"/>
    </row>
    <row r="134" spans="1:14" s="10" customFormat="1" ht="21" customHeight="1" x14ac:dyDescent="0.25">
      <c r="A134" s="100">
        <v>15</v>
      </c>
      <c r="B134" s="76" t="s">
        <v>16</v>
      </c>
      <c r="C134" s="77"/>
      <c r="D134" s="77"/>
      <c r="E134" s="132"/>
      <c r="F134" s="77"/>
      <c r="G134" s="77"/>
    </row>
    <row r="135" spans="1:14" s="10" customFormat="1" ht="48" customHeight="1" x14ac:dyDescent="0.2">
      <c r="A135" s="105">
        <f>A134+0.01</f>
        <v>15.01</v>
      </c>
      <c r="B135" s="106" t="s">
        <v>77</v>
      </c>
      <c r="C135" s="105">
        <v>1</v>
      </c>
      <c r="D135" s="105" t="s">
        <v>46</v>
      </c>
      <c r="E135" s="129"/>
      <c r="F135" s="107">
        <f>+C135*E135</f>
        <v>0</v>
      </c>
      <c r="G135" s="108"/>
    </row>
    <row r="136" spans="1:14" s="10" customFormat="1" ht="48" customHeight="1" x14ac:dyDescent="0.2">
      <c r="A136" s="105">
        <f t="shared" ref="A136:A142" si="20">A135+0.01</f>
        <v>15.02</v>
      </c>
      <c r="B136" s="106" t="s">
        <v>78</v>
      </c>
      <c r="C136" s="105">
        <v>3</v>
      </c>
      <c r="D136" s="105" t="s">
        <v>46</v>
      </c>
      <c r="E136" s="129"/>
      <c r="F136" s="107">
        <f t="shared" ref="F136:F142" si="21">+C136*E136</f>
        <v>0</v>
      </c>
      <c r="G136" s="108"/>
    </row>
    <row r="137" spans="1:14" s="10" customFormat="1" ht="48" customHeight="1" x14ac:dyDescent="0.2">
      <c r="A137" s="105">
        <f t="shared" si="20"/>
        <v>15.03</v>
      </c>
      <c r="B137" s="106" t="s">
        <v>79</v>
      </c>
      <c r="C137" s="105">
        <v>32</v>
      </c>
      <c r="D137" s="105" t="s">
        <v>18</v>
      </c>
      <c r="E137" s="129"/>
      <c r="F137" s="107">
        <f t="shared" si="21"/>
        <v>0</v>
      </c>
      <c r="G137" s="108"/>
    </row>
    <row r="138" spans="1:14" s="10" customFormat="1" ht="48" customHeight="1" x14ac:dyDescent="0.2">
      <c r="A138" s="105">
        <f t="shared" si="20"/>
        <v>15.04</v>
      </c>
      <c r="B138" s="106" t="s">
        <v>80</v>
      </c>
      <c r="C138" s="105">
        <v>1</v>
      </c>
      <c r="D138" s="105" t="s">
        <v>46</v>
      </c>
      <c r="E138" s="129"/>
      <c r="F138" s="107">
        <f t="shared" si="21"/>
        <v>0</v>
      </c>
      <c r="G138" s="108"/>
    </row>
    <row r="139" spans="1:14" s="10" customFormat="1" ht="48" customHeight="1" x14ac:dyDescent="0.2">
      <c r="A139" s="105">
        <f t="shared" si="20"/>
        <v>15.049999999999999</v>
      </c>
      <c r="B139" s="106" t="s">
        <v>81</v>
      </c>
      <c r="C139" s="105">
        <v>9.5</v>
      </c>
      <c r="D139" s="105" t="s">
        <v>18</v>
      </c>
      <c r="E139" s="129"/>
      <c r="F139" s="107">
        <f t="shared" ref="F139" si="22">+C139*E139</f>
        <v>0</v>
      </c>
      <c r="G139" s="108"/>
    </row>
    <row r="140" spans="1:14" s="10" customFormat="1" ht="48" customHeight="1" x14ac:dyDescent="0.2">
      <c r="A140" s="105">
        <f t="shared" si="20"/>
        <v>15.059999999999999</v>
      </c>
      <c r="B140" s="106" t="s">
        <v>82</v>
      </c>
      <c r="C140" s="105">
        <v>12.5</v>
      </c>
      <c r="D140" s="105" t="s">
        <v>18</v>
      </c>
      <c r="E140" s="129"/>
      <c r="F140" s="107">
        <f t="shared" si="21"/>
        <v>0</v>
      </c>
      <c r="G140" s="108"/>
    </row>
    <row r="141" spans="1:14" s="10" customFormat="1" ht="48" customHeight="1" x14ac:dyDescent="0.2">
      <c r="A141" s="105">
        <f t="shared" si="20"/>
        <v>15.069999999999999</v>
      </c>
      <c r="B141" s="106" t="s">
        <v>83</v>
      </c>
      <c r="C141" s="105">
        <v>25</v>
      </c>
      <c r="D141" s="105" t="s">
        <v>18</v>
      </c>
      <c r="E141" s="129"/>
      <c r="F141" s="107">
        <f t="shared" si="21"/>
        <v>0</v>
      </c>
      <c r="G141" s="108"/>
    </row>
    <row r="142" spans="1:14" s="10" customFormat="1" ht="48" customHeight="1" x14ac:dyDescent="0.2">
      <c r="A142" s="105">
        <f t="shared" si="20"/>
        <v>15.079999999999998</v>
      </c>
      <c r="B142" s="106" t="s">
        <v>84</v>
      </c>
      <c r="C142" s="105">
        <v>18.5</v>
      </c>
      <c r="D142" s="105" t="s">
        <v>55</v>
      </c>
      <c r="E142" s="129"/>
      <c r="F142" s="107">
        <f t="shared" si="21"/>
        <v>0</v>
      </c>
      <c r="G142" s="108"/>
    </row>
    <row r="143" spans="1:14" s="10" customFormat="1" ht="21.95" customHeight="1" x14ac:dyDescent="0.2">
      <c r="A143" s="82"/>
      <c r="B143" s="83" t="s">
        <v>20</v>
      </c>
      <c r="C143" s="84"/>
      <c r="D143" s="85"/>
      <c r="E143" s="130"/>
      <c r="F143" s="83"/>
      <c r="G143" s="86">
        <f>SUM(F135:F142)</f>
        <v>0</v>
      </c>
      <c r="H143" s="9"/>
    </row>
    <row r="144" spans="1:14" s="119" customFormat="1" ht="21.95" customHeight="1" x14ac:dyDescent="0.2">
      <c r="A144" s="113"/>
      <c r="B144" s="114"/>
      <c r="C144" s="115"/>
      <c r="D144" s="116"/>
      <c r="E144" s="138"/>
      <c r="F144" s="114"/>
      <c r="G144" s="117"/>
      <c r="H144" s="118"/>
    </row>
    <row r="145" spans="1:7" s="10" customFormat="1" ht="21" customHeight="1" x14ac:dyDescent="0.25">
      <c r="A145" s="100">
        <v>16</v>
      </c>
      <c r="B145" s="76" t="s">
        <v>85</v>
      </c>
      <c r="C145" s="77"/>
      <c r="D145" s="77"/>
      <c r="E145" s="132"/>
      <c r="F145" s="77"/>
      <c r="G145" s="77"/>
    </row>
    <row r="146" spans="1:7" s="10" customFormat="1" ht="48" customHeight="1" x14ac:dyDescent="0.2">
      <c r="A146" s="120">
        <f>A145+0.01</f>
        <v>16.010000000000002</v>
      </c>
      <c r="B146" s="79" t="s">
        <v>86</v>
      </c>
      <c r="C146" s="121">
        <v>40</v>
      </c>
      <c r="D146" s="105" t="s">
        <v>18</v>
      </c>
      <c r="E146" s="129"/>
      <c r="F146" s="107">
        <f>+C146*E146</f>
        <v>0</v>
      </c>
      <c r="G146" s="108"/>
    </row>
    <row r="147" spans="1:7" s="10" customFormat="1" ht="48" customHeight="1" x14ac:dyDescent="0.2">
      <c r="A147" s="120">
        <f t="shared" ref="A147:A161" si="23">A146+0.01</f>
        <v>16.020000000000003</v>
      </c>
      <c r="B147" s="102" t="s">
        <v>64</v>
      </c>
      <c r="C147" s="122">
        <v>10</v>
      </c>
      <c r="D147" s="101" t="s">
        <v>18</v>
      </c>
      <c r="E147" s="135"/>
      <c r="F147" s="103">
        <f>+C147*E147</f>
        <v>0</v>
      </c>
      <c r="G147" s="108"/>
    </row>
    <row r="148" spans="1:7" s="10" customFormat="1" ht="48" customHeight="1" x14ac:dyDescent="0.2">
      <c r="A148" s="120">
        <f t="shared" si="23"/>
        <v>16.030000000000005</v>
      </c>
      <c r="B148" s="106" t="s">
        <v>87</v>
      </c>
      <c r="C148" s="123">
        <v>2</v>
      </c>
      <c r="D148" s="105" t="s">
        <v>67</v>
      </c>
      <c r="E148" s="129"/>
      <c r="F148" s="107">
        <f t="shared" ref="F148:F153" si="24">+C148*E148</f>
        <v>0</v>
      </c>
      <c r="G148" s="108"/>
    </row>
    <row r="149" spans="1:7" s="10" customFormat="1" ht="48" customHeight="1" x14ac:dyDescent="0.2">
      <c r="A149" s="120">
        <f t="shared" si="23"/>
        <v>16.040000000000006</v>
      </c>
      <c r="B149" s="106" t="s">
        <v>88</v>
      </c>
      <c r="C149" s="123">
        <v>1</v>
      </c>
      <c r="D149" s="105" t="s">
        <v>67</v>
      </c>
      <c r="E149" s="129"/>
      <c r="F149" s="107">
        <f t="shared" ref="F149" si="25">+C149*E149</f>
        <v>0</v>
      </c>
      <c r="G149" s="108"/>
    </row>
    <row r="150" spans="1:7" s="10" customFormat="1" ht="48" customHeight="1" x14ac:dyDescent="0.2">
      <c r="A150" s="120">
        <f t="shared" si="23"/>
        <v>16.050000000000008</v>
      </c>
      <c r="B150" s="79" t="s">
        <v>89</v>
      </c>
      <c r="C150" s="78">
        <v>1</v>
      </c>
      <c r="D150" s="78" t="s">
        <v>67</v>
      </c>
      <c r="E150" s="133"/>
      <c r="F150" s="80">
        <f>+C150*E150</f>
        <v>0</v>
      </c>
      <c r="G150" s="108"/>
    </row>
    <row r="151" spans="1:7" s="10" customFormat="1" ht="48" customHeight="1" x14ac:dyDescent="0.2">
      <c r="A151" s="120">
        <f t="shared" si="23"/>
        <v>16.060000000000009</v>
      </c>
      <c r="B151" s="79" t="s">
        <v>90</v>
      </c>
      <c r="C151" s="78">
        <v>10</v>
      </c>
      <c r="D151" s="78" t="s">
        <v>91</v>
      </c>
      <c r="E151" s="133"/>
      <c r="F151" s="80">
        <f>+C151*E151</f>
        <v>0</v>
      </c>
      <c r="G151" s="108"/>
    </row>
    <row r="152" spans="1:7" s="10" customFormat="1" ht="48" customHeight="1" x14ac:dyDescent="0.2">
      <c r="A152" s="120">
        <f t="shared" si="23"/>
        <v>16.070000000000011</v>
      </c>
      <c r="B152" s="106" t="s">
        <v>92</v>
      </c>
      <c r="C152" s="105">
        <v>2</v>
      </c>
      <c r="D152" s="105" t="s">
        <v>67</v>
      </c>
      <c r="E152" s="129"/>
      <c r="F152" s="107">
        <f t="shared" si="24"/>
        <v>0</v>
      </c>
      <c r="G152" s="108"/>
    </row>
    <row r="153" spans="1:7" s="10" customFormat="1" ht="48" customHeight="1" x14ac:dyDescent="0.2">
      <c r="A153" s="120">
        <f t="shared" si="23"/>
        <v>16.080000000000013</v>
      </c>
      <c r="B153" s="106" t="s">
        <v>93</v>
      </c>
      <c r="C153" s="105">
        <v>2</v>
      </c>
      <c r="D153" s="105" t="s">
        <v>67</v>
      </c>
      <c r="E153" s="129"/>
      <c r="F153" s="107">
        <f t="shared" si="24"/>
        <v>0</v>
      </c>
      <c r="G153" s="108"/>
    </row>
    <row r="154" spans="1:7" s="10" customFormat="1" ht="48" customHeight="1" x14ac:dyDescent="0.2">
      <c r="A154" s="120">
        <f t="shared" si="23"/>
        <v>16.090000000000014</v>
      </c>
      <c r="B154" s="106" t="s">
        <v>94</v>
      </c>
      <c r="C154" s="105">
        <v>3</v>
      </c>
      <c r="D154" s="105" t="s">
        <v>67</v>
      </c>
      <c r="E154" s="129"/>
      <c r="F154" s="107">
        <f t="shared" ref="F154:F156" si="26">+C154*E154</f>
        <v>0</v>
      </c>
      <c r="G154" s="108"/>
    </row>
    <row r="155" spans="1:7" s="10" customFormat="1" ht="48" customHeight="1" x14ac:dyDescent="0.2">
      <c r="A155" s="120">
        <f t="shared" si="23"/>
        <v>16.100000000000016</v>
      </c>
      <c r="B155" s="106" t="s">
        <v>95</v>
      </c>
      <c r="C155" s="105">
        <v>1</v>
      </c>
      <c r="D155" s="105" t="s">
        <v>67</v>
      </c>
      <c r="E155" s="129"/>
      <c r="F155" s="107">
        <f t="shared" si="26"/>
        <v>0</v>
      </c>
      <c r="G155" s="108"/>
    </row>
    <row r="156" spans="1:7" s="10" customFormat="1" ht="48" customHeight="1" x14ac:dyDescent="0.2">
      <c r="A156" s="120">
        <f t="shared" si="23"/>
        <v>16.110000000000017</v>
      </c>
      <c r="B156" s="106" t="s">
        <v>96</v>
      </c>
      <c r="C156" s="105">
        <v>1</v>
      </c>
      <c r="D156" s="105" t="s">
        <v>67</v>
      </c>
      <c r="E156" s="129"/>
      <c r="F156" s="107">
        <f t="shared" si="26"/>
        <v>0</v>
      </c>
      <c r="G156" s="108"/>
    </row>
    <row r="157" spans="1:7" s="10" customFormat="1" ht="48" customHeight="1" x14ac:dyDescent="0.2">
      <c r="A157" s="120">
        <f t="shared" si="23"/>
        <v>16.120000000000019</v>
      </c>
      <c r="B157" s="79" t="s">
        <v>49</v>
      </c>
      <c r="C157" s="78">
        <v>1</v>
      </c>
      <c r="D157" s="78" t="s">
        <v>46</v>
      </c>
      <c r="E157" s="133"/>
      <c r="F157" s="80">
        <f>+C157*E157</f>
        <v>0</v>
      </c>
      <c r="G157" s="108"/>
    </row>
    <row r="158" spans="1:7" s="10" customFormat="1" ht="48" customHeight="1" x14ac:dyDescent="0.2">
      <c r="A158" s="120">
        <f t="shared" si="23"/>
        <v>16.13000000000002</v>
      </c>
      <c r="B158" s="106" t="s">
        <v>97</v>
      </c>
      <c r="C158" s="105">
        <v>1</v>
      </c>
      <c r="D158" s="105" t="s">
        <v>46</v>
      </c>
      <c r="E158" s="129"/>
      <c r="F158" s="107">
        <f>+C158*E158</f>
        <v>0</v>
      </c>
      <c r="G158" s="108"/>
    </row>
    <row r="159" spans="1:7" s="10" customFormat="1" ht="48" customHeight="1" x14ac:dyDescent="0.2">
      <c r="A159" s="120">
        <f t="shared" si="23"/>
        <v>16.140000000000022</v>
      </c>
      <c r="B159" s="79" t="s">
        <v>98</v>
      </c>
      <c r="C159" s="78">
        <v>10</v>
      </c>
      <c r="D159" s="78" t="s">
        <v>18</v>
      </c>
      <c r="E159" s="133"/>
      <c r="F159" s="80">
        <f t="shared" ref="F159" si="27">+C159*E159</f>
        <v>0</v>
      </c>
      <c r="G159" s="108"/>
    </row>
    <row r="160" spans="1:7" s="10" customFormat="1" ht="48" customHeight="1" x14ac:dyDescent="0.2">
      <c r="A160" s="120">
        <f t="shared" si="23"/>
        <v>16.150000000000023</v>
      </c>
      <c r="B160" s="79" t="s">
        <v>68</v>
      </c>
      <c r="C160" s="78">
        <v>1</v>
      </c>
      <c r="D160" s="78" t="s">
        <v>67</v>
      </c>
      <c r="E160" s="133"/>
      <c r="F160" s="80">
        <f>+C160*E160</f>
        <v>0</v>
      </c>
      <c r="G160" s="108"/>
    </row>
    <row r="161" spans="1:14" s="10" customFormat="1" ht="48" customHeight="1" x14ac:dyDescent="0.2">
      <c r="A161" s="120">
        <f t="shared" si="23"/>
        <v>16.160000000000025</v>
      </c>
      <c r="B161" s="106" t="s">
        <v>60</v>
      </c>
      <c r="C161" s="105">
        <v>1</v>
      </c>
      <c r="D161" s="105" t="s">
        <v>99</v>
      </c>
      <c r="E161" s="129"/>
      <c r="F161" s="107">
        <f>+C161*E161</f>
        <v>0</v>
      </c>
      <c r="G161" s="108"/>
    </row>
    <row r="162" spans="1:14" s="10" customFormat="1" ht="21.95" customHeight="1" x14ac:dyDescent="0.2">
      <c r="A162" s="82"/>
      <c r="B162" s="83" t="s">
        <v>20</v>
      </c>
      <c r="C162" s="84"/>
      <c r="D162" s="85"/>
      <c r="E162" s="130"/>
      <c r="F162" s="83"/>
      <c r="G162" s="86">
        <f>SUM(F146:F161)</f>
        <v>0</v>
      </c>
      <c r="H162" s="9"/>
    </row>
    <row r="163" spans="1:14" s="119" customFormat="1" ht="21.95" customHeight="1" x14ac:dyDescent="0.2">
      <c r="A163" s="113"/>
      <c r="B163" s="114"/>
      <c r="C163" s="115"/>
      <c r="D163" s="116"/>
      <c r="E163" s="138"/>
      <c r="F163" s="114"/>
      <c r="G163" s="117"/>
      <c r="H163" s="118"/>
    </row>
    <row r="164" spans="1:14" s="2" customFormat="1" ht="18.75" customHeight="1" x14ac:dyDescent="0.25">
      <c r="A164" s="128" t="s">
        <v>100</v>
      </c>
      <c r="B164" s="128"/>
      <c r="C164" s="128"/>
      <c r="D164" s="128"/>
      <c r="E164" s="136"/>
      <c r="F164" s="128"/>
      <c r="G164" s="128"/>
    </row>
    <row r="165" spans="1:14" s="119" customFormat="1" ht="21.95" customHeight="1" x14ac:dyDescent="0.2">
      <c r="A165" s="113"/>
      <c r="B165" s="114"/>
      <c r="C165" s="115"/>
      <c r="D165" s="116"/>
      <c r="E165" s="138"/>
      <c r="F165" s="114"/>
      <c r="G165" s="117"/>
      <c r="H165" s="118"/>
    </row>
    <row r="166" spans="1:14" s="10" customFormat="1" ht="21" customHeight="1" x14ac:dyDescent="0.25">
      <c r="A166" s="100">
        <v>17</v>
      </c>
      <c r="B166" s="76" t="s">
        <v>52</v>
      </c>
      <c r="C166" s="77"/>
      <c r="D166" s="77"/>
      <c r="E166" s="132"/>
      <c r="F166" s="77"/>
      <c r="G166" s="77"/>
    </row>
    <row r="167" spans="1:14" s="10" customFormat="1" ht="48" customHeight="1" x14ac:dyDescent="0.2">
      <c r="A167" s="105">
        <f>A166+0.01</f>
        <v>17.010000000000002</v>
      </c>
      <c r="B167" s="79" t="s">
        <v>101</v>
      </c>
      <c r="C167" s="121">
        <v>4</v>
      </c>
      <c r="D167" s="105" t="s">
        <v>18</v>
      </c>
      <c r="E167" s="129"/>
      <c r="F167" s="107">
        <f>+C167*E167</f>
        <v>0</v>
      </c>
      <c r="G167" s="108"/>
    </row>
    <row r="168" spans="1:14" s="10" customFormat="1" ht="48" customHeight="1" x14ac:dyDescent="0.2">
      <c r="A168" s="105">
        <f t="shared" ref="A168:A174" si="28">A167+0.01</f>
        <v>17.020000000000003</v>
      </c>
      <c r="B168" s="106" t="s">
        <v>102</v>
      </c>
      <c r="C168" s="105">
        <v>2</v>
      </c>
      <c r="D168" s="105" t="s">
        <v>46</v>
      </c>
      <c r="E168" s="129"/>
      <c r="F168" s="107">
        <f t="shared" ref="F168:F173" si="29">+C168*E168</f>
        <v>0</v>
      </c>
      <c r="G168" s="108"/>
    </row>
    <row r="169" spans="1:14" s="10" customFormat="1" ht="48" customHeight="1" x14ac:dyDescent="0.2">
      <c r="A169" s="105">
        <f t="shared" si="28"/>
        <v>17.030000000000005</v>
      </c>
      <c r="B169" s="106" t="s">
        <v>103</v>
      </c>
      <c r="C169" s="105">
        <v>2</v>
      </c>
      <c r="D169" s="105" t="s">
        <v>46</v>
      </c>
      <c r="E169" s="129"/>
      <c r="F169" s="107">
        <f>+C169*E169</f>
        <v>0</v>
      </c>
      <c r="G169" s="108"/>
    </row>
    <row r="170" spans="1:14" s="10" customFormat="1" ht="48" customHeight="1" x14ac:dyDescent="0.2">
      <c r="A170" s="105">
        <f t="shared" si="28"/>
        <v>17.040000000000006</v>
      </c>
      <c r="B170" s="79" t="s">
        <v>90</v>
      </c>
      <c r="C170" s="78">
        <v>33</v>
      </c>
      <c r="D170" s="78" t="s">
        <v>91</v>
      </c>
      <c r="E170" s="133"/>
      <c r="F170" s="80">
        <f>+C170*E170</f>
        <v>0</v>
      </c>
      <c r="G170" s="108"/>
    </row>
    <row r="171" spans="1:14" s="10" customFormat="1" ht="48" customHeight="1" x14ac:dyDescent="0.2">
      <c r="A171" s="105">
        <f t="shared" si="28"/>
        <v>17.050000000000008</v>
      </c>
      <c r="B171" s="79" t="s">
        <v>49</v>
      </c>
      <c r="C171" s="78">
        <v>3</v>
      </c>
      <c r="D171" s="78" t="s">
        <v>46</v>
      </c>
      <c r="E171" s="133"/>
      <c r="F171" s="80">
        <f>+C171*E171</f>
        <v>0</v>
      </c>
      <c r="G171" s="108"/>
    </row>
    <row r="172" spans="1:14" s="10" customFormat="1" ht="48" customHeight="1" x14ac:dyDescent="0.2">
      <c r="A172" s="105">
        <f>A171+0.01</f>
        <v>17.060000000000009</v>
      </c>
      <c r="B172" s="106" t="s">
        <v>104</v>
      </c>
      <c r="C172" s="105">
        <v>18</v>
      </c>
      <c r="D172" s="105" t="s">
        <v>18</v>
      </c>
      <c r="E172" s="129"/>
      <c r="F172" s="107">
        <f t="shared" si="29"/>
        <v>0</v>
      </c>
      <c r="G172" s="108"/>
    </row>
    <row r="173" spans="1:14" s="119" customFormat="1" ht="34.5" customHeight="1" x14ac:dyDescent="0.2">
      <c r="A173" s="105">
        <f t="shared" si="28"/>
        <v>17.070000000000011</v>
      </c>
      <c r="B173" s="79" t="s">
        <v>105</v>
      </c>
      <c r="C173" s="78">
        <v>60</v>
      </c>
      <c r="D173" s="78" t="s">
        <v>18</v>
      </c>
      <c r="E173" s="133"/>
      <c r="F173" s="80">
        <f t="shared" si="29"/>
        <v>0</v>
      </c>
      <c r="G173" s="81"/>
      <c r="H173" s="126"/>
      <c r="I173" s="126"/>
      <c r="J173" s="126"/>
      <c r="K173" s="126"/>
      <c r="L173" s="126"/>
      <c r="M173" s="126"/>
      <c r="N173" s="126"/>
    </row>
    <row r="174" spans="1:14" s="10" customFormat="1" ht="48" customHeight="1" x14ac:dyDescent="0.2">
      <c r="A174" s="105">
        <f t="shared" si="28"/>
        <v>17.080000000000013</v>
      </c>
      <c r="B174" s="106" t="s">
        <v>106</v>
      </c>
      <c r="C174" s="105">
        <v>50</v>
      </c>
      <c r="D174" s="105" t="s">
        <v>18</v>
      </c>
      <c r="E174" s="129"/>
      <c r="F174" s="107">
        <f t="shared" ref="F174" si="30">+C174*E174</f>
        <v>0</v>
      </c>
      <c r="G174" s="108"/>
    </row>
    <row r="175" spans="1:14" s="10" customFormat="1" ht="21.95" customHeight="1" x14ac:dyDescent="0.2">
      <c r="A175" s="82"/>
      <c r="B175" s="83" t="s">
        <v>20</v>
      </c>
      <c r="C175" s="84"/>
      <c r="D175" s="85"/>
      <c r="E175" s="130"/>
      <c r="F175" s="83"/>
      <c r="G175" s="86">
        <f>SUM(F167:F174)</f>
        <v>0</v>
      </c>
      <c r="H175" s="9"/>
    </row>
    <row r="176" spans="1:14" s="10" customFormat="1" ht="21.95" customHeight="1" x14ac:dyDescent="0.2">
      <c r="A176" s="113"/>
      <c r="B176" s="114"/>
      <c r="C176" s="115"/>
      <c r="D176" s="116"/>
      <c r="E176" s="138"/>
      <c r="F176" s="114"/>
      <c r="G176" s="117"/>
      <c r="H176" s="9"/>
    </row>
    <row r="177" spans="1:14" s="2" customFormat="1" ht="18.75" customHeight="1" x14ac:dyDescent="0.25">
      <c r="A177" s="128" t="s">
        <v>107</v>
      </c>
      <c r="B177" s="128"/>
      <c r="C177" s="128"/>
      <c r="D177" s="128"/>
      <c r="E177" s="136"/>
      <c r="F177" s="128"/>
      <c r="G177" s="128"/>
    </row>
    <row r="178" spans="1:14" s="10" customFormat="1" ht="21.95" customHeight="1" x14ac:dyDescent="0.2">
      <c r="A178" s="113"/>
      <c r="B178" s="114"/>
      <c r="C178" s="115"/>
      <c r="D178" s="116"/>
      <c r="E178" s="138"/>
      <c r="F178" s="114"/>
      <c r="G178" s="117"/>
      <c r="H178" s="9"/>
    </row>
    <row r="179" spans="1:14" s="10" customFormat="1" ht="21.95" customHeight="1" x14ac:dyDescent="0.25">
      <c r="A179" s="100">
        <v>18</v>
      </c>
      <c r="B179" s="76" t="s">
        <v>40</v>
      </c>
      <c r="C179" s="77"/>
      <c r="D179" s="77"/>
      <c r="E179" s="132"/>
      <c r="F179" s="77"/>
      <c r="G179" s="77"/>
      <c r="H179" s="109"/>
      <c r="I179" s="109"/>
      <c r="J179" s="109"/>
      <c r="K179" s="109"/>
      <c r="L179" s="109"/>
      <c r="M179" s="109"/>
      <c r="N179" s="109"/>
    </row>
    <row r="180" spans="1:14" s="10" customFormat="1" ht="48" customHeight="1" x14ac:dyDescent="0.2">
      <c r="A180" s="105">
        <f>A179+0.01</f>
        <v>18.010000000000002</v>
      </c>
      <c r="B180" s="106" t="s">
        <v>108</v>
      </c>
      <c r="C180" s="105">
        <v>42.6</v>
      </c>
      <c r="D180" s="105" t="s">
        <v>18</v>
      </c>
      <c r="E180" s="129"/>
      <c r="F180" s="107">
        <f>+C180*E180</f>
        <v>0</v>
      </c>
      <c r="G180" s="108"/>
      <c r="H180" s="109"/>
      <c r="I180" s="109"/>
      <c r="J180" s="109"/>
      <c r="K180" s="109"/>
      <c r="L180" s="109"/>
      <c r="M180" s="109"/>
      <c r="N180" s="109"/>
    </row>
    <row r="181" spans="1:14" s="10" customFormat="1" ht="21.95" customHeight="1" x14ac:dyDescent="0.2">
      <c r="A181" s="82"/>
      <c r="B181" s="83" t="s">
        <v>20</v>
      </c>
      <c r="C181" s="84"/>
      <c r="D181" s="85"/>
      <c r="E181" s="130"/>
      <c r="F181" s="83"/>
      <c r="G181" s="86">
        <f>SUM(F180:F180)</f>
        <v>0</v>
      </c>
      <c r="H181" s="110"/>
      <c r="I181" s="109"/>
      <c r="J181" s="109"/>
      <c r="K181" s="109"/>
      <c r="L181" s="109"/>
      <c r="M181" s="109"/>
      <c r="N181" s="109"/>
    </row>
    <row r="182" spans="1:14" s="10" customFormat="1" ht="21.95" customHeight="1" x14ac:dyDescent="0.2">
      <c r="A182" s="113"/>
      <c r="B182" s="114"/>
      <c r="C182" s="115"/>
      <c r="D182" s="116"/>
      <c r="E182" s="138"/>
      <c r="F182" s="114"/>
      <c r="G182" s="117"/>
      <c r="H182" s="9"/>
    </row>
    <row r="183" spans="1:14" s="10" customFormat="1" ht="21.95" customHeight="1" x14ac:dyDescent="0.25">
      <c r="A183" s="100">
        <v>19</v>
      </c>
      <c r="B183" s="76" t="s">
        <v>52</v>
      </c>
      <c r="C183" s="77"/>
      <c r="D183" s="77"/>
      <c r="E183" s="132"/>
      <c r="F183" s="77"/>
      <c r="G183" s="77"/>
      <c r="H183" s="109"/>
      <c r="I183" s="109"/>
      <c r="J183" s="109"/>
      <c r="K183" s="109"/>
      <c r="L183" s="109"/>
      <c r="M183" s="109"/>
      <c r="N183" s="109"/>
    </row>
    <row r="184" spans="1:14" s="119" customFormat="1" ht="34.5" customHeight="1" x14ac:dyDescent="0.2">
      <c r="A184" s="105">
        <f>A183+0.01</f>
        <v>19.010000000000002</v>
      </c>
      <c r="B184" s="79" t="s">
        <v>105</v>
      </c>
      <c r="C184" s="78">
        <v>800</v>
      </c>
      <c r="D184" s="78" t="s">
        <v>18</v>
      </c>
      <c r="E184" s="133"/>
      <c r="F184" s="80">
        <f t="shared" ref="F184" si="31">+C184*E184</f>
        <v>0</v>
      </c>
      <c r="G184" s="81"/>
      <c r="H184" s="126"/>
      <c r="I184" s="126"/>
      <c r="J184" s="126"/>
      <c r="K184" s="126"/>
      <c r="L184" s="126"/>
      <c r="M184" s="126"/>
      <c r="N184" s="126"/>
    </row>
    <row r="185" spans="1:14" s="10" customFormat="1" ht="36.75" customHeight="1" x14ac:dyDescent="0.2">
      <c r="A185" s="105">
        <f t="shared" ref="A185:A196" si="32">A184+0.01</f>
        <v>19.020000000000003</v>
      </c>
      <c r="B185" s="79" t="s">
        <v>109</v>
      </c>
      <c r="C185" s="78">
        <v>11</v>
      </c>
      <c r="D185" s="78" t="s">
        <v>18</v>
      </c>
      <c r="E185" s="133"/>
      <c r="F185" s="80">
        <f t="shared" ref="F185:F196" si="33">+C185*E185</f>
        <v>0</v>
      </c>
      <c r="G185" s="81"/>
      <c r="H185" s="109"/>
      <c r="I185" s="109"/>
      <c r="J185" s="109"/>
      <c r="K185" s="109"/>
      <c r="L185" s="109"/>
      <c r="M185" s="109"/>
      <c r="N185" s="109"/>
    </row>
    <row r="186" spans="1:14" s="10" customFormat="1" ht="30" x14ac:dyDescent="0.2">
      <c r="A186" s="105">
        <f t="shared" si="32"/>
        <v>19.030000000000005</v>
      </c>
      <c r="B186" s="106" t="s">
        <v>110</v>
      </c>
      <c r="C186" s="105">
        <v>80</v>
      </c>
      <c r="D186" s="105" t="s">
        <v>23</v>
      </c>
      <c r="E186" s="129"/>
      <c r="F186" s="107">
        <f t="shared" si="33"/>
        <v>0</v>
      </c>
      <c r="G186" s="108"/>
      <c r="H186" s="9"/>
    </row>
    <row r="187" spans="1:14" s="10" customFormat="1" ht="45" x14ac:dyDescent="0.2">
      <c r="A187" s="105">
        <f t="shared" si="32"/>
        <v>19.040000000000006</v>
      </c>
      <c r="B187" s="106" t="s">
        <v>111</v>
      </c>
      <c r="C187" s="105">
        <v>2</v>
      </c>
      <c r="D187" s="105" t="s">
        <v>67</v>
      </c>
      <c r="E187" s="129"/>
      <c r="F187" s="107">
        <f t="shared" si="33"/>
        <v>0</v>
      </c>
      <c r="G187" s="108"/>
      <c r="H187" s="9"/>
    </row>
    <row r="188" spans="1:14" s="10" customFormat="1" ht="30" x14ac:dyDescent="0.2">
      <c r="A188" s="105">
        <f t="shared" si="32"/>
        <v>19.050000000000008</v>
      </c>
      <c r="B188" s="79" t="s">
        <v>112</v>
      </c>
      <c r="C188" s="78">
        <v>14.7</v>
      </c>
      <c r="D188" s="78" t="s">
        <v>91</v>
      </c>
      <c r="E188" s="133"/>
      <c r="F188" s="124">
        <f>+C188*E188</f>
        <v>0</v>
      </c>
      <c r="G188" s="108"/>
      <c r="H188" s="9"/>
    </row>
    <row r="189" spans="1:14" s="10" customFormat="1" ht="30" x14ac:dyDescent="0.2">
      <c r="A189" s="105">
        <f t="shared" si="32"/>
        <v>19.060000000000009</v>
      </c>
      <c r="B189" s="79" t="s">
        <v>113</v>
      </c>
      <c r="C189" s="78">
        <v>2</v>
      </c>
      <c r="D189" s="78" t="s">
        <v>67</v>
      </c>
      <c r="E189" s="133"/>
      <c r="F189" s="124">
        <f>+C189*E189</f>
        <v>0</v>
      </c>
      <c r="G189" s="108"/>
      <c r="H189" s="9"/>
    </row>
    <row r="190" spans="1:14" s="10" customFormat="1" ht="34.5" customHeight="1" x14ac:dyDescent="0.2">
      <c r="A190" s="105">
        <f t="shared" si="32"/>
        <v>19.070000000000011</v>
      </c>
      <c r="B190" s="79" t="s">
        <v>50</v>
      </c>
      <c r="C190" s="78">
        <v>16</v>
      </c>
      <c r="D190" s="78" t="s">
        <v>46</v>
      </c>
      <c r="E190" s="133"/>
      <c r="F190" s="80">
        <f t="shared" ref="F190" si="34">+C190*E190</f>
        <v>0</v>
      </c>
      <c r="G190" s="81"/>
      <c r="H190" s="109"/>
      <c r="I190" s="109"/>
      <c r="J190" s="109"/>
      <c r="K190" s="109"/>
      <c r="L190" s="109"/>
      <c r="M190" s="109"/>
      <c r="N190" s="109"/>
    </row>
    <row r="191" spans="1:14" s="119" customFormat="1" ht="43.5" customHeight="1" x14ac:dyDescent="0.2">
      <c r="A191" s="105">
        <f t="shared" si="32"/>
        <v>19.080000000000013</v>
      </c>
      <c r="B191" s="102" t="s">
        <v>73</v>
      </c>
      <c r="C191" s="101">
        <v>410</v>
      </c>
      <c r="D191" s="101" t="s">
        <v>18</v>
      </c>
      <c r="E191" s="135"/>
      <c r="F191" s="103">
        <f>+C191*E191</f>
        <v>0</v>
      </c>
      <c r="G191" s="104"/>
      <c r="H191" s="126"/>
      <c r="I191" s="126"/>
      <c r="J191" s="126"/>
      <c r="K191" s="126"/>
      <c r="L191" s="126"/>
      <c r="M191" s="126"/>
      <c r="N191" s="126"/>
    </row>
    <row r="192" spans="1:14" s="119" customFormat="1" ht="43.5" customHeight="1" x14ac:dyDescent="0.2">
      <c r="A192" s="105">
        <f t="shared" si="32"/>
        <v>19.090000000000014</v>
      </c>
      <c r="B192" s="102" t="s">
        <v>74</v>
      </c>
      <c r="C192" s="101">
        <v>410</v>
      </c>
      <c r="D192" s="101" t="s">
        <v>18</v>
      </c>
      <c r="E192" s="135"/>
      <c r="F192" s="103">
        <f>+C192*E192</f>
        <v>0</v>
      </c>
      <c r="G192" s="104"/>
      <c r="H192" s="125"/>
      <c r="I192" s="126"/>
      <c r="J192" s="126"/>
      <c r="K192" s="126"/>
      <c r="L192" s="126"/>
      <c r="M192" s="126"/>
      <c r="N192" s="126"/>
    </row>
    <row r="193" spans="1:14" s="119" customFormat="1" ht="43.5" customHeight="1" x14ac:dyDescent="0.2">
      <c r="A193" s="105">
        <f t="shared" si="32"/>
        <v>19.100000000000016</v>
      </c>
      <c r="B193" s="102" t="s">
        <v>114</v>
      </c>
      <c r="C193" s="101">
        <v>10</v>
      </c>
      <c r="D193" s="101" t="s">
        <v>67</v>
      </c>
      <c r="E193" s="135"/>
      <c r="F193" s="103">
        <f>+C193*E193</f>
        <v>0</v>
      </c>
      <c r="G193" s="104"/>
      <c r="H193" s="125"/>
      <c r="I193" s="126"/>
      <c r="J193" s="126"/>
      <c r="K193" s="126"/>
      <c r="L193" s="126"/>
      <c r="M193" s="126"/>
      <c r="N193" s="126"/>
    </row>
    <row r="194" spans="1:14" s="119" customFormat="1" ht="43.5" customHeight="1" x14ac:dyDescent="0.2">
      <c r="A194" s="105">
        <f t="shared" si="32"/>
        <v>19.110000000000017</v>
      </c>
      <c r="B194" s="106" t="s">
        <v>115</v>
      </c>
      <c r="C194" s="105">
        <v>42</v>
      </c>
      <c r="D194" s="105" t="s">
        <v>18</v>
      </c>
      <c r="E194" s="129"/>
      <c r="F194" s="107">
        <f t="shared" ref="F194" si="35">+C194*E194</f>
        <v>0</v>
      </c>
      <c r="G194" s="104"/>
      <c r="H194" s="125"/>
      <c r="I194" s="126"/>
      <c r="J194" s="126"/>
      <c r="K194" s="126"/>
      <c r="L194" s="126"/>
      <c r="M194" s="126"/>
      <c r="N194" s="126"/>
    </row>
    <row r="195" spans="1:14" s="119" customFormat="1" ht="48" customHeight="1" x14ac:dyDescent="0.2">
      <c r="A195" s="105">
        <f t="shared" si="32"/>
        <v>19.120000000000019</v>
      </c>
      <c r="B195" s="102" t="s">
        <v>116</v>
      </c>
      <c r="C195" s="101">
        <v>42</v>
      </c>
      <c r="D195" s="101" t="s">
        <v>18</v>
      </c>
      <c r="E195" s="135"/>
      <c r="F195" s="103">
        <f>+C195*E195</f>
        <v>0</v>
      </c>
      <c r="G195" s="104"/>
      <c r="H195" s="125"/>
      <c r="I195" s="126"/>
      <c r="J195" s="126"/>
      <c r="K195" s="126"/>
      <c r="L195" s="126"/>
      <c r="M195" s="126"/>
      <c r="N195" s="126"/>
    </row>
    <row r="196" spans="1:14" s="10" customFormat="1" ht="36.75" customHeight="1" x14ac:dyDescent="0.2">
      <c r="A196" s="105">
        <f t="shared" si="32"/>
        <v>19.13000000000002</v>
      </c>
      <c r="B196" s="79" t="s">
        <v>60</v>
      </c>
      <c r="C196" s="78">
        <v>1</v>
      </c>
      <c r="D196" s="78" t="s">
        <v>57</v>
      </c>
      <c r="E196" s="133"/>
      <c r="F196" s="80">
        <f t="shared" si="33"/>
        <v>0</v>
      </c>
      <c r="G196" s="81"/>
      <c r="H196" s="109"/>
      <c r="I196" s="109"/>
      <c r="J196" s="109"/>
      <c r="K196" s="109"/>
      <c r="L196" s="109"/>
      <c r="M196" s="109"/>
      <c r="N196" s="109"/>
    </row>
    <row r="197" spans="1:14" s="10" customFormat="1" ht="21.95" customHeight="1" x14ac:dyDescent="0.2">
      <c r="A197" s="82"/>
      <c r="B197" s="83" t="s">
        <v>20</v>
      </c>
      <c r="C197" s="84"/>
      <c r="D197" s="85"/>
      <c r="E197" s="83"/>
      <c r="F197" s="83"/>
      <c r="G197" s="86">
        <f>SUM(F184:F196)</f>
        <v>0</v>
      </c>
      <c r="H197" s="9"/>
    </row>
    <row r="198" spans="1:14" s="10" customFormat="1" ht="21.95" customHeight="1" x14ac:dyDescent="0.2">
      <c r="A198" s="113"/>
      <c r="B198" s="114"/>
      <c r="C198" s="115"/>
      <c r="D198" s="116"/>
      <c r="E198" s="114"/>
      <c r="F198" s="114"/>
      <c r="G198" s="117"/>
      <c r="H198" s="9"/>
    </row>
    <row r="199" spans="1:14" s="10" customFormat="1" ht="21.95" customHeight="1" x14ac:dyDescent="0.2">
      <c r="A199" s="92"/>
      <c r="B199" s="93"/>
      <c r="C199" s="94"/>
      <c r="D199" s="95"/>
      <c r="E199" s="96"/>
      <c r="F199" s="97"/>
      <c r="G199" s="98"/>
    </row>
    <row r="200" spans="1:14" s="10" customFormat="1" ht="21.95" customHeight="1" x14ac:dyDescent="0.2">
      <c r="A200" s="82"/>
      <c r="B200" s="83" t="s">
        <v>117</v>
      </c>
      <c r="C200" s="84"/>
      <c r="D200" s="85"/>
      <c r="E200" s="83"/>
      <c r="F200" s="83"/>
      <c r="G200" s="86">
        <f>SUM(G14:G199)</f>
        <v>0</v>
      </c>
      <c r="H200" s="99"/>
      <c r="J200" s="99"/>
    </row>
    <row r="201" spans="1:14" x14ac:dyDescent="0.25">
      <c r="A201" s="39"/>
      <c r="B201" s="39"/>
      <c r="C201" s="39"/>
      <c r="D201" s="39"/>
      <c r="E201" s="39"/>
      <c r="F201" s="39"/>
      <c r="G201" s="39"/>
    </row>
    <row r="202" spans="1:14" ht="23.25" customHeight="1" x14ac:dyDescent="0.25">
      <c r="A202" s="44">
        <v>20</v>
      </c>
      <c r="B202" s="45" t="s">
        <v>118</v>
      </c>
      <c r="C202" s="40"/>
      <c r="D202" s="41"/>
      <c r="E202" s="40"/>
      <c r="F202" s="42"/>
      <c r="G202" s="43"/>
    </row>
    <row r="203" spans="1:14" ht="23.25" customHeight="1" x14ac:dyDescent="0.25">
      <c r="A203" s="46">
        <f>A202+0.01</f>
        <v>20.010000000000002</v>
      </c>
      <c r="B203" s="175" t="s">
        <v>119</v>
      </c>
      <c r="C203" s="175"/>
      <c r="D203" s="175"/>
      <c r="E203" s="47">
        <v>0.1</v>
      </c>
      <c r="F203" s="48"/>
      <c r="G203" s="49">
        <f>E203*G200</f>
        <v>0</v>
      </c>
    </row>
    <row r="204" spans="1:14" ht="23.25" customHeight="1" x14ac:dyDescent="0.25">
      <c r="A204" s="46">
        <f>A203+0.01</f>
        <v>20.020000000000003</v>
      </c>
      <c r="B204" s="172" t="s">
        <v>120</v>
      </c>
      <c r="C204" s="173"/>
      <c r="D204" s="174"/>
      <c r="E204" s="47">
        <v>0.03</v>
      </c>
      <c r="F204" s="48"/>
      <c r="G204" s="49">
        <f>E204*G200</f>
        <v>0</v>
      </c>
    </row>
    <row r="205" spans="1:14" ht="23.25" customHeight="1" x14ac:dyDescent="0.25">
      <c r="A205" s="50">
        <f>A204+0.01</f>
        <v>20.030000000000005</v>
      </c>
      <c r="B205" s="176" t="s">
        <v>121</v>
      </c>
      <c r="C205" s="177"/>
      <c r="D205" s="178"/>
      <c r="E205" s="51">
        <v>2.5000000000000001E-2</v>
      </c>
      <c r="F205" s="52"/>
      <c r="G205" s="49">
        <f>E205*G200</f>
        <v>0</v>
      </c>
    </row>
    <row r="206" spans="1:14" ht="23.25" customHeight="1" x14ac:dyDescent="0.25">
      <c r="A206" s="38"/>
      <c r="B206" s="158" t="s">
        <v>122</v>
      </c>
      <c r="C206" s="159"/>
      <c r="D206" s="160"/>
      <c r="E206" s="159"/>
      <c r="F206" s="159"/>
      <c r="G206" s="152">
        <f>SUM(G203:G205)</f>
        <v>0</v>
      </c>
    </row>
    <row r="207" spans="1:14" ht="23.25" customHeight="1" x14ac:dyDescent="0.25">
      <c r="A207" s="53"/>
      <c r="B207" s="10"/>
      <c r="C207" s="54"/>
      <c r="D207" s="55"/>
      <c r="E207" s="56"/>
      <c r="F207" s="57"/>
      <c r="G207" s="58"/>
    </row>
    <row r="208" spans="1:14" ht="23.25" customHeight="1" x14ac:dyDescent="0.25">
      <c r="A208" s="38"/>
      <c r="B208" s="158" t="s">
        <v>123</v>
      </c>
      <c r="C208" s="159"/>
      <c r="D208" s="160"/>
      <c r="E208" s="159"/>
      <c r="F208" s="159"/>
      <c r="G208" s="152">
        <f>G206+G200</f>
        <v>0</v>
      </c>
    </row>
    <row r="209" spans="1:8" ht="23.25" customHeight="1" x14ac:dyDescent="0.25">
      <c r="A209" s="53"/>
      <c r="B209" s="10"/>
      <c r="C209" s="54"/>
      <c r="D209" s="55"/>
      <c r="E209" s="56"/>
      <c r="F209" s="57"/>
      <c r="G209" s="58"/>
    </row>
    <row r="210" spans="1:8" ht="23.25" customHeight="1" x14ac:dyDescent="0.25">
      <c r="A210" s="59"/>
      <c r="B210" s="149" t="s">
        <v>124</v>
      </c>
      <c r="C210" s="150"/>
      <c r="D210" s="151"/>
      <c r="E210" s="161">
        <v>0.1</v>
      </c>
      <c r="F210" s="150"/>
      <c r="G210" s="152">
        <f>ROUND(G208*E210,2)</f>
        <v>0</v>
      </c>
    </row>
    <row r="211" spans="1:8" ht="23.25" customHeight="1" x14ac:dyDescent="0.25">
      <c r="A211" s="53"/>
      <c r="B211" s="10"/>
      <c r="C211" s="54"/>
      <c r="D211" s="55"/>
      <c r="E211" s="56"/>
      <c r="F211" s="57"/>
      <c r="G211" s="58"/>
    </row>
    <row r="212" spans="1:8" ht="23.25" customHeight="1" x14ac:dyDescent="0.25">
      <c r="A212" s="46">
        <f>A205+0.01</f>
        <v>20.040000000000006</v>
      </c>
      <c r="B212" s="172" t="s">
        <v>125</v>
      </c>
      <c r="C212" s="173"/>
      <c r="D212" s="174"/>
      <c r="E212" s="60">
        <v>0.18</v>
      </c>
      <c r="F212" s="61"/>
      <c r="G212" s="49">
        <f>ROUND(E212*(SUM(G210)),2)</f>
        <v>0</v>
      </c>
    </row>
    <row r="213" spans="1:8" ht="23.25" customHeight="1" x14ac:dyDescent="0.25">
      <c r="A213" s="46">
        <f>A212+0.01</f>
        <v>20.050000000000008</v>
      </c>
      <c r="B213" s="172" t="s">
        <v>126</v>
      </c>
      <c r="C213" s="173"/>
      <c r="D213" s="174"/>
      <c r="E213" s="60">
        <v>4.4999999999999998E-2</v>
      </c>
      <c r="F213" s="61"/>
      <c r="G213" s="49">
        <f>E213*G200</f>
        <v>0</v>
      </c>
    </row>
    <row r="214" spans="1:8" ht="23.25" customHeight="1" x14ac:dyDescent="0.25">
      <c r="A214" s="46">
        <f>A213+0.01</f>
        <v>20.060000000000009</v>
      </c>
      <c r="B214" s="172" t="s">
        <v>127</v>
      </c>
      <c r="C214" s="173"/>
      <c r="D214" s="174"/>
      <c r="E214" s="60">
        <v>0.01</v>
      </c>
      <c r="F214" s="61"/>
      <c r="G214" s="49">
        <f>E214*G200</f>
        <v>0</v>
      </c>
    </row>
    <row r="215" spans="1:8" ht="23.25" customHeight="1" x14ac:dyDescent="0.25">
      <c r="A215" s="46">
        <f>A214+0.01</f>
        <v>20.070000000000011</v>
      </c>
      <c r="B215" s="172" t="s">
        <v>128</v>
      </c>
      <c r="C215" s="173"/>
      <c r="D215" s="174"/>
      <c r="E215" s="60">
        <v>1E-3</v>
      </c>
      <c r="F215" s="61"/>
      <c r="G215" s="49">
        <f>E215*G200</f>
        <v>0</v>
      </c>
    </row>
    <row r="216" spans="1:8" ht="23.25" customHeight="1" x14ac:dyDescent="0.25">
      <c r="A216" s="46">
        <f>A215+0.01</f>
        <v>20.080000000000013</v>
      </c>
      <c r="B216" s="172" t="s">
        <v>129</v>
      </c>
      <c r="C216" s="173"/>
      <c r="D216" s="174"/>
      <c r="E216" s="60">
        <v>0.01</v>
      </c>
      <c r="F216" s="61"/>
      <c r="G216" s="49">
        <f>E216*G200</f>
        <v>0</v>
      </c>
    </row>
    <row r="217" spans="1:8" ht="23.25" customHeight="1" x14ac:dyDescent="0.25">
      <c r="A217" s="46">
        <f>A216+0.01</f>
        <v>20.090000000000014</v>
      </c>
      <c r="B217" s="172" t="s">
        <v>130</v>
      </c>
      <c r="C217" s="173"/>
      <c r="D217" s="174"/>
      <c r="E217" s="60">
        <v>0.02</v>
      </c>
      <c r="F217" s="61"/>
      <c r="G217" s="49">
        <f>E217*G200</f>
        <v>0</v>
      </c>
    </row>
    <row r="218" spans="1:8" ht="23.25" customHeight="1" x14ac:dyDescent="0.25">
      <c r="A218" s="62"/>
      <c r="B218" s="153" t="s">
        <v>131</v>
      </c>
      <c r="C218" s="154"/>
      <c r="D218" s="155"/>
      <c r="E218" s="156"/>
      <c r="F218" s="154"/>
      <c r="G218" s="152">
        <f>SUM(G212:G217)</f>
        <v>0</v>
      </c>
    </row>
    <row r="219" spans="1:8" ht="23.25" customHeight="1" x14ac:dyDescent="0.25">
      <c r="A219" s="63"/>
      <c r="B219" s="64"/>
      <c r="C219" s="65"/>
      <c r="D219" s="66"/>
      <c r="E219" s="67"/>
      <c r="F219" s="68"/>
      <c r="G219" s="69"/>
    </row>
    <row r="220" spans="1:8" ht="23.25" customHeight="1" x14ac:dyDescent="0.25">
      <c r="A220" s="59"/>
      <c r="B220" s="149" t="s">
        <v>132</v>
      </c>
      <c r="C220" s="150"/>
      <c r="D220" s="151"/>
      <c r="E220" s="157"/>
      <c r="F220" s="150"/>
      <c r="G220" s="152">
        <f>G218+G206</f>
        <v>0</v>
      </c>
    </row>
    <row r="221" spans="1:8" ht="23.25" customHeight="1" x14ac:dyDescent="0.25">
      <c r="A221" s="53"/>
      <c r="B221" s="10"/>
      <c r="C221" s="70"/>
      <c r="D221" s="55"/>
      <c r="E221" s="71"/>
      <c r="F221" s="72"/>
      <c r="G221" s="73"/>
    </row>
    <row r="222" spans="1:8" ht="23.25" customHeight="1" x14ac:dyDescent="0.25">
      <c r="A222" s="46">
        <f>A217+0.01</f>
        <v>20.100000000000016</v>
      </c>
      <c r="B222" s="175" t="s">
        <v>133</v>
      </c>
      <c r="C222" s="175"/>
      <c r="D222" s="175"/>
      <c r="E222" s="47">
        <v>0.05</v>
      </c>
      <c r="F222" s="48"/>
      <c r="G222" s="48">
        <f>+E222*G200</f>
        <v>0</v>
      </c>
    </row>
    <row r="223" spans="1:8" ht="23.25" customHeight="1" x14ac:dyDescent="0.25">
      <c r="A223" s="53"/>
      <c r="B223" s="10"/>
      <c r="C223" s="54"/>
      <c r="D223" s="55"/>
      <c r="E223" s="56"/>
      <c r="F223" s="57"/>
      <c r="G223" s="42"/>
    </row>
    <row r="224" spans="1:8" ht="23.25" customHeight="1" x14ac:dyDescent="0.25">
      <c r="A224" s="74"/>
      <c r="B224" s="149" t="s">
        <v>134</v>
      </c>
      <c r="C224" s="150"/>
      <c r="D224" s="151"/>
      <c r="E224" s="150"/>
      <c r="F224" s="150"/>
      <c r="G224" s="152">
        <f>G222+G220+G200</f>
        <v>0</v>
      </c>
      <c r="H224" s="8"/>
    </row>
    <row r="225" spans="1:7" x14ac:dyDescent="0.25">
      <c r="A225" s="75"/>
      <c r="B225" s="75"/>
      <c r="C225" s="75"/>
      <c r="D225" s="75"/>
      <c r="E225" s="75"/>
      <c r="F225" s="75"/>
      <c r="G225" s="75"/>
    </row>
    <row r="226" spans="1:7" x14ac:dyDescent="0.25">
      <c r="A226" s="37"/>
      <c r="B226" s="37"/>
      <c r="C226" s="37"/>
      <c r="D226" s="37"/>
      <c r="E226" s="37"/>
      <c r="F226" s="37"/>
      <c r="G226" s="37"/>
    </row>
    <row r="227" spans="1:7" x14ac:dyDescent="0.25">
      <c r="A227" s="37"/>
      <c r="B227" s="37"/>
      <c r="C227" s="37"/>
      <c r="D227" s="37"/>
      <c r="E227" s="37"/>
      <c r="F227" s="37"/>
      <c r="G227" s="37"/>
    </row>
    <row r="228" spans="1:7" x14ac:dyDescent="0.25">
      <c r="A228" s="37"/>
      <c r="B228" s="37"/>
      <c r="C228" s="37"/>
      <c r="D228" s="37"/>
      <c r="E228" s="37"/>
      <c r="F228" s="37"/>
      <c r="G228" s="37"/>
    </row>
    <row r="229" spans="1:7" x14ac:dyDescent="0.25">
      <c r="A229" s="37"/>
      <c r="B229" s="37"/>
      <c r="C229" s="37"/>
      <c r="D229" s="37"/>
      <c r="E229" s="37"/>
      <c r="F229" s="37"/>
      <c r="G229" s="37"/>
    </row>
    <row r="230" spans="1:7" x14ac:dyDescent="0.25">
      <c r="A230" s="37"/>
      <c r="B230" s="37"/>
      <c r="C230" s="37"/>
      <c r="D230" s="37"/>
      <c r="E230" s="37"/>
      <c r="F230" s="37"/>
      <c r="G230" s="37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</sheetData>
  <sheetProtection password="8A36" sheet="1" objects="1" scenarios="1"/>
  <mergeCells count="19">
    <mergeCell ref="B222:D222"/>
    <mergeCell ref="B214:D214"/>
    <mergeCell ref="B203:D203"/>
    <mergeCell ref="B204:D204"/>
    <mergeCell ref="B205:D205"/>
    <mergeCell ref="B212:D212"/>
    <mergeCell ref="B213:D213"/>
    <mergeCell ref="H8:L8"/>
    <mergeCell ref="M8:O8"/>
    <mergeCell ref="B215:D215"/>
    <mergeCell ref="B216:D216"/>
    <mergeCell ref="B217:D217"/>
    <mergeCell ref="B2:C2"/>
    <mergeCell ref="A6:G6"/>
    <mergeCell ref="A8:C8"/>
    <mergeCell ref="D8:F8"/>
    <mergeCell ref="A12:G12"/>
    <mergeCell ref="A9:G9"/>
    <mergeCell ref="A10:G10"/>
  </mergeCells>
  <phoneticPr fontId="4" type="noConversion"/>
  <printOptions horizontalCentered="1"/>
  <pageMargins left="0.31496062992125984" right="0.31496062992125984" top="0.70866141732283472" bottom="0.74803149606299213" header="0.31496062992125984" footer="0.31496062992125984"/>
  <pageSetup scale="68" fitToHeight="0" orientation="portrait" r:id="rId1"/>
  <headerFooter>
    <oddFooter>&amp;RPágina &amp;P de &amp;N</oddFooter>
  </headerFooter>
  <rowBreaks count="9" manualBreakCount="9">
    <brk id="37" max="6" man="1"/>
    <brk id="60" max="6" man="1"/>
    <brk id="81" max="6" man="1"/>
    <brk id="103" max="6" man="1"/>
    <brk id="127" max="6" man="1"/>
    <brk id="147" max="6" man="1"/>
    <brk id="163" max="6" man="1"/>
    <brk id="181" max="6" man="1"/>
    <brk id="205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f61add-cf15-4341-ad7c-3bb05f38d729">
      <Terms xmlns="http://schemas.microsoft.com/office/infopath/2007/PartnerControls"/>
    </lcf76f155ced4ddcb4097134ff3c332f>
    <TaxCatchAll xmlns="ef3d409c-51e8-4a1c-b238-cf9f3673307b" xsi:nil="true"/>
    <SharedWithUsers xmlns="209cd0db-1aa9-466c-8933-4493a1504f63">
      <UserInfo>
        <DisplayName>Oscar E. Ozuna B.</DisplayName>
        <AccountId>13</AccountId>
        <AccountType/>
      </UserInfo>
      <UserInfo>
        <DisplayName>Rocio A. Altagracia A.</DisplayName>
        <AccountId>20</AccountId>
        <AccountType/>
      </UserInfo>
      <UserInfo>
        <DisplayName>Carlos M. De la Cruz M.</DisplayName>
        <AccountId>28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2549F8-9EB5-468E-BCC2-22261574B5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6DDA2A-C541-4C52-BE6C-839FE31267F0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7c2dde16-be45-4d8b-ad45-405530d814ce"/>
    <ds:schemaRef ds:uri="http://purl.org/dc/terms/"/>
    <ds:schemaRef ds:uri="05b54953-3c8d-4842-a3b9-4b22db9cbd38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92B4D9-22C2-4830-BF0F-6E572E2DCD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Cantidades</vt:lpstr>
      <vt:lpstr>'Listado de Cantidades'!Área_de_impresión</vt:lpstr>
      <vt:lpstr>'Listado de Cantidades'!Títulos_a_imprimir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>Oscar E. Ozuna B.</cp:lastModifiedBy>
  <cp:revision/>
  <cp:lastPrinted>2023-05-10T14:31:08Z</cp:lastPrinted>
  <dcterms:created xsi:type="dcterms:W3CDTF">2022-06-22T19:33:58Z</dcterms:created>
  <dcterms:modified xsi:type="dcterms:W3CDTF">2023-05-10T18:35:31Z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