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2021-038\New\PJ La Romana\"/>
    </mc:Choice>
  </mc:AlternateContent>
  <xr:revisionPtr revIDLastSave="0" documentId="13_ncr:1_{3792576E-2BF0-4C39-9C03-B3BB0BA23174}" xr6:coauthVersionLast="46" xr6:coauthVersionMax="47" xr10:uidLastSave="{00000000-0000-0000-0000-000000000000}"/>
  <bookViews>
    <workbookView xWindow="-120" yWindow="-120" windowWidth="38640" windowHeight="21240" tabRatio="810" xr2:uid="{00000000-000D-0000-FFFF-FFFF00000000}"/>
  </bookViews>
  <sheets>
    <sheet name="Listado de Cantidades " sheetId="6" r:id="rId1"/>
  </sheets>
  <externalReferences>
    <externalReference r:id="rId2"/>
  </externalReferences>
  <definedNames>
    <definedName name="AL12_">[1]Ins!$E$486</definedName>
    <definedName name="ARANDELAPLAS">[1]Ins!$E$89</definedName>
    <definedName name="CAJA2412">[1]Ins!$E$495</definedName>
    <definedName name="CB">[1]Ins!$E$336</definedName>
    <definedName name="CEMENTOPVCCANOPINTA">[1]Ins!$E$1378</definedName>
    <definedName name="CHAZOCERAMICA">[1]Ins!$E$371</definedName>
    <definedName name="CODOHG12X90">[1]Ins!$E$1267</definedName>
    <definedName name="CODOPVCDREN2X45">[1]Ins!$E$1387</definedName>
    <definedName name="CODOPVCDREN2X90">[1]Ins!$E$1383</definedName>
    <definedName name="CODOPVCPRES12X90">[1]Ins!$E$1468</definedName>
    <definedName name="COLAEXTLAV">[1]Ins!$E$135</definedName>
    <definedName name="CPVC">[1]Ins!$E$1377</definedName>
    <definedName name="CUBREFALTA38">[1]Ins!$E$138</definedName>
    <definedName name="ESTOPA">[1]Ins!$E$373</definedName>
    <definedName name="JUNTACERA">[1]Ins!$E$178</definedName>
    <definedName name="LLAVEANGULAR">[1]Ins!$E$186</definedName>
    <definedName name="NIPLECROM38X212">[1]Ins!$E$204</definedName>
    <definedName name="ORINAL12">[1]Ins!$E$206</definedName>
    <definedName name="PACEROMALLA23200">[1]Ins!$E$31</definedName>
    <definedName name="PCER01">[1]Ins!$E$359</definedName>
    <definedName name="PCER02">[1]Ins!$E$360</definedName>
    <definedName name="PINODOROBCOROYAL">[1]Ins!$E$162</definedName>
    <definedName name="PLAVOVABCO">[1]Ins!$E$184</definedName>
    <definedName name="_xlnm.Print_Area" localSheetId="0">'Listado de Cantidades '!$A$1:$G$135</definedName>
    <definedName name="_xlnm.Print_Titles" localSheetId="0">'Listado de Cantidades '!$1:$14</definedName>
    <definedName name="REDBUSHG12X38">[1]Ins!$E$1308</definedName>
    <definedName name="SIFONLAVPVC">[1]Ins!$E$223</definedName>
    <definedName name="SILICONE">[1]Ins!$E$1516</definedName>
    <definedName name="TAPE">[1]Ins!$E$543</definedName>
    <definedName name="TEEHG12">[1]Ins!$E$1339</definedName>
    <definedName name="TEFLON">[1]Ins!$E$1322</definedName>
    <definedName name="TNCAL">[1]MOJornal!$D$73</definedName>
    <definedName name="TUBOFLEXCLAV">[1]Ins!$E$233</definedName>
    <definedName name="TUBOHG12">[1]Ins!$E$1348</definedName>
    <definedName name="TUBOPVCSDR26X12">[1]Ins!$E$1423</definedName>
    <definedName name="TUBOPVCSDR41X2">[1]Ins!$E$1437</definedName>
    <definedName name="YEEPVCDREN4X2">[1]Ins!$E$1447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" i="6" l="1"/>
  <c r="A112" i="6"/>
  <c r="A113" i="6" s="1"/>
  <c r="A114" i="6" s="1"/>
  <c r="A121" i="6" s="1"/>
  <c r="A122" i="6" s="1"/>
  <c r="A123" i="6" s="1"/>
  <c r="A124" i="6" s="1"/>
  <c r="A125" i="6" s="1"/>
  <c r="A126" i="6" s="1"/>
  <c r="A131" i="6" s="1"/>
  <c r="F73" i="6"/>
  <c r="F74" i="6"/>
  <c r="F75" i="6"/>
  <c r="F77" i="6"/>
  <c r="F78" i="6"/>
  <c r="F79" i="6"/>
  <c r="F80" i="6"/>
  <c r="F58" i="6"/>
  <c r="F60" i="6"/>
  <c r="F62" i="6"/>
  <c r="F64" i="6"/>
  <c r="F65" i="6"/>
  <c r="F66" i="6"/>
  <c r="F69" i="6"/>
  <c r="A57" i="6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1" i="6" s="1"/>
  <c r="F20" i="6"/>
  <c r="F22" i="6"/>
  <c r="F23" i="6"/>
  <c r="F27" i="6"/>
  <c r="F28" i="6"/>
  <c r="F29" i="6"/>
  <c r="F30" i="6"/>
  <c r="F32" i="6"/>
  <c r="F33" i="6"/>
  <c r="F34" i="6"/>
  <c r="F35" i="6"/>
  <c r="F36" i="6"/>
  <c r="F37" i="6"/>
  <c r="F38" i="6"/>
  <c r="F39" i="6"/>
  <c r="F40" i="6"/>
  <c r="F41" i="6"/>
  <c r="F42" i="6"/>
  <c r="F44" i="6"/>
  <c r="F47" i="6"/>
  <c r="F48" i="6"/>
  <c r="F49" i="6"/>
  <c r="F51" i="6"/>
  <c r="F52" i="6"/>
  <c r="F105" i="6"/>
  <c r="F101" i="6"/>
  <c r="F100" i="6"/>
  <c r="F96" i="6"/>
  <c r="F86" i="6"/>
  <c r="F84" i="6"/>
  <c r="F71" i="6"/>
  <c r="F57" i="6"/>
  <c r="A72" i="6" l="1"/>
  <c r="A73" i="6" s="1"/>
  <c r="A74" i="6" s="1"/>
  <c r="A75" i="6" s="1"/>
  <c r="A76" i="6" s="1"/>
  <c r="A77" i="6" s="1"/>
  <c r="A78" i="6" s="1"/>
  <c r="A79" i="6" s="1"/>
  <c r="A80" i="6" s="1"/>
  <c r="F43" i="6"/>
  <c r="F94" i="6" l="1"/>
  <c r="G106" i="6" l="1"/>
  <c r="A105" i="6"/>
  <c r="G102" i="6"/>
  <c r="A100" i="6"/>
  <c r="A101" i="6" s="1"/>
  <c r="F95" i="6"/>
  <c r="F85" i="6"/>
  <c r="A84" i="6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C68" i="6"/>
  <c r="F68" i="6" s="1"/>
  <c r="F67" i="6"/>
  <c r="F63" i="6"/>
  <c r="F50" i="6"/>
  <c r="F46" i="6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F21" i="6" l="1"/>
  <c r="F19" i="6"/>
  <c r="F24" i="6"/>
  <c r="F18" i="6" l="1"/>
  <c r="F17" i="6"/>
  <c r="F26" i="6" l="1"/>
  <c r="F45" i="6"/>
  <c r="F76" i="6" l="1"/>
  <c r="F59" i="6"/>
  <c r="F91" i="6"/>
  <c r="F92" i="6" l="1"/>
  <c r="F61" i="6"/>
  <c r="F31" i="6"/>
  <c r="F88" i="6" l="1"/>
  <c r="F89" i="6"/>
  <c r="F25" i="6" l="1"/>
  <c r="G53" i="6" s="1"/>
  <c r="F90" i="6"/>
  <c r="F72" i="6" l="1"/>
  <c r="G81" i="6" s="1"/>
  <c r="F87" i="6"/>
  <c r="G97" i="6" s="1"/>
  <c r="G109" i="6" l="1"/>
  <c r="G125" i="6" s="1"/>
  <c r="G131" i="6" l="1"/>
  <c r="G112" i="6"/>
  <c r="G123" i="6"/>
  <c r="G113" i="6"/>
  <c r="G114" i="6"/>
  <c r="G126" i="6"/>
  <c r="G122" i="6"/>
  <c r="G124" i="6"/>
  <c r="G115" i="6" l="1"/>
  <c r="G117" i="6" s="1"/>
  <c r="G119" i="6" s="1"/>
  <c r="G121" i="6" s="1"/>
  <c r="G127" i="6" s="1"/>
  <c r="G129" i="6" s="1"/>
  <c r="G133" i="6" s="1"/>
</calcChain>
</file>

<file path=xl/sharedStrings.xml><?xml version="1.0" encoding="utf-8"?>
<sst xmlns="http://schemas.openxmlformats.org/spreadsheetml/2006/main" count="200" uniqueCount="122">
  <si>
    <t>OBRA:</t>
  </si>
  <si>
    <t>Fecha :</t>
  </si>
  <si>
    <t>UBIC.:</t>
  </si>
  <si>
    <t>Solicitado por :</t>
  </si>
  <si>
    <t>Preparado por :</t>
  </si>
  <si>
    <t>Part.</t>
  </si>
  <si>
    <t>Descripción</t>
  </si>
  <si>
    <t>Cant.</t>
  </si>
  <si>
    <t>Und.</t>
  </si>
  <si>
    <t>Precio</t>
  </si>
  <si>
    <t>Valor  ($RD)</t>
  </si>
  <si>
    <t>PRIMER NIVEL</t>
  </si>
  <si>
    <t xml:space="preserve">BAÑOS PRIMER NIVEL </t>
  </si>
  <si>
    <t>Demolición de muros divisorios en baños existentes</t>
  </si>
  <si>
    <t>m3</t>
  </si>
  <si>
    <t>Demolición de pisos existentes en área de baños de personas con condiciones especiales (incluye mortero)</t>
  </si>
  <si>
    <t>Desmonte de inodoros y orinales existentes</t>
  </si>
  <si>
    <t>Desmonte de lavamanos existentes (incluye mesetas, soportes)</t>
  </si>
  <si>
    <t>Retiro de cerámicas de pared existentes en área de baños de personas con condiciones especiales</t>
  </si>
  <si>
    <t>m2</t>
  </si>
  <si>
    <t>Desmonte de espejos existentes</t>
  </si>
  <si>
    <t>Traslado de material retirado a lugar de acopio</t>
  </si>
  <si>
    <t>p.a.</t>
  </si>
  <si>
    <t>Suministro y colocación de tuberías y piezas para arrastres y drenaje sanitario</t>
  </si>
  <si>
    <t>Desmonte de puertas de entradas existentes</t>
  </si>
  <si>
    <t>Suministro e instalación de puerta nueva de caoba (Ver TDR)  de 1.10(W) x 2.10(H)m en baños para discapacitados</t>
  </si>
  <si>
    <t>Suministro e instalación de puerta nueva de caoba (Ver TDR)  de 0.90(W) x 2.10(H)m en baños para discapacitados</t>
  </si>
  <si>
    <t>Bote de escombros</t>
  </si>
  <si>
    <t>Limpieza continua</t>
  </si>
  <si>
    <t>Sub-total</t>
  </si>
  <si>
    <t>ACCESIBILIDAD ENTRADA PRINCIPAL Y TRASERA</t>
  </si>
  <si>
    <t>ACCESIBILIDAD ENTRADA PRINCIPAL</t>
  </si>
  <si>
    <t>Retiro de pisos existentes, zócalos, escalones y rampas existentes entrada principal</t>
  </si>
  <si>
    <t>Retiro de pisos existentes, zócalos, escalones y rampas existentes entrada trasera</t>
  </si>
  <si>
    <t>Colocación de pisos de granitos 30 x 30 fondo blanco o similar al existente</t>
  </si>
  <si>
    <t>ml</t>
  </si>
  <si>
    <t>Bordillo de bloques de 6''  bast. 3/8'' anclados @ 0.20m, hoyos llenos entrada principal</t>
  </si>
  <si>
    <t xml:space="preserve">Señalización horizontal </t>
  </si>
  <si>
    <t>Retiro de piso de vibrazo en entrada principal</t>
  </si>
  <si>
    <t>Colocación de piso de vibrazo en entrada principal igual al existente</t>
  </si>
  <si>
    <t>Bote de material retirado</t>
  </si>
  <si>
    <t>Limpieza continua y final</t>
  </si>
  <si>
    <t>RAMPAS</t>
  </si>
  <si>
    <t>Excavación a mano de cimentación de rampa</t>
  </si>
  <si>
    <t>Zapata muro 6" 0.45m x 0.25m Fc' 210Kg/cm2</t>
  </si>
  <si>
    <t>Suministro, regado y compactado de material calificado para rampa</t>
  </si>
  <si>
    <t>Pañete en muros</t>
  </si>
  <si>
    <t>Rampa en HA E=0.10m malla electrosoldada. D2.3 10X10 Frotado, F'C 210KG/CM2</t>
  </si>
  <si>
    <t>Cortes de dilatación en rampa</t>
  </si>
  <si>
    <t>Suministro y aplicación pintura exterior en muros</t>
  </si>
  <si>
    <t>MISCELANEOS</t>
  </si>
  <si>
    <t>Demolición de aceras existentes</t>
  </si>
  <si>
    <t>Acera en hormigón simple, violinada e=0.10m -f'c 180kg/cm2</t>
  </si>
  <si>
    <t>Viga de amare 15x20 4 f 3/8" - 3/8"@0.20m Fc'210 Kg/cm2</t>
  </si>
  <si>
    <t>Fraguaches en vigas y columnas</t>
  </si>
  <si>
    <t>Cantos y mochetas</t>
  </si>
  <si>
    <t>Traslado de material demolido a lugar de acopio</t>
  </si>
  <si>
    <t>Bote de material</t>
  </si>
  <si>
    <t>LIMPIEZA Y BOTE FINAL</t>
  </si>
  <si>
    <t>Limpieza y bote final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</si>
  <si>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</si>
  <si>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</si>
  <si>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</si>
  <si>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</si>
  <si>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</si>
  <si>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</si>
  <si>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</si>
  <si>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</si>
  <si>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</si>
  <si>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</si>
  <si>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</si>
  <si>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</si>
  <si>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</si>
  <si>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 xml:space="preserve">Equipos de seguridad y protección personal 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</si>
  <si>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</si>
  <si>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</si>
  <si>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</si>
  <si>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</si>
  <si>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</si>
  <si>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</si>
  <si>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</si>
  <si>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</si>
  <si>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>ACCESIBILIDAD Y DIGNIFICACIÓN PALACIO DE JUSTICIA LA ROMANA</t>
  </si>
  <si>
    <t>PALACIO DE JUSTICIA LA ROMANA</t>
  </si>
  <si>
    <t>Suministro e instalación de puerta temporal para control de acceso y barrera de polvo en plywood sin terminación en área a intervenir</t>
  </si>
  <si>
    <t>Suministro e instalación Porcelanato de piso 0.60m x 0.60m en tono claros acorde con los porcelanato de pared, antideslizantes y de alto trafico.</t>
  </si>
  <si>
    <t>Suministro e instalación Porcelanato de pared de 0.30m x 0.60m (H=2.80), en tonos claros acorde con el porcelanato de piso</t>
  </si>
  <si>
    <t>Suministro e instalación Plafón 2'' x 2''  x 7mm vinil yeso (incluye estructura en metal Maint Tee y Cross Tee)</t>
  </si>
  <si>
    <t>Suministro e instalación Inodoro elongado, con asiento de caída lenta y sin tapa, color blanco, en porcelana con fluxómetro 1.28 gal (ADA) asiento de inodoro de polipropileno  HEAVY-DUTY (Incluye salida)</t>
  </si>
  <si>
    <t>Suministro e instalación Lavamanos de porcelana ovalado bajo meseta, dimensiones Altura 16 1/4''(H) x, 19 1/4'' (w) color blanco, colocado a 0.86m de altura sifón metálico (Incluye salida)</t>
  </si>
  <si>
    <t>Suministro e instalación Lavamanos colgado de la pared apto para discapacitados con instalación de protector (Incluye salida)</t>
  </si>
  <si>
    <t xml:space="preserve">Suministro e instalación Llave monomando para lavamanos, Presión mínima de 0.40 kg /cm2 monomando de lavabo con contra, cuadrado inclinado 1/2''-14 NPSM </t>
  </si>
  <si>
    <t>Suministro e instalación de dosificador mecánico para jabón liquido, incluye paquete de sujeción.</t>
  </si>
  <si>
    <t>Suministro e instalación de dispensador de papel toalla para secado de manos</t>
  </si>
  <si>
    <t>Suministro e instalación  de espejo con marcos de aluminio de 1'' (Ancho= 0.70m, Altura=1.00m)</t>
  </si>
  <si>
    <t>Suministro e instalación de meseta de granito natural negro Galaxy</t>
  </si>
  <si>
    <t>Suministro e instalación de falda de meseta de granito natural negro Galaxy bajo tope 0.25m</t>
  </si>
  <si>
    <t>Suministro e instalación de base de meseta de granito en hierro (incluye tratamiento anticorrosivo), con angulares de 1/2''</t>
  </si>
  <si>
    <t>Suministro e instalación sistema de agua potable para servicios sanitarios, tubería de polipropileno (tipo 3 o ppr)</t>
  </si>
  <si>
    <t xml:space="preserve">Suministro e instalación de  desagüe de piso de 2'' niquelado con parrilla cuadrada </t>
  </si>
  <si>
    <t>Suministro e instalación de  Barra para minusválido acero inoxidable redonda de 1 1/2'' x 36'' de longitud en acero inoxidable</t>
  </si>
  <si>
    <t>Suministro e instalación de  tomacorrientes doble 120v Color blanco</t>
  </si>
  <si>
    <t>Suministro e instalación de  Zócalos de granitos fondo blanco o similar al existente</t>
  </si>
  <si>
    <t>Suministro e instalación de  Escalones de granito fondo blanco o similar al existente (A= 0.40m ), (Huellas y contra huellas)</t>
  </si>
  <si>
    <t>ud</t>
  </si>
  <si>
    <t>pa</t>
  </si>
  <si>
    <t>Suministro e instalación de Interruptores sencillo Polímero Color blanco (Pure White) con botoneras color blanco control axial y placa dedicada de soporte.</t>
  </si>
  <si>
    <t>Suministro y aplicación de pintura exterior  (incluye resane de imperfecciones en pañete)</t>
  </si>
  <si>
    <t>Suministro y aplicación de pintura interior en  pasillos dos niveles ( incluye resane de imperfecciones en pañete)</t>
  </si>
  <si>
    <t>Suministro e instalación de divisiones de inodoros de plástico solido(hidrofugo) , bisagras de barril redondo de aluminio de alta resistencia de 8'', base de anclaje de acero inoxidable de 3'' (ver plano de detalles), incluye puertas</t>
  </si>
  <si>
    <t>Colocación de pisos de vibrazo fondo gris área trasera exterior</t>
  </si>
  <si>
    <t>Muro de blocks 6" 3/8'' @0.20m cámaras llenas</t>
  </si>
  <si>
    <t>Terminación en rampa (Estriado superficial de rampa /Líneas antideslizante)</t>
  </si>
  <si>
    <t>Excavación en material no clasificado (muro verja )</t>
  </si>
  <si>
    <t>Bloques de hormigón 0.15m - 3/8" @ 0.80m</t>
  </si>
  <si>
    <t>Suministro y colocación de tierra negras en áreas de patio</t>
  </si>
  <si>
    <t>Suministro y confección de Baranda en hierro negro, incluye pintura epoxica y anticorrosiva</t>
  </si>
  <si>
    <t>Suministro y aplicación de pintura satinada interior/exterior</t>
  </si>
  <si>
    <t>Suministro e instalación de dispensador de papel higiénico acero inoxidable, con llave para cambio de rollo</t>
  </si>
  <si>
    <t>Suministro e aplicacion de  Pintura satinada en interior</t>
  </si>
  <si>
    <t>Suministro y aplicacióm de pintura satinada interior</t>
  </si>
  <si>
    <t xml:space="preserve">Suministro e instalación Lámparas para luminarias Led 2x2 de plafón  con tubos T8 de 18W 24", 800 LM, 4000 K, 120-277 VAC, 40MIL horas CERTIFICACIÓN UL.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</si>
</sst>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&quot;$&quot;#,##0.00;[Red]\-&quot;$&quot;#,##0.00"/>
    <numFmt numFmtId="166" formatCode="&quot;RD$&quot;#,##0.00"/>
    <numFmt numFmtId="168" formatCode="_(&quot;RD$&quot;* #,##0.00_);_(&quot;RD$&quot;* \(#,##0.00\);_(&quot;RD$&quot;* &quot;-&quot;??_);_(@_)"/>
    <numFmt numFmtId="169" formatCode="_-* #,##0.00\ _P_t_s_-;\-* #,##0.00\ _P_t_s_-;_-* &quot;-&quot;??\ _P_t_s_-;_-@_-"/>
    <numFmt numFmtId="170" formatCode="#,##0.000"/>
    <numFmt numFmtId="171" formatCode="[$-1C0A]d&quot; de &quot;mmmm&quot; de &quot;yyyy;@"/>
    <numFmt numFmtId="172" formatCode="[$$-2C0A]\ #,##0.00"/>
    <numFmt numFmtId="173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12"/>
      <name val="MS Sans Serif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4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Fill="0" applyBorder="0" applyProtection="0">
      <alignment horizontal="center" vertical="center"/>
      <protection locked="0"/>
    </xf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80">
    <xf numFmtId="0" fontId="0" fillId="0" borderId="0" xfId="0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43" fontId="11" fillId="0" borderId="0" xfId="19" applyFont="1" applyAlignment="1">
      <alignment horizontal="right"/>
    </xf>
    <xf numFmtId="169" fontId="11" fillId="0" borderId="0" xfId="19" applyNumberFormat="1" applyFont="1" applyAlignment="1">
      <alignment horizontal="right"/>
    </xf>
    <xf numFmtId="2" fontId="10" fillId="0" borderId="0" xfId="0" applyNumberFormat="1" applyFont="1" applyAlignment="1">
      <alignment vertical="center"/>
    </xf>
    <xf numFmtId="43" fontId="10" fillId="0" borderId="0" xfId="0" applyNumberFormat="1" applyFont="1"/>
    <xf numFmtId="0" fontId="10" fillId="0" borderId="0" xfId="0" applyFont="1"/>
    <xf numFmtId="2" fontId="11" fillId="0" borderId="0" xfId="0" applyNumberFormat="1" applyFont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43" fontId="13" fillId="2" borderId="1" xfId="0" applyNumberFormat="1" applyFont="1" applyFill="1" applyBorder="1" applyAlignment="1">
      <alignment horizontal="center"/>
    </xf>
    <xf numFmtId="43" fontId="9" fillId="0" borderId="0" xfId="0" applyNumberFormat="1" applyFont="1"/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right"/>
    </xf>
    <xf numFmtId="2" fontId="11" fillId="0" borderId="0" xfId="0" applyNumberFormat="1" applyFont="1" applyAlignment="1">
      <alignment vertical="center"/>
    </xf>
    <xf numFmtId="172" fontId="11" fillId="0" borderId="0" xfId="0" applyNumberFormat="1" applyFont="1" applyAlignment="1">
      <alignment vertical="center"/>
    </xf>
    <xf numFmtId="43" fontId="11" fillId="0" borderId="0" xfId="19" applyFont="1" applyBorder="1" applyAlignment="1">
      <alignment horizontal="right"/>
    </xf>
    <xf numFmtId="169" fontId="11" fillId="0" borderId="0" xfId="19" applyNumberFormat="1" applyFont="1" applyBorder="1" applyAlignment="1">
      <alignment horizontal="right"/>
    </xf>
    <xf numFmtId="0" fontId="10" fillId="0" borderId="0" xfId="0" applyFont="1" applyAlignment="1">
      <alignment horizontal="right" vertical="center"/>
    </xf>
    <xf numFmtId="2" fontId="9" fillId="0" borderId="0" xfId="0" applyNumberFormat="1" applyFont="1" applyAlignment="1">
      <alignment vertical="center"/>
    </xf>
    <xf numFmtId="2" fontId="10" fillId="4" borderId="0" xfId="0" applyNumberFormat="1" applyFont="1" applyFill="1" applyAlignment="1">
      <alignment vertical="center"/>
    </xf>
    <xf numFmtId="0" fontId="10" fillId="4" borderId="0" xfId="0" applyFont="1" applyFill="1"/>
    <xf numFmtId="43" fontId="10" fillId="4" borderId="0" xfId="0" applyNumberFormat="1" applyFont="1" applyFill="1"/>
    <xf numFmtId="2" fontId="13" fillId="4" borderId="0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Border="1" applyAlignment="1">
      <alignment vertical="center"/>
    </xf>
    <xf numFmtId="2" fontId="13" fillId="4" borderId="0" xfId="19" applyNumberFormat="1" applyFont="1" applyFill="1" applyBorder="1" applyAlignment="1">
      <alignment horizontal="right"/>
    </xf>
    <xf numFmtId="43" fontId="13" fillId="4" borderId="0" xfId="19" applyFont="1" applyFill="1" applyBorder="1" applyAlignment="1">
      <alignment horizontal="right"/>
    </xf>
    <xf numFmtId="40" fontId="13" fillId="4" borderId="0" xfId="19" applyNumberFormat="1" applyFont="1" applyFill="1" applyBorder="1" applyAlignment="1">
      <alignment horizontal="right"/>
    </xf>
    <xf numFmtId="168" fontId="13" fillId="4" borderId="0" xfId="26" applyNumberFormat="1" applyFont="1" applyFill="1" applyBorder="1" applyAlignment="1">
      <alignment horizontal="right"/>
    </xf>
    <xf numFmtId="0" fontId="14" fillId="4" borderId="0" xfId="0" applyFont="1" applyFill="1" applyAlignment="1">
      <alignment vertical="center"/>
    </xf>
    <xf numFmtId="173" fontId="9" fillId="0" borderId="0" xfId="0" applyNumberFormat="1" applyFont="1"/>
    <xf numFmtId="2" fontId="7" fillId="0" borderId="1" xfId="0" applyNumberFormat="1" applyFont="1" applyBorder="1" applyAlignment="1">
      <alignment horizontal="center" vertical="center"/>
    </xf>
    <xf numFmtId="172" fontId="7" fillId="0" borderId="1" xfId="0" applyNumberFormat="1" applyFont="1" applyBorder="1" applyAlignment="1">
      <alignment vertical="center" wrapText="1"/>
    </xf>
    <xf numFmtId="43" fontId="7" fillId="0" borderId="1" xfId="19" applyFont="1" applyFill="1" applyBorder="1" applyAlignment="1">
      <alignment horizontal="right"/>
    </xf>
    <xf numFmtId="0" fontId="16" fillId="0" borderId="0" xfId="0" applyFont="1"/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72" fontId="7" fillId="0" borderId="1" xfId="0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/>
    </xf>
    <xf numFmtId="173" fontId="7" fillId="2" borderId="15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2" fontId="6" fillId="2" borderId="16" xfId="19" applyNumberFormat="1" applyFont="1" applyFill="1" applyBorder="1" applyAlignment="1">
      <alignment horizontal="right"/>
    </xf>
    <xf numFmtId="43" fontId="6" fillId="2" borderId="16" xfId="19" applyFont="1" applyFill="1" applyBorder="1" applyAlignment="1">
      <alignment horizontal="right"/>
    </xf>
    <xf numFmtId="40" fontId="6" fillId="3" borderId="16" xfId="19" applyNumberFormat="1" applyFont="1" applyFill="1" applyBorder="1" applyAlignment="1">
      <alignment horizontal="right"/>
    </xf>
    <xf numFmtId="2" fontId="16" fillId="4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/>
    <xf numFmtId="2" fontId="6" fillId="4" borderId="0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vertical="center"/>
    </xf>
    <xf numFmtId="2" fontId="6" fillId="4" borderId="0" xfId="19" applyNumberFormat="1" applyFont="1" applyFill="1" applyBorder="1" applyAlignment="1">
      <alignment horizontal="right"/>
    </xf>
    <xf numFmtId="43" fontId="6" fillId="4" borderId="0" xfId="19" applyFont="1" applyFill="1" applyBorder="1" applyAlignment="1">
      <alignment horizontal="right"/>
    </xf>
    <xf numFmtId="40" fontId="6" fillId="4" borderId="0" xfId="19" applyNumberFormat="1" applyFont="1" applyFill="1" applyBorder="1" applyAlignment="1">
      <alignment horizontal="right"/>
    </xf>
    <xf numFmtId="168" fontId="6" fillId="4" borderId="0" xfId="26" applyNumberFormat="1" applyFont="1" applyFill="1" applyBorder="1" applyAlignment="1">
      <alignment horizontal="right"/>
    </xf>
    <xf numFmtId="173" fontId="7" fillId="2" borderId="5" xfId="0" applyNumberFormat="1" applyFont="1" applyFill="1" applyBorder="1" applyAlignment="1">
      <alignment vertical="center"/>
    </xf>
    <xf numFmtId="2" fontId="6" fillId="2" borderId="6" xfId="0" applyNumberFormat="1" applyFont="1" applyFill="1" applyBorder="1" applyAlignment="1">
      <alignment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/>
    </xf>
    <xf numFmtId="172" fontId="7" fillId="0" borderId="1" xfId="0" applyNumberFormat="1" applyFont="1" applyBorder="1" applyAlignment="1">
      <alignment wrapText="1"/>
    </xf>
    <xf numFmtId="0" fontId="16" fillId="0" borderId="0" xfId="0" applyFont="1" applyAlignment="1">
      <alignment vertical="center"/>
    </xf>
    <xf numFmtId="10" fontId="7" fillId="0" borderId="0" xfId="27" applyNumberFormat="1" applyFont="1" applyAlignment="1" applyProtection="1">
      <alignment horizontal="center"/>
    </xf>
    <xf numFmtId="2" fontId="7" fillId="0" borderId="0" xfId="0" applyNumberFormat="1" applyFont="1" applyAlignment="1">
      <alignment horizontal="right"/>
    </xf>
    <xf numFmtId="10" fontId="7" fillId="0" borderId="0" xfId="27" applyNumberFormat="1" applyFont="1"/>
    <xf numFmtId="166" fontId="6" fillId="0" borderId="0" xfId="27" applyNumberFormat="1" applyFont="1"/>
    <xf numFmtId="2" fontId="7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0" fontId="7" fillId="0" borderId="0" xfId="27" applyNumberFormat="1" applyFont="1" applyBorder="1" applyAlignment="1" applyProtection="1">
      <alignment horizontal="center" vertical="center" wrapText="1"/>
    </xf>
    <xf numFmtId="10" fontId="7" fillId="0" borderId="0" xfId="27" applyNumberFormat="1" applyFont="1" applyBorder="1" applyAlignment="1">
      <alignment horizontal="center" vertical="center" wrapText="1"/>
    </xf>
    <xf numFmtId="43" fontId="7" fillId="0" borderId="0" xfId="19" applyFont="1" applyFill="1" applyBorder="1" applyAlignment="1">
      <alignment horizontal="center" vertical="center" wrapText="1"/>
    </xf>
    <xf numFmtId="168" fontId="7" fillId="0" borderId="0" xfId="26" applyNumberFormat="1" applyFont="1" applyFill="1" applyBorder="1" applyAlignment="1">
      <alignment horizontal="right"/>
    </xf>
    <xf numFmtId="2" fontId="7" fillId="0" borderId="0" xfId="0" applyNumberFormat="1" applyFont="1" applyAlignment="1">
      <alignment horizontal="center" vertical="center"/>
    </xf>
    <xf numFmtId="10" fontId="7" fillId="0" borderId="0" xfId="27" applyNumberFormat="1" applyFont="1" applyBorder="1" applyAlignment="1" applyProtection="1">
      <alignment horizontal="center"/>
    </xf>
    <xf numFmtId="9" fontId="7" fillId="0" borderId="0" xfId="27" applyFont="1" applyBorder="1" applyAlignment="1">
      <alignment horizontal="center"/>
    </xf>
    <xf numFmtId="43" fontId="7" fillId="0" borderId="0" xfId="19" applyFont="1" applyFill="1" applyBorder="1" applyAlignment="1">
      <alignment horizontal="right"/>
    </xf>
    <xf numFmtId="43" fontId="6" fillId="0" borderId="0" xfId="19" applyFont="1" applyFill="1" applyBorder="1" applyAlignment="1">
      <alignment horizontal="right"/>
    </xf>
    <xf numFmtId="172" fontId="6" fillId="0" borderId="1" xfId="0" applyNumberFormat="1" applyFont="1" applyBorder="1" applyAlignment="1">
      <alignment vertical="center" wrapText="1"/>
    </xf>
    <xf numFmtId="173" fontId="7" fillId="0" borderId="1" xfId="0" applyNumberFormat="1" applyFont="1" applyBorder="1" applyAlignment="1">
      <alignment horizontal="center" vertical="center"/>
    </xf>
    <xf numFmtId="173" fontId="7" fillId="0" borderId="1" xfId="0" applyNumberFormat="1" applyFont="1" applyBorder="1" applyAlignment="1">
      <alignment vertical="center" wrapText="1"/>
    </xf>
    <xf numFmtId="173" fontId="7" fillId="0" borderId="1" xfId="19" applyNumberFormat="1" applyFont="1" applyFill="1" applyBorder="1" applyAlignment="1">
      <alignment horizontal="right"/>
    </xf>
    <xf numFmtId="173" fontId="7" fillId="0" borderId="1" xfId="1" applyNumberFormat="1" applyFont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/>
    </xf>
    <xf numFmtId="43" fontId="7" fillId="0" borderId="1" xfId="19" applyFont="1" applyFill="1" applyBorder="1" applyAlignment="1">
      <alignment horizontal="right" vertical="center"/>
    </xf>
    <xf numFmtId="2" fontId="7" fillId="0" borderId="14" xfId="0" applyNumberFormat="1" applyFont="1" applyBorder="1" applyAlignment="1">
      <alignment horizontal="center" vertical="center"/>
    </xf>
    <xf numFmtId="172" fontId="7" fillId="0" borderId="14" xfId="0" applyNumberFormat="1" applyFont="1" applyBorder="1" applyAlignment="1">
      <alignment vertical="center" wrapText="1"/>
    </xf>
    <xf numFmtId="4" fontId="7" fillId="0" borderId="14" xfId="1" applyNumberFormat="1" applyFont="1" applyBorder="1" applyAlignment="1">
      <alignment horizontal="center" vertical="center"/>
    </xf>
    <xf numFmtId="43" fontId="7" fillId="0" borderId="14" xfId="19" applyFont="1" applyFill="1" applyBorder="1" applyAlignment="1">
      <alignment horizontal="right" vertical="center"/>
    </xf>
    <xf numFmtId="43" fontId="7" fillId="0" borderId="14" xfId="19" applyFont="1" applyFill="1" applyBorder="1" applyAlignment="1">
      <alignment horizontal="right"/>
    </xf>
    <xf numFmtId="173" fontId="7" fillId="2" borderId="4" xfId="0" applyNumberFormat="1" applyFont="1" applyFill="1" applyBorder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2" fontId="6" fillId="2" borderId="2" xfId="19" applyNumberFormat="1" applyFont="1" applyFill="1" applyBorder="1" applyAlignment="1">
      <alignment horizontal="right" vertical="center"/>
    </xf>
    <xf numFmtId="43" fontId="6" fillId="2" borderId="2" xfId="19" applyFont="1" applyFill="1" applyBorder="1" applyAlignment="1">
      <alignment horizontal="right" vertical="center"/>
    </xf>
    <xf numFmtId="40" fontId="6" fillId="3" borderId="2" xfId="19" applyNumberFormat="1" applyFont="1" applyFill="1" applyBorder="1" applyAlignment="1">
      <alignment horizontal="right" vertical="center"/>
    </xf>
    <xf numFmtId="168" fontId="6" fillId="2" borderId="3" xfId="26" applyNumberFormat="1" applyFont="1" applyFill="1" applyBorder="1" applyAlignment="1">
      <alignment horizontal="right" vertical="center"/>
    </xf>
    <xf numFmtId="168" fontId="6" fillId="2" borderId="17" xfId="26" applyNumberFormat="1" applyFont="1" applyFill="1" applyBorder="1" applyAlignment="1">
      <alignment horizontal="right" vertical="center"/>
    </xf>
    <xf numFmtId="4" fontId="7" fillId="0" borderId="1" xfId="1" applyNumberFormat="1" applyFont="1" applyBorder="1" applyAlignment="1">
      <alignment horizontal="right" vertical="center"/>
    </xf>
    <xf numFmtId="10" fontId="7" fillId="0" borderId="1" xfId="27" applyNumberFormat="1" applyFont="1" applyBorder="1" applyAlignment="1">
      <alignment horizontal="center"/>
    </xf>
    <xf numFmtId="168" fontId="7" fillId="0" borderId="1" xfId="26" applyNumberFormat="1" applyFont="1" applyFill="1" applyBorder="1" applyAlignment="1">
      <alignment horizontal="right" vertical="center"/>
    </xf>
    <xf numFmtId="168" fontId="6" fillId="2" borderId="7" xfId="26" applyNumberFormat="1" applyFont="1" applyFill="1" applyBorder="1" applyAlignment="1">
      <alignment horizontal="right" vertical="center"/>
    </xf>
    <xf numFmtId="2" fontId="6" fillId="2" borderId="6" xfId="19" applyNumberFormat="1" applyFont="1" applyFill="1" applyBorder="1" applyAlignment="1">
      <alignment horizontal="right" vertical="center"/>
    </xf>
    <xf numFmtId="43" fontId="6" fillId="2" borderId="6" xfId="19" applyFont="1" applyFill="1" applyBorder="1" applyAlignment="1">
      <alignment horizontal="right" vertical="center"/>
    </xf>
    <xf numFmtId="40" fontId="6" fillId="3" borderId="6" xfId="19" applyNumberFormat="1" applyFont="1" applyFill="1" applyBorder="1" applyAlignment="1">
      <alignment horizontal="right" vertical="center"/>
    </xf>
    <xf numFmtId="166" fontId="6" fillId="2" borderId="7" xfId="19" applyNumberFormat="1" applyFont="1" applyFill="1" applyBorder="1" applyAlignment="1">
      <alignment horizontal="right" vertical="center"/>
    </xf>
    <xf numFmtId="10" fontId="7" fillId="0" borderId="1" xfId="27" applyNumberFormat="1" applyFont="1" applyBorder="1" applyAlignment="1">
      <alignment horizontal="center" vertical="center"/>
    </xf>
    <xf numFmtId="10" fontId="7" fillId="0" borderId="1" xfId="27" applyNumberFormat="1" applyFont="1" applyBorder="1" applyAlignment="1">
      <alignment horizontal="center" vertical="center" wrapText="1"/>
    </xf>
    <xf numFmtId="43" fontId="7" fillId="0" borderId="1" xfId="19" applyFont="1" applyFill="1" applyBorder="1" applyAlignment="1">
      <alignment horizontal="center" vertical="center" wrapText="1"/>
    </xf>
    <xf numFmtId="9" fontId="7" fillId="0" borderId="1" xfId="27" applyFont="1" applyBorder="1" applyAlignment="1">
      <alignment horizontal="center"/>
    </xf>
    <xf numFmtId="168" fontId="6" fillId="0" borderId="1" xfId="26" applyNumberFormat="1" applyFont="1" applyFill="1" applyBorder="1" applyAlignment="1">
      <alignment horizontal="right" vertical="center"/>
    </xf>
    <xf numFmtId="43" fontId="6" fillId="4" borderId="0" xfId="19" applyFont="1" applyFill="1" applyBorder="1" applyAlignment="1">
      <alignment horizontal="right" vertical="center"/>
    </xf>
    <xf numFmtId="173" fontId="7" fillId="2" borderId="8" xfId="0" applyNumberFormat="1" applyFont="1" applyFill="1" applyBorder="1" applyAlignment="1"/>
    <xf numFmtId="2" fontId="6" fillId="2" borderId="9" xfId="0" applyNumberFormat="1" applyFont="1" applyFill="1" applyBorder="1" applyAlignment="1"/>
    <xf numFmtId="2" fontId="6" fillId="2" borderId="9" xfId="19" applyNumberFormat="1" applyFont="1" applyFill="1" applyBorder="1" applyAlignment="1">
      <alignment horizontal="right"/>
    </xf>
    <xf numFmtId="43" fontId="6" fillId="2" borderId="9" xfId="19" applyFont="1" applyFill="1" applyBorder="1" applyAlignment="1">
      <alignment horizontal="right"/>
    </xf>
    <xf numFmtId="40" fontId="6" fillId="3" borderId="9" xfId="19" applyNumberFormat="1" applyFont="1" applyFill="1" applyBorder="1" applyAlignment="1">
      <alignment horizontal="right"/>
    </xf>
    <xf numFmtId="168" fontId="6" fillId="2" borderId="10" xfId="26" applyNumberFormat="1" applyFont="1" applyFill="1" applyBorder="1" applyAlignment="1">
      <alignment horizontal="right"/>
    </xf>
    <xf numFmtId="2" fontId="7" fillId="4" borderId="0" xfId="0" applyNumberFormat="1" applyFont="1" applyFill="1" applyBorder="1" applyAlignment="1">
      <alignment horizontal="center" vertical="center" wrapText="1"/>
    </xf>
    <xf numFmtId="172" fontId="7" fillId="4" borderId="0" xfId="0" applyNumberFormat="1" applyFont="1" applyFill="1" applyBorder="1" applyAlignment="1">
      <alignment vertical="center" wrapText="1"/>
    </xf>
    <xf numFmtId="4" fontId="7" fillId="4" borderId="0" xfId="1" applyNumberFormat="1" applyFont="1" applyFill="1" applyBorder="1" applyAlignment="1">
      <alignment horizontal="right"/>
    </xf>
    <xf numFmtId="2" fontId="7" fillId="4" borderId="0" xfId="0" applyNumberFormat="1" applyFont="1" applyFill="1" applyBorder="1" applyAlignment="1">
      <alignment horizontal="center"/>
    </xf>
    <xf numFmtId="43" fontId="7" fillId="4" borderId="0" xfId="0" applyNumberFormat="1" applyFont="1" applyFill="1" applyBorder="1" applyAlignment="1">
      <alignment horizontal="right"/>
    </xf>
    <xf numFmtId="43" fontId="7" fillId="4" borderId="0" xfId="19" applyFont="1" applyFill="1" applyBorder="1" applyAlignment="1">
      <alignment horizontal="right"/>
    </xf>
    <xf numFmtId="2" fontId="7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10" fontId="7" fillId="4" borderId="0" xfId="27" applyNumberFormat="1" applyFont="1" applyFill="1" applyBorder="1" applyAlignment="1" applyProtection="1">
      <alignment horizontal="center"/>
    </xf>
    <xf numFmtId="2" fontId="7" fillId="4" borderId="0" xfId="0" applyNumberFormat="1" applyFont="1" applyFill="1" applyBorder="1" applyAlignment="1">
      <alignment horizontal="right"/>
    </xf>
    <xf numFmtId="10" fontId="7" fillId="4" borderId="0" xfId="27" applyNumberFormat="1" applyFont="1" applyFill="1" applyBorder="1" applyAlignment="1">
      <alignment horizontal="center"/>
    </xf>
    <xf numFmtId="168" fontId="7" fillId="4" borderId="0" xfId="26" applyNumberFormat="1" applyFont="1" applyFill="1" applyBorder="1" applyAlignment="1">
      <alignment horizontal="right" vertical="center"/>
    </xf>
    <xf numFmtId="173" fontId="7" fillId="2" borderId="11" xfId="0" applyNumberFormat="1" applyFont="1" applyFill="1" applyBorder="1" applyAlignment="1">
      <alignment vertical="center"/>
    </xf>
    <xf numFmtId="2" fontId="6" fillId="2" borderId="12" xfId="0" applyNumberFormat="1" applyFont="1" applyFill="1" applyBorder="1" applyAlignment="1">
      <alignment vertical="center"/>
    </xf>
    <xf numFmtId="2" fontId="6" fillId="2" borderId="12" xfId="19" applyNumberFormat="1" applyFont="1" applyFill="1" applyBorder="1" applyAlignment="1">
      <alignment horizontal="right"/>
    </xf>
    <xf numFmtId="43" fontId="6" fillId="2" borderId="12" xfId="19" applyFont="1" applyFill="1" applyBorder="1" applyAlignment="1">
      <alignment horizontal="right"/>
    </xf>
    <xf numFmtId="40" fontId="6" fillId="3" borderId="12" xfId="19" applyNumberFormat="1" applyFont="1" applyFill="1" applyBorder="1" applyAlignment="1">
      <alignment horizontal="right"/>
    </xf>
    <xf numFmtId="168" fontId="6" fillId="2" borderId="13" xfId="26" applyNumberFormat="1" applyFont="1" applyFill="1" applyBorder="1" applyAlignment="1">
      <alignment horizontal="right" vertical="center"/>
    </xf>
    <xf numFmtId="2" fontId="6" fillId="2" borderId="12" xfId="19" applyNumberFormat="1" applyFont="1" applyFill="1" applyBorder="1" applyAlignment="1">
      <alignment horizontal="right" vertical="center"/>
    </xf>
    <xf numFmtId="43" fontId="6" fillId="2" borderId="12" xfId="19" applyFont="1" applyFill="1" applyBorder="1" applyAlignment="1">
      <alignment horizontal="right" vertical="center"/>
    </xf>
    <xf numFmtId="10" fontId="6" fillId="3" borderId="12" xfId="27" applyNumberFormat="1" applyFont="1" applyFill="1" applyBorder="1" applyAlignment="1">
      <alignment horizontal="center" vertical="center"/>
    </xf>
    <xf numFmtId="40" fontId="6" fillId="3" borderId="12" xfId="19" applyNumberFormat="1" applyFont="1" applyFill="1" applyBorder="1" applyAlignment="1">
      <alignment horizontal="right" vertical="center"/>
    </xf>
    <xf numFmtId="43" fontId="7" fillId="0" borderId="1" xfId="0" applyNumberFormat="1" applyFont="1" applyBorder="1" applyAlignment="1" applyProtection="1">
      <alignment horizontal="right" vertical="center"/>
      <protection locked="0"/>
    </xf>
    <xf numFmtId="43" fontId="7" fillId="0" borderId="14" xfId="0" applyNumberFormat="1" applyFont="1" applyBorder="1" applyAlignment="1" applyProtection="1">
      <alignment horizontal="right" vertical="center"/>
      <protection locked="0"/>
    </xf>
    <xf numFmtId="40" fontId="6" fillId="3" borderId="2" xfId="19" applyNumberFormat="1" applyFont="1" applyFill="1" applyBorder="1" applyAlignment="1" applyProtection="1">
      <alignment horizontal="right" vertical="center"/>
      <protection locked="0"/>
    </xf>
    <xf numFmtId="43" fontId="16" fillId="4" borderId="0" xfId="0" applyNumberFormat="1" applyFont="1" applyFill="1" applyProtection="1">
      <protection locked="0"/>
    </xf>
    <xf numFmtId="40" fontId="6" fillId="4" borderId="0" xfId="19" applyNumberFormat="1" applyFont="1" applyFill="1" applyBorder="1" applyAlignment="1" applyProtection="1">
      <alignment horizontal="right"/>
      <protection locked="0"/>
    </xf>
    <xf numFmtId="2" fontId="7" fillId="0" borderId="1" xfId="0" applyNumberFormat="1" applyFont="1" applyBorder="1" applyAlignment="1" applyProtection="1">
      <alignment horizontal="right" vertical="center"/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4" fontId="10" fillId="0" borderId="0" xfId="0" applyNumberFormat="1" applyFont="1" applyAlignment="1" applyProtection="1">
      <alignment horizontal="right"/>
      <protection locked="0"/>
    </xf>
    <xf numFmtId="43" fontId="11" fillId="0" borderId="0" xfId="19" applyFont="1" applyAlignment="1" applyProtection="1">
      <alignment horizontal="right"/>
      <protection locked="0"/>
    </xf>
    <xf numFmtId="169" fontId="11" fillId="0" borderId="0" xfId="19" applyNumberFormat="1" applyFont="1" applyAlignment="1" applyProtection="1">
      <alignment horizontal="right"/>
      <protection locked="0"/>
    </xf>
    <xf numFmtId="169" fontId="11" fillId="0" borderId="0" xfId="19" applyNumberFormat="1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170" fontId="13" fillId="0" borderId="0" xfId="0" applyNumberFormat="1" applyFont="1" applyAlignment="1" applyProtection="1">
      <alignment horizontal="left"/>
      <protection locked="0"/>
    </xf>
    <xf numFmtId="2" fontId="10" fillId="0" borderId="0" xfId="0" applyNumberFormat="1" applyFont="1" applyAlignment="1" applyProtection="1">
      <alignment vertical="center"/>
      <protection locked="0"/>
    </xf>
    <xf numFmtId="43" fontId="10" fillId="0" borderId="0" xfId="0" applyNumberFormat="1" applyFont="1" applyProtection="1">
      <protection locked="0"/>
    </xf>
    <xf numFmtId="43" fontId="13" fillId="0" borderId="0" xfId="0" applyNumberFormat="1" applyFont="1" applyAlignment="1" applyProtection="1">
      <alignment horizontal="right" vertical="top"/>
      <protection locked="0"/>
    </xf>
    <xf numFmtId="171" fontId="13" fillId="0" borderId="0" xfId="19" applyNumberFormat="1" applyFont="1" applyFill="1" applyAlignment="1" applyProtection="1">
      <alignment horizontal="left"/>
      <protection locked="0"/>
    </xf>
    <xf numFmtId="2" fontId="13" fillId="0" borderId="0" xfId="0" applyNumberFormat="1" applyFont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left" vertical="center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2" fontId="11" fillId="0" borderId="0" xfId="0" applyNumberFormat="1" applyFont="1" applyAlignment="1" applyProtection="1">
      <alignment horizontal="center" vertical="center"/>
      <protection locked="0"/>
    </xf>
    <xf numFmtId="169" fontId="13" fillId="0" borderId="0" xfId="19" applyNumberFormat="1" applyFont="1" applyFill="1" applyBorder="1" applyAlignment="1" applyProtection="1">
      <alignment horizontal="left"/>
      <protection locked="0"/>
    </xf>
    <xf numFmtId="169" fontId="13" fillId="0" borderId="0" xfId="19" applyNumberFormat="1" applyFont="1" applyFill="1" applyBorder="1" applyAlignment="1" applyProtection="1">
      <alignment horizontal="left"/>
      <protection locked="0"/>
    </xf>
    <xf numFmtId="0" fontId="12" fillId="0" borderId="0" xfId="20" applyFont="1" applyAlignment="1" applyProtection="1">
      <alignment horizontal="center"/>
      <protection locked="0"/>
    </xf>
    <xf numFmtId="4" fontId="15" fillId="0" borderId="0" xfId="0" applyNumberFormat="1" applyFont="1" applyAlignment="1" applyProtection="1">
      <alignment horizontal="left" vertical="center"/>
      <protection locked="0"/>
    </xf>
    <xf numFmtId="2" fontId="13" fillId="0" borderId="0" xfId="0" applyNumberFormat="1" applyFont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</cellXfs>
  <cellStyles count="30">
    <cellStyle name="Comma" xfId="19" builtinId="3"/>
    <cellStyle name="Comma 2" xfId="2" xr:uid="{00000000-0005-0000-0000-000000000000}"/>
    <cellStyle name="Comma 3" xfId="21" xr:uid="{00000000-0005-0000-0000-000001000000}"/>
    <cellStyle name="Currency" xfId="26" builtinId="4"/>
    <cellStyle name="Currency [0] 2" xfId="4" xr:uid="{00000000-0005-0000-0000-000002000000}"/>
    <cellStyle name="Currency [0] 3" xfId="23" xr:uid="{00000000-0005-0000-0000-000003000000}"/>
    <cellStyle name="Currency 10" xfId="14" xr:uid="{00000000-0005-0000-0000-000004000000}"/>
    <cellStyle name="Currency 11" xfId="15" xr:uid="{00000000-0005-0000-0000-000005000000}"/>
    <cellStyle name="Currency 12" xfId="9" xr:uid="{00000000-0005-0000-0000-000006000000}"/>
    <cellStyle name="Currency 13" xfId="16" xr:uid="{00000000-0005-0000-0000-000007000000}"/>
    <cellStyle name="Currency 14" xfId="17" xr:uid="{00000000-0005-0000-0000-000008000000}"/>
    <cellStyle name="Currency 15" xfId="18" xr:uid="{00000000-0005-0000-0000-000009000000}"/>
    <cellStyle name="Currency 16" xfId="22" xr:uid="{00000000-0005-0000-0000-00000A000000}"/>
    <cellStyle name="Currency 2" xfId="3" xr:uid="{00000000-0005-0000-0000-00000B000000}"/>
    <cellStyle name="Currency 3" xfId="8" xr:uid="{00000000-0005-0000-0000-00000C000000}"/>
    <cellStyle name="Currency 4" xfId="10" xr:uid="{00000000-0005-0000-0000-00000D000000}"/>
    <cellStyle name="Currency 5" xfId="7" xr:uid="{00000000-0005-0000-0000-00000E000000}"/>
    <cellStyle name="Currency 6" xfId="6" xr:uid="{00000000-0005-0000-0000-00000F000000}"/>
    <cellStyle name="Currency 7" xfId="11" xr:uid="{00000000-0005-0000-0000-000010000000}"/>
    <cellStyle name="Currency 8" xfId="12" xr:uid="{00000000-0005-0000-0000-000011000000}"/>
    <cellStyle name="Currency 9" xfId="13" xr:uid="{00000000-0005-0000-0000-000012000000}"/>
    <cellStyle name="Hyperlink 2" xfId="24" xr:uid="{00000000-0005-0000-0000-000013000000}"/>
    <cellStyle name="Millares 17" xfId="29" xr:uid="{00000000-0005-0000-0000-000015000000}"/>
    <cellStyle name="Normal" xfId="0" builtinId="0"/>
    <cellStyle name="Normal 2" xfId="1" xr:uid="{00000000-0005-0000-0000-000018000000}"/>
    <cellStyle name="Normal 3" xfId="20" xr:uid="{00000000-0005-0000-0000-000019000000}"/>
    <cellStyle name="Normal 3 3" xfId="28" xr:uid="{00000000-0005-0000-0000-00001A000000}"/>
    <cellStyle name="Percent" xfId="27" builtinId="5"/>
    <cellStyle name="Percent 2" xfId="5" xr:uid="{00000000-0005-0000-0000-00001C000000}"/>
    <cellStyle name="Percent 3" xfId="25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delo%20para%20presupuesto%20de%20dignificacion\____Presupuesto%20La%20Roman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1">
          <cell r="E31">
            <v>8000</v>
          </cell>
        </row>
        <row r="89">
          <cell r="E89">
            <v>43.199999999999996</v>
          </cell>
        </row>
        <row r="135">
          <cell r="E135">
            <v>231.11999999999998</v>
          </cell>
        </row>
        <row r="138">
          <cell r="E138">
            <v>12.084</v>
          </cell>
        </row>
        <row r="162">
          <cell r="E162">
            <v>8394</v>
          </cell>
        </row>
        <row r="178">
          <cell r="E178">
            <v>79.655999999999992</v>
          </cell>
        </row>
        <row r="184">
          <cell r="E184">
            <v>2958</v>
          </cell>
        </row>
        <row r="186">
          <cell r="E186">
            <v>198.80399999999997</v>
          </cell>
        </row>
        <row r="204">
          <cell r="E204">
            <v>12.743999999999998</v>
          </cell>
        </row>
        <row r="206">
          <cell r="E206">
            <v>21315</v>
          </cell>
        </row>
        <row r="223">
          <cell r="E223">
            <v>94.631999999999991</v>
          </cell>
        </row>
        <row r="233">
          <cell r="E233">
            <v>243</v>
          </cell>
        </row>
        <row r="336">
          <cell r="E336">
            <v>807.12</v>
          </cell>
        </row>
        <row r="359">
          <cell r="E359">
            <v>454.64400000000001</v>
          </cell>
        </row>
        <row r="360">
          <cell r="E360">
            <v>492.52799999999996</v>
          </cell>
        </row>
        <row r="371">
          <cell r="E371">
            <v>9.0839999999999996</v>
          </cell>
        </row>
        <row r="373">
          <cell r="E373">
            <v>89.46</v>
          </cell>
        </row>
        <row r="486">
          <cell r="E486">
            <v>9.2759999999999998</v>
          </cell>
        </row>
        <row r="495">
          <cell r="E495">
            <v>35.003999999999998</v>
          </cell>
        </row>
        <row r="543">
          <cell r="E543">
            <v>405.47999999999996</v>
          </cell>
        </row>
        <row r="1267">
          <cell r="E1267">
            <v>31.152000000000001</v>
          </cell>
        </row>
        <row r="1308">
          <cell r="E1308">
            <v>24</v>
          </cell>
        </row>
        <row r="1322">
          <cell r="E1322">
            <v>10.752000000000001</v>
          </cell>
        </row>
        <row r="1339">
          <cell r="E1339">
            <v>36.815999999999995</v>
          </cell>
        </row>
        <row r="1348">
          <cell r="E1348">
            <v>581.86799999999994</v>
          </cell>
        </row>
        <row r="1377">
          <cell r="E1377">
            <v>350.46</v>
          </cell>
        </row>
        <row r="1378">
          <cell r="E1378">
            <v>110</v>
          </cell>
        </row>
        <row r="1383">
          <cell r="E1383">
            <v>21.24</v>
          </cell>
        </row>
        <row r="1387">
          <cell r="E1387">
            <v>19.32</v>
          </cell>
        </row>
        <row r="1423">
          <cell r="E1423">
            <v>63.851999999999997</v>
          </cell>
        </row>
        <row r="1437">
          <cell r="E1437">
            <v>359.916</v>
          </cell>
        </row>
        <row r="1447">
          <cell r="E1447">
            <v>73.99199999999999</v>
          </cell>
        </row>
        <row r="1468">
          <cell r="E1468">
            <v>7.056</v>
          </cell>
        </row>
        <row r="1516">
          <cell r="E1516">
            <v>240.71999999999997</v>
          </cell>
        </row>
      </sheetData>
      <sheetData sheetId="5" refreshError="1"/>
      <sheetData sheetId="6" refreshError="1"/>
      <sheetData sheetId="7" refreshError="1"/>
      <sheetData sheetId="8" refreshError="1">
        <row r="73">
          <cell r="D73">
            <v>600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9"/>
  <sheetViews>
    <sheetView tabSelected="1" view="pageBreakPreview" topLeftCell="A106" zoomScaleNormal="100" zoomScaleSheetLayoutView="100" workbookViewId="0">
      <selection activeCell="K127" sqref="K127"/>
    </sheetView>
  </sheetViews>
  <sheetFormatPr defaultColWidth="11" defaultRowHeight="14.25" x14ac:dyDescent="0.2"/>
  <cols>
    <col min="1" max="1" width="8.7109375" style="27" customWidth="1"/>
    <col min="2" max="2" width="71.7109375" style="2" customWidth="1"/>
    <col min="3" max="3" width="9.7109375" style="4" customWidth="1"/>
    <col min="4" max="4" width="9.140625" style="4" customWidth="1"/>
    <col min="5" max="5" width="14" style="17" customWidth="1"/>
    <col min="6" max="6" width="15.7109375" style="4" bestFit="1" customWidth="1"/>
    <col min="7" max="7" width="20.85546875" style="4" customWidth="1"/>
    <col min="8" max="208" width="11" style="4"/>
    <col min="209" max="209" width="6.140625" style="4" customWidth="1"/>
    <col min="210" max="210" width="41" style="4" customWidth="1"/>
    <col min="211" max="211" width="10.85546875" style="4" customWidth="1"/>
    <col min="212" max="212" width="8.7109375" style="4" customWidth="1"/>
    <col min="213" max="213" width="14.42578125" style="4" customWidth="1"/>
    <col min="214" max="214" width="15.7109375" style="4" bestFit="1" customWidth="1"/>
    <col min="215" max="215" width="15.7109375" style="4" customWidth="1"/>
    <col min="216" max="216" width="14.42578125" style="4" bestFit="1" customWidth="1"/>
    <col min="217" max="217" width="12.7109375" style="4" bestFit="1" customWidth="1"/>
    <col min="218" max="464" width="11" style="4"/>
    <col min="465" max="465" width="6.140625" style="4" customWidth="1"/>
    <col min="466" max="466" width="41" style="4" customWidth="1"/>
    <col min="467" max="467" width="10.85546875" style="4" customWidth="1"/>
    <col min="468" max="468" width="8.7109375" style="4" customWidth="1"/>
    <col min="469" max="469" width="14.42578125" style="4" customWidth="1"/>
    <col min="470" max="470" width="15.7109375" style="4" bestFit="1" customWidth="1"/>
    <col min="471" max="471" width="15.7109375" style="4" customWidth="1"/>
    <col min="472" max="472" width="14.42578125" style="4" bestFit="1" customWidth="1"/>
    <col min="473" max="473" width="12.7109375" style="4" bestFit="1" customWidth="1"/>
    <col min="474" max="720" width="11" style="4"/>
    <col min="721" max="721" width="6.140625" style="4" customWidth="1"/>
    <col min="722" max="722" width="41" style="4" customWidth="1"/>
    <col min="723" max="723" width="10.85546875" style="4" customWidth="1"/>
    <col min="724" max="724" width="8.7109375" style="4" customWidth="1"/>
    <col min="725" max="725" width="14.42578125" style="4" customWidth="1"/>
    <col min="726" max="726" width="15.7109375" style="4" bestFit="1" customWidth="1"/>
    <col min="727" max="727" width="15.7109375" style="4" customWidth="1"/>
    <col min="728" max="728" width="14.42578125" style="4" bestFit="1" customWidth="1"/>
    <col min="729" max="729" width="12.7109375" style="4" bestFit="1" customWidth="1"/>
    <col min="730" max="976" width="11" style="4"/>
    <col min="977" max="977" width="6.140625" style="4" customWidth="1"/>
    <col min="978" max="978" width="41" style="4" customWidth="1"/>
    <col min="979" max="979" width="10.85546875" style="4" customWidth="1"/>
    <col min="980" max="980" width="8.7109375" style="4" customWidth="1"/>
    <col min="981" max="981" width="14.42578125" style="4" customWidth="1"/>
    <col min="982" max="982" width="15.7109375" style="4" bestFit="1" customWidth="1"/>
    <col min="983" max="983" width="15.7109375" style="4" customWidth="1"/>
    <col min="984" max="984" width="14.42578125" style="4" bestFit="1" customWidth="1"/>
    <col min="985" max="985" width="12.7109375" style="4" bestFit="1" customWidth="1"/>
    <col min="986" max="1232" width="11" style="4"/>
    <col min="1233" max="1233" width="6.140625" style="4" customWidth="1"/>
    <col min="1234" max="1234" width="41" style="4" customWidth="1"/>
    <col min="1235" max="1235" width="10.85546875" style="4" customWidth="1"/>
    <col min="1236" max="1236" width="8.7109375" style="4" customWidth="1"/>
    <col min="1237" max="1237" width="14.42578125" style="4" customWidth="1"/>
    <col min="1238" max="1238" width="15.7109375" style="4" bestFit="1" customWidth="1"/>
    <col min="1239" max="1239" width="15.7109375" style="4" customWidth="1"/>
    <col min="1240" max="1240" width="14.42578125" style="4" bestFit="1" customWidth="1"/>
    <col min="1241" max="1241" width="12.7109375" style="4" bestFit="1" customWidth="1"/>
    <col min="1242" max="1488" width="11" style="4"/>
    <col min="1489" max="1489" width="6.140625" style="4" customWidth="1"/>
    <col min="1490" max="1490" width="41" style="4" customWidth="1"/>
    <col min="1491" max="1491" width="10.85546875" style="4" customWidth="1"/>
    <col min="1492" max="1492" width="8.7109375" style="4" customWidth="1"/>
    <col min="1493" max="1493" width="14.42578125" style="4" customWidth="1"/>
    <col min="1494" max="1494" width="15.7109375" style="4" bestFit="1" customWidth="1"/>
    <col min="1495" max="1495" width="15.7109375" style="4" customWidth="1"/>
    <col min="1496" max="1496" width="14.42578125" style="4" bestFit="1" customWidth="1"/>
    <col min="1497" max="1497" width="12.7109375" style="4" bestFit="1" customWidth="1"/>
    <col min="1498" max="1744" width="11" style="4"/>
    <col min="1745" max="1745" width="6.140625" style="4" customWidth="1"/>
    <col min="1746" max="1746" width="41" style="4" customWidth="1"/>
    <col min="1747" max="1747" width="10.85546875" style="4" customWidth="1"/>
    <col min="1748" max="1748" width="8.7109375" style="4" customWidth="1"/>
    <col min="1749" max="1749" width="14.42578125" style="4" customWidth="1"/>
    <col min="1750" max="1750" width="15.7109375" style="4" bestFit="1" customWidth="1"/>
    <col min="1751" max="1751" width="15.7109375" style="4" customWidth="1"/>
    <col min="1752" max="1752" width="14.42578125" style="4" bestFit="1" customWidth="1"/>
    <col min="1753" max="1753" width="12.7109375" style="4" bestFit="1" customWidth="1"/>
    <col min="1754" max="2000" width="11" style="4"/>
    <col min="2001" max="2001" width="6.140625" style="4" customWidth="1"/>
    <col min="2002" max="2002" width="41" style="4" customWidth="1"/>
    <col min="2003" max="2003" width="10.85546875" style="4" customWidth="1"/>
    <col min="2004" max="2004" width="8.7109375" style="4" customWidth="1"/>
    <col min="2005" max="2005" width="14.42578125" style="4" customWidth="1"/>
    <col min="2006" max="2006" width="15.7109375" style="4" bestFit="1" customWidth="1"/>
    <col min="2007" max="2007" width="15.7109375" style="4" customWidth="1"/>
    <col min="2008" max="2008" width="14.42578125" style="4" bestFit="1" customWidth="1"/>
    <col min="2009" max="2009" width="12.7109375" style="4" bestFit="1" customWidth="1"/>
    <col min="2010" max="2256" width="11" style="4"/>
    <col min="2257" max="2257" width="6.140625" style="4" customWidth="1"/>
    <col min="2258" max="2258" width="41" style="4" customWidth="1"/>
    <col min="2259" max="2259" width="10.85546875" style="4" customWidth="1"/>
    <col min="2260" max="2260" width="8.7109375" style="4" customWidth="1"/>
    <col min="2261" max="2261" width="14.42578125" style="4" customWidth="1"/>
    <col min="2262" max="2262" width="15.7109375" style="4" bestFit="1" customWidth="1"/>
    <col min="2263" max="2263" width="15.7109375" style="4" customWidth="1"/>
    <col min="2264" max="2264" width="14.42578125" style="4" bestFit="1" customWidth="1"/>
    <col min="2265" max="2265" width="12.7109375" style="4" bestFit="1" customWidth="1"/>
    <col min="2266" max="2512" width="11" style="4"/>
    <col min="2513" max="2513" width="6.140625" style="4" customWidth="1"/>
    <col min="2514" max="2514" width="41" style="4" customWidth="1"/>
    <col min="2515" max="2515" width="10.85546875" style="4" customWidth="1"/>
    <col min="2516" max="2516" width="8.7109375" style="4" customWidth="1"/>
    <col min="2517" max="2517" width="14.42578125" style="4" customWidth="1"/>
    <col min="2518" max="2518" width="15.7109375" style="4" bestFit="1" customWidth="1"/>
    <col min="2519" max="2519" width="15.7109375" style="4" customWidth="1"/>
    <col min="2520" max="2520" width="14.42578125" style="4" bestFit="1" customWidth="1"/>
    <col min="2521" max="2521" width="12.7109375" style="4" bestFit="1" customWidth="1"/>
    <col min="2522" max="2768" width="11" style="4"/>
    <col min="2769" max="2769" width="6.140625" style="4" customWidth="1"/>
    <col min="2770" max="2770" width="41" style="4" customWidth="1"/>
    <col min="2771" max="2771" width="10.85546875" style="4" customWidth="1"/>
    <col min="2772" max="2772" width="8.7109375" style="4" customWidth="1"/>
    <col min="2773" max="2773" width="14.42578125" style="4" customWidth="1"/>
    <col min="2774" max="2774" width="15.7109375" style="4" bestFit="1" customWidth="1"/>
    <col min="2775" max="2775" width="15.7109375" style="4" customWidth="1"/>
    <col min="2776" max="2776" width="14.42578125" style="4" bestFit="1" customWidth="1"/>
    <col min="2777" max="2777" width="12.7109375" style="4" bestFit="1" customWidth="1"/>
    <col min="2778" max="3024" width="11" style="4"/>
    <col min="3025" max="3025" width="6.140625" style="4" customWidth="1"/>
    <col min="3026" max="3026" width="41" style="4" customWidth="1"/>
    <col min="3027" max="3027" width="10.85546875" style="4" customWidth="1"/>
    <col min="3028" max="3028" width="8.7109375" style="4" customWidth="1"/>
    <col min="3029" max="3029" width="14.42578125" style="4" customWidth="1"/>
    <col min="3030" max="3030" width="15.7109375" style="4" bestFit="1" customWidth="1"/>
    <col min="3031" max="3031" width="15.7109375" style="4" customWidth="1"/>
    <col min="3032" max="3032" width="14.42578125" style="4" bestFit="1" customWidth="1"/>
    <col min="3033" max="3033" width="12.7109375" style="4" bestFit="1" customWidth="1"/>
    <col min="3034" max="3280" width="11" style="4"/>
    <col min="3281" max="3281" width="6.140625" style="4" customWidth="1"/>
    <col min="3282" max="3282" width="41" style="4" customWidth="1"/>
    <col min="3283" max="3283" width="10.85546875" style="4" customWidth="1"/>
    <col min="3284" max="3284" width="8.7109375" style="4" customWidth="1"/>
    <col min="3285" max="3285" width="14.42578125" style="4" customWidth="1"/>
    <col min="3286" max="3286" width="15.7109375" style="4" bestFit="1" customWidth="1"/>
    <col min="3287" max="3287" width="15.7109375" style="4" customWidth="1"/>
    <col min="3288" max="3288" width="14.42578125" style="4" bestFit="1" customWidth="1"/>
    <col min="3289" max="3289" width="12.7109375" style="4" bestFit="1" customWidth="1"/>
    <col min="3290" max="3536" width="11" style="4"/>
    <col min="3537" max="3537" width="6.140625" style="4" customWidth="1"/>
    <col min="3538" max="3538" width="41" style="4" customWidth="1"/>
    <col min="3539" max="3539" width="10.85546875" style="4" customWidth="1"/>
    <col min="3540" max="3540" width="8.7109375" style="4" customWidth="1"/>
    <col min="3541" max="3541" width="14.42578125" style="4" customWidth="1"/>
    <col min="3542" max="3542" width="15.7109375" style="4" bestFit="1" customWidth="1"/>
    <col min="3543" max="3543" width="15.7109375" style="4" customWidth="1"/>
    <col min="3544" max="3544" width="14.42578125" style="4" bestFit="1" customWidth="1"/>
    <col min="3545" max="3545" width="12.7109375" style="4" bestFit="1" customWidth="1"/>
    <col min="3546" max="3792" width="11" style="4"/>
    <col min="3793" max="3793" width="6.140625" style="4" customWidth="1"/>
    <col min="3794" max="3794" width="41" style="4" customWidth="1"/>
    <col min="3795" max="3795" width="10.85546875" style="4" customWidth="1"/>
    <col min="3796" max="3796" width="8.7109375" style="4" customWidth="1"/>
    <col min="3797" max="3797" width="14.42578125" style="4" customWidth="1"/>
    <col min="3798" max="3798" width="15.7109375" style="4" bestFit="1" customWidth="1"/>
    <col min="3799" max="3799" width="15.7109375" style="4" customWidth="1"/>
    <col min="3800" max="3800" width="14.42578125" style="4" bestFit="1" customWidth="1"/>
    <col min="3801" max="3801" width="12.7109375" style="4" bestFit="1" customWidth="1"/>
    <col min="3802" max="4048" width="11" style="4"/>
    <col min="4049" max="4049" width="6.140625" style="4" customWidth="1"/>
    <col min="4050" max="4050" width="41" style="4" customWidth="1"/>
    <col min="4051" max="4051" width="10.85546875" style="4" customWidth="1"/>
    <col min="4052" max="4052" width="8.7109375" style="4" customWidth="1"/>
    <col min="4053" max="4053" width="14.42578125" style="4" customWidth="1"/>
    <col min="4054" max="4054" width="15.7109375" style="4" bestFit="1" customWidth="1"/>
    <col min="4055" max="4055" width="15.7109375" style="4" customWidth="1"/>
    <col min="4056" max="4056" width="14.42578125" style="4" bestFit="1" customWidth="1"/>
    <col min="4057" max="4057" width="12.7109375" style="4" bestFit="1" customWidth="1"/>
    <col min="4058" max="4304" width="11" style="4"/>
    <col min="4305" max="4305" width="6.140625" style="4" customWidth="1"/>
    <col min="4306" max="4306" width="41" style="4" customWidth="1"/>
    <col min="4307" max="4307" width="10.85546875" style="4" customWidth="1"/>
    <col min="4308" max="4308" width="8.7109375" style="4" customWidth="1"/>
    <col min="4309" max="4309" width="14.42578125" style="4" customWidth="1"/>
    <col min="4310" max="4310" width="15.7109375" style="4" bestFit="1" customWidth="1"/>
    <col min="4311" max="4311" width="15.7109375" style="4" customWidth="1"/>
    <col min="4312" max="4312" width="14.42578125" style="4" bestFit="1" customWidth="1"/>
    <col min="4313" max="4313" width="12.7109375" style="4" bestFit="1" customWidth="1"/>
    <col min="4314" max="4560" width="11" style="4"/>
    <col min="4561" max="4561" width="6.140625" style="4" customWidth="1"/>
    <col min="4562" max="4562" width="41" style="4" customWidth="1"/>
    <col min="4563" max="4563" width="10.85546875" style="4" customWidth="1"/>
    <col min="4564" max="4564" width="8.7109375" style="4" customWidth="1"/>
    <col min="4565" max="4565" width="14.42578125" style="4" customWidth="1"/>
    <col min="4566" max="4566" width="15.7109375" style="4" bestFit="1" customWidth="1"/>
    <col min="4567" max="4567" width="15.7109375" style="4" customWidth="1"/>
    <col min="4568" max="4568" width="14.42578125" style="4" bestFit="1" customWidth="1"/>
    <col min="4569" max="4569" width="12.7109375" style="4" bestFit="1" customWidth="1"/>
    <col min="4570" max="4816" width="11" style="4"/>
    <col min="4817" max="4817" width="6.140625" style="4" customWidth="1"/>
    <col min="4818" max="4818" width="41" style="4" customWidth="1"/>
    <col min="4819" max="4819" width="10.85546875" style="4" customWidth="1"/>
    <col min="4820" max="4820" width="8.7109375" style="4" customWidth="1"/>
    <col min="4821" max="4821" width="14.42578125" style="4" customWidth="1"/>
    <col min="4822" max="4822" width="15.7109375" style="4" bestFit="1" customWidth="1"/>
    <col min="4823" max="4823" width="15.7109375" style="4" customWidth="1"/>
    <col min="4824" max="4824" width="14.42578125" style="4" bestFit="1" customWidth="1"/>
    <col min="4825" max="4825" width="12.7109375" style="4" bestFit="1" customWidth="1"/>
    <col min="4826" max="5072" width="11" style="4"/>
    <col min="5073" max="5073" width="6.140625" style="4" customWidth="1"/>
    <col min="5074" max="5074" width="41" style="4" customWidth="1"/>
    <col min="5075" max="5075" width="10.85546875" style="4" customWidth="1"/>
    <col min="5076" max="5076" width="8.7109375" style="4" customWidth="1"/>
    <col min="5077" max="5077" width="14.42578125" style="4" customWidth="1"/>
    <col min="5078" max="5078" width="15.7109375" style="4" bestFit="1" customWidth="1"/>
    <col min="5079" max="5079" width="15.7109375" style="4" customWidth="1"/>
    <col min="5080" max="5080" width="14.42578125" style="4" bestFit="1" customWidth="1"/>
    <col min="5081" max="5081" width="12.7109375" style="4" bestFit="1" customWidth="1"/>
    <col min="5082" max="5328" width="11" style="4"/>
    <col min="5329" max="5329" width="6.140625" style="4" customWidth="1"/>
    <col min="5330" max="5330" width="41" style="4" customWidth="1"/>
    <col min="5331" max="5331" width="10.85546875" style="4" customWidth="1"/>
    <col min="5332" max="5332" width="8.7109375" style="4" customWidth="1"/>
    <col min="5333" max="5333" width="14.42578125" style="4" customWidth="1"/>
    <col min="5334" max="5334" width="15.7109375" style="4" bestFit="1" customWidth="1"/>
    <col min="5335" max="5335" width="15.7109375" style="4" customWidth="1"/>
    <col min="5336" max="5336" width="14.42578125" style="4" bestFit="1" customWidth="1"/>
    <col min="5337" max="5337" width="12.7109375" style="4" bestFit="1" customWidth="1"/>
    <col min="5338" max="5584" width="11" style="4"/>
    <col min="5585" max="5585" width="6.140625" style="4" customWidth="1"/>
    <col min="5586" max="5586" width="41" style="4" customWidth="1"/>
    <col min="5587" max="5587" width="10.85546875" style="4" customWidth="1"/>
    <col min="5588" max="5588" width="8.7109375" style="4" customWidth="1"/>
    <col min="5589" max="5589" width="14.42578125" style="4" customWidth="1"/>
    <col min="5590" max="5590" width="15.7109375" style="4" bestFit="1" customWidth="1"/>
    <col min="5591" max="5591" width="15.7109375" style="4" customWidth="1"/>
    <col min="5592" max="5592" width="14.42578125" style="4" bestFit="1" customWidth="1"/>
    <col min="5593" max="5593" width="12.7109375" style="4" bestFit="1" customWidth="1"/>
    <col min="5594" max="5840" width="11" style="4"/>
    <col min="5841" max="5841" width="6.140625" style="4" customWidth="1"/>
    <col min="5842" max="5842" width="41" style="4" customWidth="1"/>
    <col min="5843" max="5843" width="10.85546875" style="4" customWidth="1"/>
    <col min="5844" max="5844" width="8.7109375" style="4" customWidth="1"/>
    <col min="5845" max="5845" width="14.42578125" style="4" customWidth="1"/>
    <col min="5846" max="5846" width="15.7109375" style="4" bestFit="1" customWidth="1"/>
    <col min="5847" max="5847" width="15.7109375" style="4" customWidth="1"/>
    <col min="5848" max="5848" width="14.42578125" style="4" bestFit="1" customWidth="1"/>
    <col min="5849" max="5849" width="12.7109375" style="4" bestFit="1" customWidth="1"/>
    <col min="5850" max="6096" width="11" style="4"/>
    <col min="6097" max="6097" width="6.140625" style="4" customWidth="1"/>
    <col min="6098" max="6098" width="41" style="4" customWidth="1"/>
    <col min="6099" max="6099" width="10.85546875" style="4" customWidth="1"/>
    <col min="6100" max="6100" width="8.7109375" style="4" customWidth="1"/>
    <col min="6101" max="6101" width="14.42578125" style="4" customWidth="1"/>
    <col min="6102" max="6102" width="15.7109375" style="4" bestFit="1" customWidth="1"/>
    <col min="6103" max="6103" width="15.7109375" style="4" customWidth="1"/>
    <col min="6104" max="6104" width="14.42578125" style="4" bestFit="1" customWidth="1"/>
    <col min="6105" max="6105" width="12.7109375" style="4" bestFit="1" customWidth="1"/>
    <col min="6106" max="6352" width="11" style="4"/>
    <col min="6353" max="6353" width="6.140625" style="4" customWidth="1"/>
    <col min="6354" max="6354" width="41" style="4" customWidth="1"/>
    <col min="6355" max="6355" width="10.85546875" style="4" customWidth="1"/>
    <col min="6356" max="6356" width="8.7109375" style="4" customWidth="1"/>
    <col min="6357" max="6357" width="14.42578125" style="4" customWidth="1"/>
    <col min="6358" max="6358" width="15.7109375" style="4" bestFit="1" customWidth="1"/>
    <col min="6359" max="6359" width="15.7109375" style="4" customWidth="1"/>
    <col min="6360" max="6360" width="14.42578125" style="4" bestFit="1" customWidth="1"/>
    <col min="6361" max="6361" width="12.7109375" style="4" bestFit="1" customWidth="1"/>
    <col min="6362" max="6608" width="11" style="4"/>
    <col min="6609" max="6609" width="6.140625" style="4" customWidth="1"/>
    <col min="6610" max="6610" width="41" style="4" customWidth="1"/>
    <col min="6611" max="6611" width="10.85546875" style="4" customWidth="1"/>
    <col min="6612" max="6612" width="8.7109375" style="4" customWidth="1"/>
    <col min="6613" max="6613" width="14.42578125" style="4" customWidth="1"/>
    <col min="6614" max="6614" width="15.7109375" style="4" bestFit="1" customWidth="1"/>
    <col min="6615" max="6615" width="15.7109375" style="4" customWidth="1"/>
    <col min="6616" max="6616" width="14.42578125" style="4" bestFit="1" customWidth="1"/>
    <col min="6617" max="6617" width="12.7109375" style="4" bestFit="1" customWidth="1"/>
    <col min="6618" max="6864" width="11" style="4"/>
    <col min="6865" max="6865" width="6.140625" style="4" customWidth="1"/>
    <col min="6866" max="6866" width="41" style="4" customWidth="1"/>
    <col min="6867" max="6867" width="10.85546875" style="4" customWidth="1"/>
    <col min="6868" max="6868" width="8.7109375" style="4" customWidth="1"/>
    <col min="6869" max="6869" width="14.42578125" style="4" customWidth="1"/>
    <col min="6870" max="6870" width="15.7109375" style="4" bestFit="1" customWidth="1"/>
    <col min="6871" max="6871" width="15.7109375" style="4" customWidth="1"/>
    <col min="6872" max="6872" width="14.42578125" style="4" bestFit="1" customWidth="1"/>
    <col min="6873" max="6873" width="12.7109375" style="4" bestFit="1" customWidth="1"/>
    <col min="6874" max="7120" width="11" style="4"/>
    <col min="7121" max="7121" width="6.140625" style="4" customWidth="1"/>
    <col min="7122" max="7122" width="41" style="4" customWidth="1"/>
    <col min="7123" max="7123" width="10.85546875" style="4" customWidth="1"/>
    <col min="7124" max="7124" width="8.7109375" style="4" customWidth="1"/>
    <col min="7125" max="7125" width="14.42578125" style="4" customWidth="1"/>
    <col min="7126" max="7126" width="15.7109375" style="4" bestFit="1" customWidth="1"/>
    <col min="7127" max="7127" width="15.7109375" style="4" customWidth="1"/>
    <col min="7128" max="7128" width="14.42578125" style="4" bestFit="1" customWidth="1"/>
    <col min="7129" max="7129" width="12.7109375" style="4" bestFit="1" customWidth="1"/>
    <col min="7130" max="7376" width="11" style="4"/>
    <col min="7377" max="7377" width="6.140625" style="4" customWidth="1"/>
    <col min="7378" max="7378" width="41" style="4" customWidth="1"/>
    <col min="7379" max="7379" width="10.85546875" style="4" customWidth="1"/>
    <col min="7380" max="7380" width="8.7109375" style="4" customWidth="1"/>
    <col min="7381" max="7381" width="14.42578125" style="4" customWidth="1"/>
    <col min="7382" max="7382" width="15.7109375" style="4" bestFit="1" customWidth="1"/>
    <col min="7383" max="7383" width="15.7109375" style="4" customWidth="1"/>
    <col min="7384" max="7384" width="14.42578125" style="4" bestFit="1" customWidth="1"/>
    <col min="7385" max="7385" width="12.7109375" style="4" bestFit="1" customWidth="1"/>
    <col min="7386" max="7632" width="11" style="4"/>
    <col min="7633" max="7633" width="6.140625" style="4" customWidth="1"/>
    <col min="7634" max="7634" width="41" style="4" customWidth="1"/>
    <col min="7635" max="7635" width="10.85546875" style="4" customWidth="1"/>
    <col min="7636" max="7636" width="8.7109375" style="4" customWidth="1"/>
    <col min="7637" max="7637" width="14.42578125" style="4" customWidth="1"/>
    <col min="7638" max="7638" width="15.7109375" style="4" bestFit="1" customWidth="1"/>
    <col min="7639" max="7639" width="15.7109375" style="4" customWidth="1"/>
    <col min="7640" max="7640" width="14.42578125" style="4" bestFit="1" customWidth="1"/>
    <col min="7641" max="7641" width="12.7109375" style="4" bestFit="1" customWidth="1"/>
    <col min="7642" max="7888" width="11" style="4"/>
    <col min="7889" max="7889" width="6.140625" style="4" customWidth="1"/>
    <col min="7890" max="7890" width="41" style="4" customWidth="1"/>
    <col min="7891" max="7891" width="10.85546875" style="4" customWidth="1"/>
    <col min="7892" max="7892" width="8.7109375" style="4" customWidth="1"/>
    <col min="7893" max="7893" width="14.42578125" style="4" customWidth="1"/>
    <col min="7894" max="7894" width="15.7109375" style="4" bestFit="1" customWidth="1"/>
    <col min="7895" max="7895" width="15.7109375" style="4" customWidth="1"/>
    <col min="7896" max="7896" width="14.42578125" style="4" bestFit="1" customWidth="1"/>
    <col min="7897" max="7897" width="12.7109375" style="4" bestFit="1" customWidth="1"/>
    <col min="7898" max="8144" width="11" style="4"/>
    <col min="8145" max="8145" width="6.140625" style="4" customWidth="1"/>
    <col min="8146" max="8146" width="41" style="4" customWidth="1"/>
    <col min="8147" max="8147" width="10.85546875" style="4" customWidth="1"/>
    <col min="8148" max="8148" width="8.7109375" style="4" customWidth="1"/>
    <col min="8149" max="8149" width="14.42578125" style="4" customWidth="1"/>
    <col min="8150" max="8150" width="15.7109375" style="4" bestFit="1" customWidth="1"/>
    <col min="8151" max="8151" width="15.7109375" style="4" customWidth="1"/>
    <col min="8152" max="8152" width="14.42578125" style="4" bestFit="1" customWidth="1"/>
    <col min="8153" max="8153" width="12.7109375" style="4" bestFit="1" customWidth="1"/>
    <col min="8154" max="8400" width="11" style="4"/>
    <col min="8401" max="8401" width="6.140625" style="4" customWidth="1"/>
    <col min="8402" max="8402" width="41" style="4" customWidth="1"/>
    <col min="8403" max="8403" width="10.85546875" style="4" customWidth="1"/>
    <col min="8404" max="8404" width="8.7109375" style="4" customWidth="1"/>
    <col min="8405" max="8405" width="14.42578125" style="4" customWidth="1"/>
    <col min="8406" max="8406" width="15.7109375" style="4" bestFit="1" customWidth="1"/>
    <col min="8407" max="8407" width="15.7109375" style="4" customWidth="1"/>
    <col min="8408" max="8408" width="14.42578125" style="4" bestFit="1" customWidth="1"/>
    <col min="8409" max="8409" width="12.7109375" style="4" bestFit="1" customWidth="1"/>
    <col min="8410" max="8656" width="11" style="4"/>
    <col min="8657" max="8657" width="6.140625" style="4" customWidth="1"/>
    <col min="8658" max="8658" width="41" style="4" customWidth="1"/>
    <col min="8659" max="8659" width="10.85546875" style="4" customWidth="1"/>
    <col min="8660" max="8660" width="8.7109375" style="4" customWidth="1"/>
    <col min="8661" max="8661" width="14.42578125" style="4" customWidth="1"/>
    <col min="8662" max="8662" width="15.7109375" style="4" bestFit="1" customWidth="1"/>
    <col min="8663" max="8663" width="15.7109375" style="4" customWidth="1"/>
    <col min="8664" max="8664" width="14.42578125" style="4" bestFit="1" customWidth="1"/>
    <col min="8665" max="8665" width="12.7109375" style="4" bestFit="1" customWidth="1"/>
    <col min="8666" max="8912" width="11" style="4"/>
    <col min="8913" max="8913" width="6.140625" style="4" customWidth="1"/>
    <col min="8914" max="8914" width="41" style="4" customWidth="1"/>
    <col min="8915" max="8915" width="10.85546875" style="4" customWidth="1"/>
    <col min="8916" max="8916" width="8.7109375" style="4" customWidth="1"/>
    <col min="8917" max="8917" width="14.42578125" style="4" customWidth="1"/>
    <col min="8918" max="8918" width="15.7109375" style="4" bestFit="1" customWidth="1"/>
    <col min="8919" max="8919" width="15.7109375" style="4" customWidth="1"/>
    <col min="8920" max="8920" width="14.42578125" style="4" bestFit="1" customWidth="1"/>
    <col min="8921" max="8921" width="12.7109375" style="4" bestFit="1" customWidth="1"/>
    <col min="8922" max="9168" width="11" style="4"/>
    <col min="9169" max="9169" width="6.140625" style="4" customWidth="1"/>
    <col min="9170" max="9170" width="41" style="4" customWidth="1"/>
    <col min="9171" max="9171" width="10.85546875" style="4" customWidth="1"/>
    <col min="9172" max="9172" width="8.7109375" style="4" customWidth="1"/>
    <col min="9173" max="9173" width="14.42578125" style="4" customWidth="1"/>
    <col min="9174" max="9174" width="15.7109375" style="4" bestFit="1" customWidth="1"/>
    <col min="9175" max="9175" width="15.7109375" style="4" customWidth="1"/>
    <col min="9176" max="9176" width="14.42578125" style="4" bestFit="1" customWidth="1"/>
    <col min="9177" max="9177" width="12.7109375" style="4" bestFit="1" customWidth="1"/>
    <col min="9178" max="9424" width="11" style="4"/>
    <col min="9425" max="9425" width="6.140625" style="4" customWidth="1"/>
    <col min="9426" max="9426" width="41" style="4" customWidth="1"/>
    <col min="9427" max="9427" width="10.85546875" style="4" customWidth="1"/>
    <col min="9428" max="9428" width="8.7109375" style="4" customWidth="1"/>
    <col min="9429" max="9429" width="14.42578125" style="4" customWidth="1"/>
    <col min="9430" max="9430" width="15.7109375" style="4" bestFit="1" customWidth="1"/>
    <col min="9431" max="9431" width="15.7109375" style="4" customWidth="1"/>
    <col min="9432" max="9432" width="14.42578125" style="4" bestFit="1" customWidth="1"/>
    <col min="9433" max="9433" width="12.7109375" style="4" bestFit="1" customWidth="1"/>
    <col min="9434" max="9680" width="11" style="4"/>
    <col min="9681" max="9681" width="6.140625" style="4" customWidth="1"/>
    <col min="9682" max="9682" width="41" style="4" customWidth="1"/>
    <col min="9683" max="9683" width="10.85546875" style="4" customWidth="1"/>
    <col min="9684" max="9684" width="8.7109375" style="4" customWidth="1"/>
    <col min="9685" max="9685" width="14.42578125" style="4" customWidth="1"/>
    <col min="9686" max="9686" width="15.7109375" style="4" bestFit="1" customWidth="1"/>
    <col min="9687" max="9687" width="15.7109375" style="4" customWidth="1"/>
    <col min="9688" max="9688" width="14.42578125" style="4" bestFit="1" customWidth="1"/>
    <col min="9689" max="9689" width="12.7109375" style="4" bestFit="1" customWidth="1"/>
    <col min="9690" max="9936" width="11" style="4"/>
    <col min="9937" max="9937" width="6.140625" style="4" customWidth="1"/>
    <col min="9938" max="9938" width="41" style="4" customWidth="1"/>
    <col min="9939" max="9939" width="10.85546875" style="4" customWidth="1"/>
    <col min="9940" max="9940" width="8.7109375" style="4" customWidth="1"/>
    <col min="9941" max="9941" width="14.42578125" style="4" customWidth="1"/>
    <col min="9942" max="9942" width="15.7109375" style="4" bestFit="1" customWidth="1"/>
    <col min="9943" max="9943" width="15.7109375" style="4" customWidth="1"/>
    <col min="9944" max="9944" width="14.42578125" style="4" bestFit="1" customWidth="1"/>
    <col min="9945" max="9945" width="12.7109375" style="4" bestFit="1" customWidth="1"/>
    <col min="9946" max="10192" width="11" style="4"/>
    <col min="10193" max="10193" width="6.140625" style="4" customWidth="1"/>
    <col min="10194" max="10194" width="41" style="4" customWidth="1"/>
    <col min="10195" max="10195" width="10.85546875" style="4" customWidth="1"/>
    <col min="10196" max="10196" width="8.7109375" style="4" customWidth="1"/>
    <col min="10197" max="10197" width="14.42578125" style="4" customWidth="1"/>
    <col min="10198" max="10198" width="15.7109375" style="4" bestFit="1" customWidth="1"/>
    <col min="10199" max="10199" width="15.7109375" style="4" customWidth="1"/>
    <col min="10200" max="10200" width="14.42578125" style="4" bestFit="1" customWidth="1"/>
    <col min="10201" max="10201" width="12.7109375" style="4" bestFit="1" customWidth="1"/>
    <col min="10202" max="10448" width="11" style="4"/>
    <col min="10449" max="10449" width="6.140625" style="4" customWidth="1"/>
    <col min="10450" max="10450" width="41" style="4" customWidth="1"/>
    <col min="10451" max="10451" width="10.85546875" style="4" customWidth="1"/>
    <col min="10452" max="10452" width="8.7109375" style="4" customWidth="1"/>
    <col min="10453" max="10453" width="14.42578125" style="4" customWidth="1"/>
    <col min="10454" max="10454" width="15.7109375" style="4" bestFit="1" customWidth="1"/>
    <col min="10455" max="10455" width="15.7109375" style="4" customWidth="1"/>
    <col min="10456" max="10456" width="14.42578125" style="4" bestFit="1" customWidth="1"/>
    <col min="10457" max="10457" width="12.7109375" style="4" bestFit="1" customWidth="1"/>
    <col min="10458" max="10704" width="11" style="4"/>
    <col min="10705" max="10705" width="6.140625" style="4" customWidth="1"/>
    <col min="10706" max="10706" width="41" style="4" customWidth="1"/>
    <col min="10707" max="10707" width="10.85546875" style="4" customWidth="1"/>
    <col min="10708" max="10708" width="8.7109375" style="4" customWidth="1"/>
    <col min="10709" max="10709" width="14.42578125" style="4" customWidth="1"/>
    <col min="10710" max="10710" width="15.7109375" style="4" bestFit="1" customWidth="1"/>
    <col min="10711" max="10711" width="15.7109375" style="4" customWidth="1"/>
    <col min="10712" max="10712" width="14.42578125" style="4" bestFit="1" customWidth="1"/>
    <col min="10713" max="10713" width="12.7109375" style="4" bestFit="1" customWidth="1"/>
    <col min="10714" max="10960" width="11" style="4"/>
    <col min="10961" max="10961" width="6.140625" style="4" customWidth="1"/>
    <col min="10962" max="10962" width="41" style="4" customWidth="1"/>
    <col min="10963" max="10963" width="10.85546875" style="4" customWidth="1"/>
    <col min="10964" max="10964" width="8.7109375" style="4" customWidth="1"/>
    <col min="10965" max="10965" width="14.42578125" style="4" customWidth="1"/>
    <col min="10966" max="10966" width="15.7109375" style="4" bestFit="1" customWidth="1"/>
    <col min="10967" max="10967" width="15.7109375" style="4" customWidth="1"/>
    <col min="10968" max="10968" width="14.42578125" style="4" bestFit="1" customWidth="1"/>
    <col min="10969" max="10969" width="12.7109375" style="4" bestFit="1" customWidth="1"/>
    <col min="10970" max="11216" width="11" style="4"/>
    <col min="11217" max="11217" width="6.140625" style="4" customWidth="1"/>
    <col min="11218" max="11218" width="41" style="4" customWidth="1"/>
    <col min="11219" max="11219" width="10.85546875" style="4" customWidth="1"/>
    <col min="11220" max="11220" width="8.7109375" style="4" customWidth="1"/>
    <col min="11221" max="11221" width="14.42578125" style="4" customWidth="1"/>
    <col min="11222" max="11222" width="15.7109375" style="4" bestFit="1" customWidth="1"/>
    <col min="11223" max="11223" width="15.7109375" style="4" customWidth="1"/>
    <col min="11224" max="11224" width="14.42578125" style="4" bestFit="1" customWidth="1"/>
    <col min="11225" max="11225" width="12.7109375" style="4" bestFit="1" customWidth="1"/>
    <col min="11226" max="11472" width="11" style="4"/>
    <col min="11473" max="11473" width="6.140625" style="4" customWidth="1"/>
    <col min="11474" max="11474" width="41" style="4" customWidth="1"/>
    <col min="11475" max="11475" width="10.85546875" style="4" customWidth="1"/>
    <col min="11476" max="11476" width="8.7109375" style="4" customWidth="1"/>
    <col min="11477" max="11477" width="14.42578125" style="4" customWidth="1"/>
    <col min="11478" max="11478" width="15.7109375" style="4" bestFit="1" customWidth="1"/>
    <col min="11479" max="11479" width="15.7109375" style="4" customWidth="1"/>
    <col min="11480" max="11480" width="14.42578125" style="4" bestFit="1" customWidth="1"/>
    <col min="11481" max="11481" width="12.7109375" style="4" bestFit="1" customWidth="1"/>
    <col min="11482" max="11728" width="11" style="4"/>
    <col min="11729" max="11729" width="6.140625" style="4" customWidth="1"/>
    <col min="11730" max="11730" width="41" style="4" customWidth="1"/>
    <col min="11731" max="11731" width="10.85546875" style="4" customWidth="1"/>
    <col min="11732" max="11732" width="8.7109375" style="4" customWidth="1"/>
    <col min="11733" max="11733" width="14.42578125" style="4" customWidth="1"/>
    <col min="11734" max="11734" width="15.7109375" style="4" bestFit="1" customWidth="1"/>
    <col min="11735" max="11735" width="15.7109375" style="4" customWidth="1"/>
    <col min="11736" max="11736" width="14.42578125" style="4" bestFit="1" customWidth="1"/>
    <col min="11737" max="11737" width="12.7109375" style="4" bestFit="1" customWidth="1"/>
    <col min="11738" max="11984" width="11" style="4"/>
    <col min="11985" max="11985" width="6.140625" style="4" customWidth="1"/>
    <col min="11986" max="11986" width="41" style="4" customWidth="1"/>
    <col min="11987" max="11987" width="10.85546875" style="4" customWidth="1"/>
    <col min="11988" max="11988" width="8.7109375" style="4" customWidth="1"/>
    <col min="11989" max="11989" width="14.42578125" style="4" customWidth="1"/>
    <col min="11990" max="11990" width="15.7109375" style="4" bestFit="1" customWidth="1"/>
    <col min="11991" max="11991" width="15.7109375" style="4" customWidth="1"/>
    <col min="11992" max="11992" width="14.42578125" style="4" bestFit="1" customWidth="1"/>
    <col min="11993" max="11993" width="12.7109375" style="4" bestFit="1" customWidth="1"/>
    <col min="11994" max="12240" width="11" style="4"/>
    <col min="12241" max="12241" width="6.140625" style="4" customWidth="1"/>
    <col min="12242" max="12242" width="41" style="4" customWidth="1"/>
    <col min="12243" max="12243" width="10.85546875" style="4" customWidth="1"/>
    <col min="12244" max="12244" width="8.7109375" style="4" customWidth="1"/>
    <col min="12245" max="12245" width="14.42578125" style="4" customWidth="1"/>
    <col min="12246" max="12246" width="15.7109375" style="4" bestFit="1" customWidth="1"/>
    <col min="12247" max="12247" width="15.7109375" style="4" customWidth="1"/>
    <col min="12248" max="12248" width="14.42578125" style="4" bestFit="1" customWidth="1"/>
    <col min="12249" max="12249" width="12.7109375" style="4" bestFit="1" customWidth="1"/>
    <col min="12250" max="12496" width="11" style="4"/>
    <col min="12497" max="12497" width="6.140625" style="4" customWidth="1"/>
    <col min="12498" max="12498" width="41" style="4" customWidth="1"/>
    <col min="12499" max="12499" width="10.85546875" style="4" customWidth="1"/>
    <col min="12500" max="12500" width="8.7109375" style="4" customWidth="1"/>
    <col min="12501" max="12501" width="14.42578125" style="4" customWidth="1"/>
    <col min="12502" max="12502" width="15.7109375" style="4" bestFit="1" customWidth="1"/>
    <col min="12503" max="12503" width="15.7109375" style="4" customWidth="1"/>
    <col min="12504" max="12504" width="14.42578125" style="4" bestFit="1" customWidth="1"/>
    <col min="12505" max="12505" width="12.7109375" style="4" bestFit="1" customWidth="1"/>
    <col min="12506" max="12752" width="11" style="4"/>
    <col min="12753" max="12753" width="6.140625" style="4" customWidth="1"/>
    <col min="12754" max="12754" width="41" style="4" customWidth="1"/>
    <col min="12755" max="12755" width="10.85546875" style="4" customWidth="1"/>
    <col min="12756" max="12756" width="8.7109375" style="4" customWidth="1"/>
    <col min="12757" max="12757" width="14.42578125" style="4" customWidth="1"/>
    <col min="12758" max="12758" width="15.7109375" style="4" bestFit="1" customWidth="1"/>
    <col min="12759" max="12759" width="15.7109375" style="4" customWidth="1"/>
    <col min="12760" max="12760" width="14.42578125" style="4" bestFit="1" customWidth="1"/>
    <col min="12761" max="12761" width="12.7109375" style="4" bestFit="1" customWidth="1"/>
    <col min="12762" max="13008" width="11" style="4"/>
    <col min="13009" max="13009" width="6.140625" style="4" customWidth="1"/>
    <col min="13010" max="13010" width="41" style="4" customWidth="1"/>
    <col min="13011" max="13011" width="10.85546875" style="4" customWidth="1"/>
    <col min="13012" max="13012" width="8.7109375" style="4" customWidth="1"/>
    <col min="13013" max="13013" width="14.42578125" style="4" customWidth="1"/>
    <col min="13014" max="13014" width="15.7109375" style="4" bestFit="1" customWidth="1"/>
    <col min="13015" max="13015" width="15.7109375" style="4" customWidth="1"/>
    <col min="13016" max="13016" width="14.42578125" style="4" bestFit="1" customWidth="1"/>
    <col min="13017" max="13017" width="12.7109375" style="4" bestFit="1" customWidth="1"/>
    <col min="13018" max="13264" width="11" style="4"/>
    <col min="13265" max="13265" width="6.140625" style="4" customWidth="1"/>
    <col min="13266" max="13266" width="41" style="4" customWidth="1"/>
    <col min="13267" max="13267" width="10.85546875" style="4" customWidth="1"/>
    <col min="13268" max="13268" width="8.7109375" style="4" customWidth="1"/>
    <col min="13269" max="13269" width="14.42578125" style="4" customWidth="1"/>
    <col min="13270" max="13270" width="15.7109375" style="4" bestFit="1" customWidth="1"/>
    <col min="13271" max="13271" width="15.7109375" style="4" customWidth="1"/>
    <col min="13272" max="13272" width="14.42578125" style="4" bestFit="1" customWidth="1"/>
    <col min="13273" max="13273" width="12.7109375" style="4" bestFit="1" customWidth="1"/>
    <col min="13274" max="13520" width="11" style="4"/>
    <col min="13521" max="13521" width="6.140625" style="4" customWidth="1"/>
    <col min="13522" max="13522" width="41" style="4" customWidth="1"/>
    <col min="13523" max="13523" width="10.85546875" style="4" customWidth="1"/>
    <col min="13524" max="13524" width="8.7109375" style="4" customWidth="1"/>
    <col min="13525" max="13525" width="14.42578125" style="4" customWidth="1"/>
    <col min="13526" max="13526" width="15.7109375" style="4" bestFit="1" customWidth="1"/>
    <col min="13527" max="13527" width="15.7109375" style="4" customWidth="1"/>
    <col min="13528" max="13528" width="14.42578125" style="4" bestFit="1" customWidth="1"/>
    <col min="13529" max="13529" width="12.7109375" style="4" bestFit="1" customWidth="1"/>
    <col min="13530" max="13776" width="11" style="4"/>
    <col min="13777" max="13777" width="6.140625" style="4" customWidth="1"/>
    <col min="13778" max="13778" width="41" style="4" customWidth="1"/>
    <col min="13779" max="13779" width="10.85546875" style="4" customWidth="1"/>
    <col min="13780" max="13780" width="8.7109375" style="4" customWidth="1"/>
    <col min="13781" max="13781" width="14.42578125" style="4" customWidth="1"/>
    <col min="13782" max="13782" width="15.7109375" style="4" bestFit="1" customWidth="1"/>
    <col min="13783" max="13783" width="15.7109375" style="4" customWidth="1"/>
    <col min="13784" max="13784" width="14.42578125" style="4" bestFit="1" customWidth="1"/>
    <col min="13785" max="13785" width="12.7109375" style="4" bestFit="1" customWidth="1"/>
    <col min="13786" max="14032" width="11" style="4"/>
    <col min="14033" max="14033" width="6.140625" style="4" customWidth="1"/>
    <col min="14034" max="14034" width="41" style="4" customWidth="1"/>
    <col min="14035" max="14035" width="10.85546875" style="4" customWidth="1"/>
    <col min="14036" max="14036" width="8.7109375" style="4" customWidth="1"/>
    <col min="14037" max="14037" width="14.42578125" style="4" customWidth="1"/>
    <col min="14038" max="14038" width="15.7109375" style="4" bestFit="1" customWidth="1"/>
    <col min="14039" max="14039" width="15.7109375" style="4" customWidth="1"/>
    <col min="14040" max="14040" width="14.42578125" style="4" bestFit="1" customWidth="1"/>
    <col min="14041" max="14041" width="12.7109375" style="4" bestFit="1" customWidth="1"/>
    <col min="14042" max="14288" width="11" style="4"/>
    <col min="14289" max="14289" width="6.140625" style="4" customWidth="1"/>
    <col min="14290" max="14290" width="41" style="4" customWidth="1"/>
    <col min="14291" max="14291" width="10.85546875" style="4" customWidth="1"/>
    <col min="14292" max="14292" width="8.7109375" style="4" customWidth="1"/>
    <col min="14293" max="14293" width="14.42578125" style="4" customWidth="1"/>
    <col min="14294" max="14294" width="15.7109375" style="4" bestFit="1" customWidth="1"/>
    <col min="14295" max="14295" width="15.7109375" style="4" customWidth="1"/>
    <col min="14296" max="14296" width="14.42578125" style="4" bestFit="1" customWidth="1"/>
    <col min="14297" max="14297" width="12.7109375" style="4" bestFit="1" customWidth="1"/>
    <col min="14298" max="14544" width="11" style="4"/>
    <col min="14545" max="14545" width="6.140625" style="4" customWidth="1"/>
    <col min="14546" max="14546" width="41" style="4" customWidth="1"/>
    <col min="14547" max="14547" width="10.85546875" style="4" customWidth="1"/>
    <col min="14548" max="14548" width="8.7109375" style="4" customWidth="1"/>
    <col min="14549" max="14549" width="14.42578125" style="4" customWidth="1"/>
    <col min="14550" max="14550" width="15.7109375" style="4" bestFit="1" customWidth="1"/>
    <col min="14551" max="14551" width="15.7109375" style="4" customWidth="1"/>
    <col min="14552" max="14552" width="14.42578125" style="4" bestFit="1" customWidth="1"/>
    <col min="14553" max="14553" width="12.7109375" style="4" bestFit="1" customWidth="1"/>
    <col min="14554" max="14800" width="11" style="4"/>
    <col min="14801" max="14801" width="6.140625" style="4" customWidth="1"/>
    <col min="14802" max="14802" width="41" style="4" customWidth="1"/>
    <col min="14803" max="14803" width="10.85546875" style="4" customWidth="1"/>
    <col min="14804" max="14804" width="8.7109375" style="4" customWidth="1"/>
    <col min="14805" max="14805" width="14.42578125" style="4" customWidth="1"/>
    <col min="14806" max="14806" width="15.7109375" style="4" bestFit="1" customWidth="1"/>
    <col min="14807" max="14807" width="15.7109375" style="4" customWidth="1"/>
    <col min="14808" max="14808" width="14.42578125" style="4" bestFit="1" customWidth="1"/>
    <col min="14809" max="14809" width="12.7109375" style="4" bestFit="1" customWidth="1"/>
    <col min="14810" max="15056" width="11" style="4"/>
    <col min="15057" max="15057" width="6.140625" style="4" customWidth="1"/>
    <col min="15058" max="15058" width="41" style="4" customWidth="1"/>
    <col min="15059" max="15059" width="10.85546875" style="4" customWidth="1"/>
    <col min="15060" max="15060" width="8.7109375" style="4" customWidth="1"/>
    <col min="15061" max="15061" width="14.42578125" style="4" customWidth="1"/>
    <col min="15062" max="15062" width="15.7109375" style="4" bestFit="1" customWidth="1"/>
    <col min="15063" max="15063" width="15.7109375" style="4" customWidth="1"/>
    <col min="15064" max="15064" width="14.42578125" style="4" bestFit="1" customWidth="1"/>
    <col min="15065" max="15065" width="12.7109375" style="4" bestFit="1" customWidth="1"/>
    <col min="15066" max="15312" width="11" style="4"/>
    <col min="15313" max="15313" width="6.140625" style="4" customWidth="1"/>
    <col min="15314" max="15314" width="41" style="4" customWidth="1"/>
    <col min="15315" max="15315" width="10.85546875" style="4" customWidth="1"/>
    <col min="15316" max="15316" width="8.7109375" style="4" customWidth="1"/>
    <col min="15317" max="15317" width="14.42578125" style="4" customWidth="1"/>
    <col min="15318" max="15318" width="15.7109375" style="4" bestFit="1" customWidth="1"/>
    <col min="15319" max="15319" width="15.7109375" style="4" customWidth="1"/>
    <col min="15320" max="15320" width="14.42578125" style="4" bestFit="1" customWidth="1"/>
    <col min="15321" max="15321" width="12.7109375" style="4" bestFit="1" customWidth="1"/>
    <col min="15322" max="15568" width="11" style="4"/>
    <col min="15569" max="15569" width="6.140625" style="4" customWidth="1"/>
    <col min="15570" max="15570" width="41" style="4" customWidth="1"/>
    <col min="15571" max="15571" width="10.85546875" style="4" customWidth="1"/>
    <col min="15572" max="15572" width="8.7109375" style="4" customWidth="1"/>
    <col min="15573" max="15573" width="14.42578125" style="4" customWidth="1"/>
    <col min="15574" max="15574" width="15.7109375" style="4" bestFit="1" customWidth="1"/>
    <col min="15575" max="15575" width="15.7109375" style="4" customWidth="1"/>
    <col min="15576" max="15576" width="14.42578125" style="4" bestFit="1" customWidth="1"/>
    <col min="15577" max="15577" width="12.7109375" style="4" bestFit="1" customWidth="1"/>
    <col min="15578" max="15824" width="11" style="4"/>
    <col min="15825" max="15825" width="6.140625" style="4" customWidth="1"/>
    <col min="15826" max="15826" width="41" style="4" customWidth="1"/>
    <col min="15827" max="15827" width="10.85546875" style="4" customWidth="1"/>
    <col min="15828" max="15828" width="8.7109375" style="4" customWidth="1"/>
    <col min="15829" max="15829" width="14.42578125" style="4" customWidth="1"/>
    <col min="15830" max="15830" width="15.7109375" style="4" bestFit="1" customWidth="1"/>
    <col min="15831" max="15831" width="15.7109375" style="4" customWidth="1"/>
    <col min="15832" max="15832" width="14.42578125" style="4" bestFit="1" customWidth="1"/>
    <col min="15833" max="15833" width="12.7109375" style="4" bestFit="1" customWidth="1"/>
    <col min="15834" max="16080" width="11" style="4"/>
    <col min="16081" max="16081" width="6.140625" style="4" customWidth="1"/>
    <col min="16082" max="16082" width="41" style="4" customWidth="1"/>
    <col min="16083" max="16083" width="10.85546875" style="4" customWidth="1"/>
    <col min="16084" max="16084" width="8.7109375" style="4" customWidth="1"/>
    <col min="16085" max="16085" width="14.42578125" style="4" customWidth="1"/>
    <col min="16086" max="16086" width="15.7109375" style="4" bestFit="1" customWidth="1"/>
    <col min="16087" max="16087" width="15.7109375" style="4" customWidth="1"/>
    <col min="16088" max="16088" width="14.42578125" style="4" bestFit="1" customWidth="1"/>
    <col min="16089" max="16089" width="12.7109375" style="4" bestFit="1" customWidth="1"/>
    <col min="16090" max="16384" width="11" style="4"/>
  </cols>
  <sheetData>
    <row r="1" spans="1:7" ht="15" x14ac:dyDescent="0.25">
      <c r="A1" s="151"/>
      <c r="B1" s="152"/>
      <c r="C1" s="153"/>
      <c r="D1" s="154"/>
      <c r="E1" s="155"/>
      <c r="F1" s="156"/>
      <c r="G1" s="156"/>
    </row>
    <row r="2" spans="1:7" ht="15" x14ac:dyDescent="0.25">
      <c r="A2" s="151"/>
      <c r="B2" s="152"/>
      <c r="C2" s="153"/>
      <c r="D2" s="154"/>
      <c r="E2" s="155"/>
      <c r="F2" s="156"/>
      <c r="G2" s="156"/>
    </row>
    <row r="3" spans="1:7" ht="15" x14ac:dyDescent="0.25">
      <c r="A3" s="171"/>
      <c r="B3" s="171"/>
      <c r="C3" s="171"/>
      <c r="D3" s="171"/>
      <c r="E3" s="171"/>
      <c r="F3" s="171"/>
      <c r="G3" s="171"/>
    </row>
    <row r="4" spans="1:7" ht="15" x14ac:dyDescent="0.25">
      <c r="A4" s="171"/>
      <c r="B4" s="171"/>
      <c r="C4" s="171"/>
      <c r="D4" s="171"/>
      <c r="E4" s="171"/>
      <c r="F4" s="171"/>
      <c r="G4" s="171"/>
    </row>
    <row r="5" spans="1:7" ht="15" x14ac:dyDescent="0.25">
      <c r="A5" s="171"/>
      <c r="B5" s="171"/>
      <c r="C5" s="171"/>
      <c r="D5" s="171"/>
      <c r="E5" s="171"/>
      <c r="F5" s="171"/>
      <c r="G5" s="171"/>
    </row>
    <row r="6" spans="1:7" ht="15" x14ac:dyDescent="0.25">
      <c r="A6" s="171"/>
      <c r="B6" s="171"/>
      <c r="C6" s="171"/>
      <c r="D6" s="171"/>
      <c r="E6" s="171"/>
      <c r="F6" s="171"/>
      <c r="G6" s="171"/>
    </row>
    <row r="7" spans="1:7" ht="15" x14ac:dyDescent="0.25">
      <c r="A7" s="151"/>
      <c r="B7" s="152"/>
      <c r="C7" s="153"/>
      <c r="D7" s="154"/>
      <c r="E7" s="155"/>
      <c r="F7" s="156"/>
      <c r="G7" s="157"/>
    </row>
    <row r="8" spans="1:7" ht="15" customHeight="1" x14ac:dyDescent="0.25">
      <c r="A8" s="173" t="s">
        <v>0</v>
      </c>
      <c r="B8" s="172" t="s">
        <v>82</v>
      </c>
      <c r="C8" s="172"/>
      <c r="D8" s="172"/>
      <c r="E8" s="172"/>
      <c r="F8" s="172"/>
      <c r="G8" s="158"/>
    </row>
    <row r="9" spans="1:7" ht="15" customHeight="1" x14ac:dyDescent="0.25">
      <c r="A9" s="173"/>
      <c r="B9" s="172"/>
      <c r="C9" s="172"/>
      <c r="D9" s="172"/>
      <c r="E9" s="172"/>
      <c r="F9" s="172"/>
      <c r="G9" s="159"/>
    </row>
    <row r="10" spans="1:7" ht="15" x14ac:dyDescent="0.25">
      <c r="A10" s="160"/>
      <c r="B10" s="152"/>
      <c r="C10" s="154"/>
      <c r="D10" s="156"/>
      <c r="E10" s="161"/>
      <c r="F10" s="162" t="s">
        <v>1</v>
      </c>
      <c r="G10" s="163"/>
    </row>
    <row r="11" spans="1:7" ht="15" x14ac:dyDescent="0.25">
      <c r="A11" s="164" t="s">
        <v>2</v>
      </c>
      <c r="B11" s="165" t="s">
        <v>83</v>
      </c>
      <c r="C11" s="166"/>
      <c r="D11" s="167"/>
      <c r="E11" s="166" t="s">
        <v>3</v>
      </c>
      <c r="F11" s="170"/>
      <c r="G11" s="170"/>
    </row>
    <row r="12" spans="1:7" ht="15" x14ac:dyDescent="0.25">
      <c r="A12" s="168"/>
      <c r="B12" s="152"/>
      <c r="C12" s="166"/>
      <c r="D12" s="167"/>
      <c r="E12" s="166" t="s">
        <v>4</v>
      </c>
      <c r="F12" s="170"/>
      <c r="G12" s="170"/>
    </row>
    <row r="13" spans="1:7" ht="15" x14ac:dyDescent="0.25">
      <c r="A13" s="168"/>
      <c r="B13" s="152"/>
      <c r="C13" s="166"/>
      <c r="D13" s="167"/>
      <c r="E13" s="166"/>
      <c r="F13" s="169"/>
      <c r="G13" s="169"/>
    </row>
    <row r="14" spans="1:7" ht="15" x14ac:dyDescent="0.25">
      <c r="A14" s="13" t="s">
        <v>5</v>
      </c>
      <c r="B14" s="14" t="s">
        <v>6</v>
      </c>
      <c r="C14" s="15" t="s">
        <v>7</v>
      </c>
      <c r="D14" s="15" t="s">
        <v>8</v>
      </c>
      <c r="E14" s="16" t="s">
        <v>9</v>
      </c>
      <c r="F14" s="15" t="s">
        <v>10</v>
      </c>
      <c r="G14" s="15"/>
    </row>
    <row r="15" spans="1:7" ht="15.75" x14ac:dyDescent="0.25">
      <c r="A15" s="28"/>
      <c r="B15" s="37" t="s">
        <v>11</v>
      </c>
      <c r="C15" s="29"/>
      <c r="D15" s="29"/>
      <c r="E15" s="30"/>
      <c r="F15" s="29"/>
      <c r="G15" s="29"/>
    </row>
    <row r="16" spans="1:7" ht="18.75" customHeight="1" x14ac:dyDescent="0.25">
      <c r="A16" s="31">
        <v>1</v>
      </c>
      <c r="B16" s="32" t="s">
        <v>12</v>
      </c>
      <c r="C16" s="33"/>
      <c r="D16" s="34"/>
      <c r="E16" s="35"/>
      <c r="F16" s="35"/>
      <c r="G16" s="36"/>
    </row>
    <row r="17" spans="1:7" s="42" customFormat="1" ht="18.75" customHeight="1" x14ac:dyDescent="0.25">
      <c r="A17" s="39">
        <f>A16+0.01</f>
        <v>1.01</v>
      </c>
      <c r="B17" s="40" t="s">
        <v>13</v>
      </c>
      <c r="C17" s="89">
        <v>6</v>
      </c>
      <c r="D17" s="39" t="s">
        <v>14</v>
      </c>
      <c r="E17" s="145"/>
      <c r="F17" s="90">
        <f>ROUND(C17*E17,2)</f>
        <v>0</v>
      </c>
      <c r="G17" s="41"/>
    </row>
    <row r="18" spans="1:7" s="42" customFormat="1" ht="34.5" customHeight="1" x14ac:dyDescent="0.25">
      <c r="A18" s="39">
        <f t="shared" ref="A18:A52" si="0">A17+0.01</f>
        <v>1.02</v>
      </c>
      <c r="B18" s="40" t="s">
        <v>15</v>
      </c>
      <c r="C18" s="89">
        <v>5.4</v>
      </c>
      <c r="D18" s="39" t="s">
        <v>14</v>
      </c>
      <c r="E18" s="145"/>
      <c r="F18" s="90">
        <f t="shared" ref="F18:F52" si="1">ROUND(C18*E18,2)</f>
        <v>0</v>
      </c>
      <c r="G18" s="41"/>
    </row>
    <row r="19" spans="1:7" s="42" customFormat="1" ht="18.75" customHeight="1" x14ac:dyDescent="0.25">
      <c r="A19" s="39">
        <f t="shared" si="0"/>
        <v>1.03</v>
      </c>
      <c r="B19" s="40" t="s">
        <v>16</v>
      </c>
      <c r="C19" s="89">
        <v>11</v>
      </c>
      <c r="D19" s="39" t="s">
        <v>104</v>
      </c>
      <c r="E19" s="145"/>
      <c r="F19" s="90">
        <f t="shared" si="1"/>
        <v>0</v>
      </c>
      <c r="G19" s="41"/>
    </row>
    <row r="20" spans="1:7" s="42" customFormat="1" ht="18.75" customHeight="1" x14ac:dyDescent="0.25">
      <c r="A20" s="39">
        <f t="shared" si="0"/>
        <v>1.04</v>
      </c>
      <c r="B20" s="40" t="s">
        <v>17</v>
      </c>
      <c r="C20" s="89">
        <v>8</v>
      </c>
      <c r="D20" s="39" t="s">
        <v>104</v>
      </c>
      <c r="E20" s="145"/>
      <c r="F20" s="90">
        <f t="shared" si="1"/>
        <v>0</v>
      </c>
      <c r="G20" s="41"/>
    </row>
    <row r="21" spans="1:7" s="42" customFormat="1" ht="31.5" customHeight="1" x14ac:dyDescent="0.25">
      <c r="A21" s="39">
        <f t="shared" si="0"/>
        <v>1.05</v>
      </c>
      <c r="B21" s="40" t="s">
        <v>18</v>
      </c>
      <c r="C21" s="89">
        <v>146.63999999999999</v>
      </c>
      <c r="D21" s="39" t="s">
        <v>19</v>
      </c>
      <c r="E21" s="145"/>
      <c r="F21" s="90">
        <f t="shared" si="1"/>
        <v>0</v>
      </c>
      <c r="G21" s="41"/>
    </row>
    <row r="22" spans="1:7" s="42" customFormat="1" ht="18.75" customHeight="1" x14ac:dyDescent="0.25">
      <c r="A22" s="39">
        <f t="shared" si="0"/>
        <v>1.06</v>
      </c>
      <c r="B22" s="40" t="s">
        <v>20</v>
      </c>
      <c r="C22" s="89">
        <v>4</v>
      </c>
      <c r="D22" s="39" t="s">
        <v>104</v>
      </c>
      <c r="E22" s="145"/>
      <c r="F22" s="90">
        <f t="shared" si="1"/>
        <v>0</v>
      </c>
      <c r="G22" s="41"/>
    </row>
    <row r="23" spans="1:7" s="42" customFormat="1" ht="33" customHeight="1" x14ac:dyDescent="0.25">
      <c r="A23" s="39">
        <f t="shared" si="0"/>
        <v>1.07</v>
      </c>
      <c r="B23" s="40" t="s">
        <v>84</v>
      </c>
      <c r="C23" s="89">
        <v>2</v>
      </c>
      <c r="D23" s="39" t="s">
        <v>104</v>
      </c>
      <c r="E23" s="145"/>
      <c r="F23" s="90">
        <f t="shared" si="1"/>
        <v>0</v>
      </c>
      <c r="G23" s="41"/>
    </row>
    <row r="24" spans="1:7" s="42" customFormat="1" ht="18.75" customHeight="1" x14ac:dyDescent="0.25">
      <c r="A24" s="39">
        <f t="shared" si="0"/>
        <v>1.08</v>
      </c>
      <c r="B24" s="40" t="s">
        <v>21</v>
      </c>
      <c r="C24" s="89">
        <v>26.88</v>
      </c>
      <c r="D24" s="39" t="s">
        <v>14</v>
      </c>
      <c r="E24" s="145"/>
      <c r="F24" s="90">
        <f t="shared" si="1"/>
        <v>0</v>
      </c>
      <c r="G24" s="41"/>
    </row>
    <row r="25" spans="1:7" s="42" customFormat="1" ht="35.25" customHeight="1" x14ac:dyDescent="0.25">
      <c r="A25" s="39">
        <f t="shared" si="0"/>
        <v>1.0900000000000001</v>
      </c>
      <c r="B25" s="43" t="s">
        <v>85</v>
      </c>
      <c r="C25" s="89">
        <v>54</v>
      </c>
      <c r="D25" s="39" t="s">
        <v>19</v>
      </c>
      <c r="E25" s="145"/>
      <c r="F25" s="90">
        <f t="shared" si="1"/>
        <v>0</v>
      </c>
      <c r="G25" s="41"/>
    </row>
    <row r="26" spans="1:7" s="42" customFormat="1" ht="31.5" customHeight="1" x14ac:dyDescent="0.25">
      <c r="A26" s="39">
        <f t="shared" si="0"/>
        <v>1.1000000000000001</v>
      </c>
      <c r="B26" s="43" t="s">
        <v>86</v>
      </c>
      <c r="C26" s="89">
        <v>187.18</v>
      </c>
      <c r="D26" s="39" t="s">
        <v>19</v>
      </c>
      <c r="E26" s="145"/>
      <c r="F26" s="90">
        <f t="shared" si="1"/>
        <v>0</v>
      </c>
      <c r="G26" s="41"/>
    </row>
    <row r="27" spans="1:7" s="42" customFormat="1" ht="35.25" customHeight="1" x14ac:dyDescent="0.25">
      <c r="A27" s="39">
        <f t="shared" si="0"/>
        <v>1.1100000000000001</v>
      </c>
      <c r="B27" s="40" t="s">
        <v>87</v>
      </c>
      <c r="C27" s="89">
        <v>54</v>
      </c>
      <c r="D27" s="39" t="s">
        <v>19</v>
      </c>
      <c r="E27" s="145"/>
      <c r="F27" s="90">
        <f t="shared" si="1"/>
        <v>0</v>
      </c>
      <c r="G27" s="41"/>
    </row>
    <row r="28" spans="1:7" s="42" customFormat="1" ht="45" customHeight="1" x14ac:dyDescent="0.25">
      <c r="A28" s="39">
        <f t="shared" si="0"/>
        <v>1.1200000000000001</v>
      </c>
      <c r="B28" s="43" t="s">
        <v>121</v>
      </c>
      <c r="C28" s="89">
        <v>8</v>
      </c>
      <c r="D28" s="39" t="s">
        <v>104</v>
      </c>
      <c r="E28" s="145"/>
      <c r="F28" s="90">
        <f t="shared" si="1"/>
        <v>0</v>
      </c>
      <c r="G28" s="41"/>
    </row>
    <row r="29" spans="1:7" s="42" customFormat="1" ht="51" customHeight="1" x14ac:dyDescent="0.25">
      <c r="A29" s="39">
        <f t="shared" si="0"/>
        <v>1.1300000000000001</v>
      </c>
      <c r="B29" s="40" t="s">
        <v>88</v>
      </c>
      <c r="C29" s="89">
        <v>7</v>
      </c>
      <c r="D29" s="39" t="s">
        <v>104</v>
      </c>
      <c r="E29" s="145"/>
      <c r="F29" s="90">
        <f t="shared" si="1"/>
        <v>0</v>
      </c>
      <c r="G29" s="41"/>
    </row>
    <row r="30" spans="1:7" s="42" customFormat="1" ht="53.25" customHeight="1" x14ac:dyDescent="0.25">
      <c r="A30" s="39">
        <f t="shared" si="0"/>
        <v>1.1400000000000001</v>
      </c>
      <c r="B30" s="43" t="s">
        <v>109</v>
      </c>
      <c r="C30" s="89">
        <v>23.95</v>
      </c>
      <c r="D30" s="39" t="s">
        <v>19</v>
      </c>
      <c r="E30" s="145"/>
      <c r="F30" s="90">
        <f t="shared" si="1"/>
        <v>0</v>
      </c>
      <c r="G30" s="41"/>
    </row>
    <row r="31" spans="1:7" s="42" customFormat="1" ht="53.25" customHeight="1" x14ac:dyDescent="0.25">
      <c r="A31" s="39">
        <f t="shared" si="0"/>
        <v>1.1500000000000001</v>
      </c>
      <c r="B31" s="43" t="s">
        <v>89</v>
      </c>
      <c r="C31" s="89">
        <v>6</v>
      </c>
      <c r="D31" s="39" t="s">
        <v>104</v>
      </c>
      <c r="E31" s="145"/>
      <c r="F31" s="90">
        <f t="shared" si="1"/>
        <v>0</v>
      </c>
      <c r="G31" s="41"/>
    </row>
    <row r="32" spans="1:7" s="42" customFormat="1" ht="39.75" customHeight="1" x14ac:dyDescent="0.25">
      <c r="A32" s="39">
        <f t="shared" si="0"/>
        <v>1.1600000000000001</v>
      </c>
      <c r="B32" s="43" t="s">
        <v>90</v>
      </c>
      <c r="C32" s="89">
        <v>1</v>
      </c>
      <c r="D32" s="39" t="s">
        <v>104</v>
      </c>
      <c r="E32" s="145"/>
      <c r="F32" s="90">
        <f t="shared" si="1"/>
        <v>0</v>
      </c>
      <c r="G32" s="41"/>
    </row>
    <row r="33" spans="1:7" s="42" customFormat="1" ht="36" customHeight="1" x14ac:dyDescent="0.25">
      <c r="A33" s="39">
        <f t="shared" si="0"/>
        <v>1.1700000000000002</v>
      </c>
      <c r="B33" s="40" t="s">
        <v>91</v>
      </c>
      <c r="C33" s="89">
        <v>7</v>
      </c>
      <c r="D33" s="39" t="s">
        <v>104</v>
      </c>
      <c r="E33" s="145"/>
      <c r="F33" s="90">
        <f t="shared" si="1"/>
        <v>0</v>
      </c>
      <c r="G33" s="41"/>
    </row>
    <row r="34" spans="1:7" s="42" customFormat="1" ht="33.75" customHeight="1" x14ac:dyDescent="0.25">
      <c r="A34" s="39">
        <f t="shared" si="0"/>
        <v>1.1800000000000002</v>
      </c>
      <c r="B34" s="40" t="s">
        <v>118</v>
      </c>
      <c r="C34" s="89">
        <v>7</v>
      </c>
      <c r="D34" s="39" t="s">
        <v>104</v>
      </c>
      <c r="E34" s="145"/>
      <c r="F34" s="90">
        <f t="shared" si="1"/>
        <v>0</v>
      </c>
      <c r="G34" s="41"/>
    </row>
    <row r="35" spans="1:7" s="42" customFormat="1" ht="39" customHeight="1" x14ac:dyDescent="0.25">
      <c r="A35" s="39">
        <f t="shared" si="0"/>
        <v>1.1900000000000002</v>
      </c>
      <c r="B35" s="43" t="s">
        <v>92</v>
      </c>
      <c r="C35" s="89">
        <v>4</v>
      </c>
      <c r="D35" s="39" t="s">
        <v>104</v>
      </c>
      <c r="E35" s="145"/>
      <c r="F35" s="90">
        <f t="shared" si="1"/>
        <v>0</v>
      </c>
      <c r="G35" s="41"/>
    </row>
    <row r="36" spans="1:7" s="42" customFormat="1" ht="18.75" customHeight="1" x14ac:dyDescent="0.25">
      <c r="A36" s="39">
        <f t="shared" si="0"/>
        <v>1.2000000000000002</v>
      </c>
      <c r="B36" s="40" t="s">
        <v>93</v>
      </c>
      <c r="C36" s="89">
        <v>4</v>
      </c>
      <c r="D36" s="39" t="s">
        <v>104</v>
      </c>
      <c r="E36" s="145"/>
      <c r="F36" s="90">
        <f t="shared" si="1"/>
        <v>0</v>
      </c>
      <c r="G36" s="41"/>
    </row>
    <row r="37" spans="1:7" s="42" customFormat="1" ht="35.25" customHeight="1" x14ac:dyDescent="0.25">
      <c r="A37" s="39">
        <f t="shared" si="0"/>
        <v>1.2100000000000002</v>
      </c>
      <c r="B37" s="40" t="s">
        <v>94</v>
      </c>
      <c r="C37" s="89">
        <v>7</v>
      </c>
      <c r="D37" s="39" t="s">
        <v>104</v>
      </c>
      <c r="E37" s="145"/>
      <c r="F37" s="90">
        <f t="shared" si="1"/>
        <v>0</v>
      </c>
      <c r="G37" s="41"/>
    </row>
    <row r="38" spans="1:7" s="42" customFormat="1" ht="18.75" customHeight="1" x14ac:dyDescent="0.25">
      <c r="A38" s="39">
        <f t="shared" si="0"/>
        <v>1.2200000000000002</v>
      </c>
      <c r="B38" s="44" t="s">
        <v>95</v>
      </c>
      <c r="C38" s="89">
        <v>3.7</v>
      </c>
      <c r="D38" s="39" t="s">
        <v>19</v>
      </c>
      <c r="E38" s="145"/>
      <c r="F38" s="90">
        <f t="shared" si="1"/>
        <v>0</v>
      </c>
      <c r="G38" s="41"/>
    </row>
    <row r="39" spans="1:7" s="42" customFormat="1" ht="34.5" customHeight="1" x14ac:dyDescent="0.25">
      <c r="A39" s="39">
        <f t="shared" si="0"/>
        <v>1.2300000000000002</v>
      </c>
      <c r="B39" s="88" t="s">
        <v>96</v>
      </c>
      <c r="C39" s="89">
        <v>2.31</v>
      </c>
      <c r="D39" s="39" t="s">
        <v>19</v>
      </c>
      <c r="E39" s="145"/>
      <c r="F39" s="90">
        <f t="shared" si="1"/>
        <v>0</v>
      </c>
      <c r="G39" s="41"/>
    </row>
    <row r="40" spans="1:7" s="42" customFormat="1" ht="34.5" customHeight="1" x14ac:dyDescent="0.25">
      <c r="A40" s="39">
        <f t="shared" si="0"/>
        <v>1.2400000000000002</v>
      </c>
      <c r="B40" s="43" t="s">
        <v>97</v>
      </c>
      <c r="C40" s="89">
        <v>3</v>
      </c>
      <c r="D40" s="39" t="s">
        <v>104</v>
      </c>
      <c r="E40" s="145"/>
      <c r="F40" s="90">
        <f t="shared" si="1"/>
        <v>0</v>
      </c>
      <c r="G40" s="41"/>
    </row>
    <row r="41" spans="1:7" s="42" customFormat="1" ht="34.5" customHeight="1" x14ac:dyDescent="0.25">
      <c r="A41" s="39">
        <f t="shared" si="0"/>
        <v>1.2500000000000002</v>
      </c>
      <c r="B41" s="43" t="s">
        <v>98</v>
      </c>
      <c r="C41" s="89">
        <v>1</v>
      </c>
      <c r="D41" s="39" t="s">
        <v>22</v>
      </c>
      <c r="E41" s="145"/>
      <c r="F41" s="90">
        <f t="shared" si="1"/>
        <v>0</v>
      </c>
      <c r="G41" s="41"/>
    </row>
    <row r="42" spans="1:7" s="42" customFormat="1" ht="18.75" customHeight="1" x14ac:dyDescent="0.25">
      <c r="A42" s="39">
        <f t="shared" si="0"/>
        <v>1.2600000000000002</v>
      </c>
      <c r="B42" s="43" t="s">
        <v>23</v>
      </c>
      <c r="C42" s="89">
        <v>1</v>
      </c>
      <c r="D42" s="39" t="s">
        <v>22</v>
      </c>
      <c r="E42" s="145"/>
      <c r="F42" s="90">
        <f t="shared" si="1"/>
        <v>0</v>
      </c>
      <c r="G42" s="41"/>
    </row>
    <row r="43" spans="1:7" s="42" customFormat="1" ht="18.75" customHeight="1" x14ac:dyDescent="0.25">
      <c r="A43" s="39">
        <f t="shared" si="0"/>
        <v>1.2700000000000002</v>
      </c>
      <c r="B43" s="44" t="s">
        <v>99</v>
      </c>
      <c r="C43" s="89">
        <v>8</v>
      </c>
      <c r="D43" s="39" t="s">
        <v>104</v>
      </c>
      <c r="E43" s="145"/>
      <c r="F43" s="90">
        <f t="shared" si="1"/>
        <v>0</v>
      </c>
      <c r="G43" s="41"/>
    </row>
    <row r="44" spans="1:7" s="42" customFormat="1" ht="32.25" customHeight="1" x14ac:dyDescent="0.25">
      <c r="A44" s="39">
        <f t="shared" si="0"/>
        <v>1.2800000000000002</v>
      </c>
      <c r="B44" s="43" t="s">
        <v>100</v>
      </c>
      <c r="C44" s="89">
        <v>2</v>
      </c>
      <c r="D44" s="39" t="s">
        <v>104</v>
      </c>
      <c r="E44" s="145"/>
      <c r="F44" s="90">
        <f t="shared" si="1"/>
        <v>0</v>
      </c>
      <c r="G44" s="41"/>
    </row>
    <row r="45" spans="1:7" s="42" customFormat="1" ht="18.75" customHeight="1" x14ac:dyDescent="0.25">
      <c r="A45" s="39">
        <f t="shared" si="0"/>
        <v>1.2900000000000003</v>
      </c>
      <c r="B45" s="43" t="s">
        <v>101</v>
      </c>
      <c r="C45" s="89">
        <v>4</v>
      </c>
      <c r="D45" s="39" t="s">
        <v>104</v>
      </c>
      <c r="E45" s="145"/>
      <c r="F45" s="90">
        <f t="shared" si="1"/>
        <v>0</v>
      </c>
      <c r="G45" s="41"/>
    </row>
    <row r="46" spans="1:7" s="42" customFormat="1" ht="34.5" customHeight="1" x14ac:dyDescent="0.25">
      <c r="A46" s="39">
        <f t="shared" si="0"/>
        <v>1.3000000000000003</v>
      </c>
      <c r="B46" s="43" t="s">
        <v>106</v>
      </c>
      <c r="C46" s="89">
        <v>4</v>
      </c>
      <c r="D46" s="39" t="s">
        <v>104</v>
      </c>
      <c r="E46" s="145"/>
      <c r="F46" s="90">
        <f t="shared" si="1"/>
        <v>0</v>
      </c>
      <c r="G46" s="41"/>
    </row>
    <row r="47" spans="1:7" s="42" customFormat="1" ht="18.75" customHeight="1" x14ac:dyDescent="0.25">
      <c r="A47" s="39">
        <f t="shared" si="0"/>
        <v>1.3100000000000003</v>
      </c>
      <c r="B47" s="43" t="s">
        <v>24</v>
      </c>
      <c r="C47" s="89">
        <v>4</v>
      </c>
      <c r="D47" s="39" t="s">
        <v>104</v>
      </c>
      <c r="E47" s="145"/>
      <c r="F47" s="90">
        <f t="shared" si="1"/>
        <v>0</v>
      </c>
      <c r="G47" s="41"/>
    </row>
    <row r="48" spans="1:7" s="42" customFormat="1" ht="30.75" customHeight="1" x14ac:dyDescent="0.25">
      <c r="A48" s="39">
        <f t="shared" si="0"/>
        <v>1.3200000000000003</v>
      </c>
      <c r="B48" s="45" t="s">
        <v>25</v>
      </c>
      <c r="C48" s="89">
        <v>1</v>
      </c>
      <c r="D48" s="39" t="s">
        <v>104</v>
      </c>
      <c r="E48" s="145"/>
      <c r="F48" s="90">
        <f t="shared" si="1"/>
        <v>0</v>
      </c>
      <c r="G48" s="41"/>
    </row>
    <row r="49" spans="1:7" s="42" customFormat="1" ht="40.5" customHeight="1" x14ac:dyDescent="0.25">
      <c r="A49" s="39">
        <f t="shared" si="0"/>
        <v>1.3300000000000003</v>
      </c>
      <c r="B49" s="45" t="s">
        <v>26</v>
      </c>
      <c r="C49" s="89">
        <v>3</v>
      </c>
      <c r="D49" s="39" t="s">
        <v>104</v>
      </c>
      <c r="E49" s="145"/>
      <c r="F49" s="90">
        <f t="shared" si="1"/>
        <v>0</v>
      </c>
      <c r="G49" s="41"/>
    </row>
    <row r="50" spans="1:7" s="42" customFormat="1" ht="18.75" customHeight="1" x14ac:dyDescent="0.25">
      <c r="A50" s="39">
        <f t="shared" si="0"/>
        <v>1.3400000000000003</v>
      </c>
      <c r="B50" s="46" t="s">
        <v>119</v>
      </c>
      <c r="C50" s="89">
        <v>30</v>
      </c>
      <c r="D50" s="39" t="s">
        <v>19</v>
      </c>
      <c r="E50" s="145"/>
      <c r="F50" s="90">
        <f t="shared" si="1"/>
        <v>0</v>
      </c>
      <c r="G50" s="41"/>
    </row>
    <row r="51" spans="1:7" s="42" customFormat="1" ht="18.75" customHeight="1" x14ac:dyDescent="0.25">
      <c r="A51" s="39">
        <f t="shared" si="0"/>
        <v>1.3500000000000003</v>
      </c>
      <c r="B51" s="40" t="s">
        <v>27</v>
      </c>
      <c r="C51" s="89">
        <v>27.43</v>
      </c>
      <c r="D51" s="39" t="s">
        <v>14</v>
      </c>
      <c r="E51" s="145"/>
      <c r="F51" s="90">
        <f t="shared" si="1"/>
        <v>0</v>
      </c>
      <c r="G51" s="41"/>
    </row>
    <row r="52" spans="1:7" s="42" customFormat="1" ht="18.75" customHeight="1" x14ac:dyDescent="0.25">
      <c r="A52" s="91">
        <f t="shared" si="0"/>
        <v>1.3600000000000003</v>
      </c>
      <c r="B52" s="92" t="s">
        <v>28</v>
      </c>
      <c r="C52" s="93">
        <v>1</v>
      </c>
      <c r="D52" s="91" t="s">
        <v>105</v>
      </c>
      <c r="E52" s="146"/>
      <c r="F52" s="94">
        <f t="shared" si="1"/>
        <v>0</v>
      </c>
      <c r="G52" s="95"/>
    </row>
    <row r="53" spans="1:7" ht="18.75" customHeight="1" x14ac:dyDescent="0.2">
      <c r="A53" s="96"/>
      <c r="B53" s="97" t="s">
        <v>29</v>
      </c>
      <c r="C53" s="98"/>
      <c r="D53" s="99"/>
      <c r="E53" s="147"/>
      <c r="F53" s="100"/>
      <c r="G53" s="101">
        <f>SUM(F17:F52)</f>
        <v>0</v>
      </c>
    </row>
    <row r="54" spans="1:7" ht="18.75" customHeight="1" x14ac:dyDescent="0.25">
      <c r="A54" s="53"/>
      <c r="B54" s="54"/>
      <c r="C54" s="55"/>
      <c r="D54" s="55"/>
      <c r="E54" s="148"/>
      <c r="F54" s="55"/>
      <c r="G54" s="55"/>
    </row>
    <row r="55" spans="1:7" ht="18.75" customHeight="1" x14ac:dyDescent="0.2">
      <c r="A55" s="56"/>
      <c r="B55" s="57" t="s">
        <v>30</v>
      </c>
      <c r="C55" s="58"/>
      <c r="D55" s="59"/>
      <c r="E55" s="149"/>
      <c r="F55" s="60"/>
      <c r="G55" s="61"/>
    </row>
    <row r="56" spans="1:7" ht="18.75" customHeight="1" x14ac:dyDescent="0.2">
      <c r="A56" s="56">
        <v>2</v>
      </c>
      <c r="B56" s="57" t="s">
        <v>31</v>
      </c>
      <c r="C56" s="58"/>
      <c r="D56" s="59"/>
      <c r="E56" s="149"/>
      <c r="F56" s="60"/>
      <c r="G56" s="61"/>
    </row>
    <row r="57" spans="1:7" ht="18.75" customHeight="1" x14ac:dyDescent="0.25">
      <c r="A57" s="39">
        <f>A56+0.01</f>
        <v>2.0099999999999998</v>
      </c>
      <c r="B57" s="40" t="s">
        <v>32</v>
      </c>
      <c r="C57" s="47">
        <v>1</v>
      </c>
      <c r="D57" s="39" t="s">
        <v>105</v>
      </c>
      <c r="E57" s="145"/>
      <c r="F57" s="90">
        <f t="shared" ref="F57:F69" si="2">ROUND(C57*E57,2)</f>
        <v>0</v>
      </c>
      <c r="G57" s="41"/>
    </row>
    <row r="58" spans="1:7" ht="18.75" customHeight="1" x14ac:dyDescent="0.25">
      <c r="A58" s="39">
        <f t="shared" ref="A58:A80" si="3">A57+0.01</f>
        <v>2.0199999999999996</v>
      </c>
      <c r="B58" s="40" t="s">
        <v>33</v>
      </c>
      <c r="C58" s="47">
        <v>1</v>
      </c>
      <c r="D58" s="39" t="s">
        <v>105</v>
      </c>
      <c r="E58" s="145"/>
      <c r="F58" s="90">
        <f t="shared" si="2"/>
        <v>0</v>
      </c>
      <c r="G58" s="41"/>
    </row>
    <row r="59" spans="1:7" ht="18.75" customHeight="1" x14ac:dyDescent="0.25">
      <c r="A59" s="39">
        <f t="shared" si="3"/>
        <v>2.0299999999999994</v>
      </c>
      <c r="B59" s="40" t="s">
        <v>34</v>
      </c>
      <c r="C59" s="47">
        <v>20</v>
      </c>
      <c r="D59" s="39" t="s">
        <v>19</v>
      </c>
      <c r="E59" s="145"/>
      <c r="F59" s="90">
        <f t="shared" si="2"/>
        <v>0</v>
      </c>
      <c r="G59" s="41"/>
    </row>
    <row r="60" spans="1:7" ht="18.75" customHeight="1" x14ac:dyDescent="0.25">
      <c r="A60" s="39">
        <f t="shared" si="3"/>
        <v>2.0399999999999991</v>
      </c>
      <c r="B60" s="40" t="s">
        <v>110</v>
      </c>
      <c r="C60" s="47">
        <v>9.43</v>
      </c>
      <c r="D60" s="39" t="s">
        <v>19</v>
      </c>
      <c r="E60" s="145"/>
      <c r="F60" s="90">
        <f t="shared" si="2"/>
        <v>0</v>
      </c>
      <c r="G60" s="41"/>
    </row>
    <row r="61" spans="1:7" ht="18.75" customHeight="1" x14ac:dyDescent="0.25">
      <c r="A61" s="39">
        <f t="shared" si="3"/>
        <v>2.0499999999999989</v>
      </c>
      <c r="B61" s="40" t="s">
        <v>102</v>
      </c>
      <c r="C61" s="47">
        <v>14</v>
      </c>
      <c r="D61" s="39" t="s">
        <v>35</v>
      </c>
      <c r="E61" s="145"/>
      <c r="F61" s="90">
        <f t="shared" si="2"/>
        <v>0</v>
      </c>
      <c r="G61" s="41"/>
    </row>
    <row r="62" spans="1:7" ht="33.75" customHeight="1" x14ac:dyDescent="0.25">
      <c r="A62" s="39">
        <f t="shared" si="3"/>
        <v>2.0599999999999987</v>
      </c>
      <c r="B62" s="40" t="s">
        <v>36</v>
      </c>
      <c r="C62" s="47">
        <v>11</v>
      </c>
      <c r="D62" s="39" t="s">
        <v>35</v>
      </c>
      <c r="E62" s="145"/>
      <c r="F62" s="90">
        <f t="shared" si="2"/>
        <v>0</v>
      </c>
      <c r="G62" s="41"/>
    </row>
    <row r="63" spans="1:7" ht="31.5" customHeight="1" x14ac:dyDescent="0.25">
      <c r="A63" s="39">
        <f t="shared" si="3"/>
        <v>2.0699999999999985</v>
      </c>
      <c r="B63" s="40" t="s">
        <v>103</v>
      </c>
      <c r="C63" s="47">
        <v>18</v>
      </c>
      <c r="D63" s="39" t="s">
        <v>35</v>
      </c>
      <c r="E63" s="145"/>
      <c r="F63" s="90">
        <f t="shared" si="2"/>
        <v>0</v>
      </c>
      <c r="G63" s="41"/>
    </row>
    <row r="64" spans="1:7" ht="18.75" customHeight="1" x14ac:dyDescent="0.25">
      <c r="A64" s="39">
        <f t="shared" si="3"/>
        <v>2.0799999999999983</v>
      </c>
      <c r="B64" s="40" t="s">
        <v>37</v>
      </c>
      <c r="C64" s="47">
        <v>2</v>
      </c>
      <c r="D64" s="39" t="s">
        <v>104</v>
      </c>
      <c r="E64" s="145"/>
      <c r="F64" s="90">
        <f t="shared" si="2"/>
        <v>0</v>
      </c>
      <c r="G64" s="41"/>
    </row>
    <row r="65" spans="1:7" ht="18.75" customHeight="1" x14ac:dyDescent="0.25">
      <c r="A65" s="39">
        <f t="shared" si="3"/>
        <v>2.0899999999999981</v>
      </c>
      <c r="B65" s="40" t="s">
        <v>38</v>
      </c>
      <c r="C65" s="47">
        <v>75</v>
      </c>
      <c r="D65" s="39" t="s">
        <v>19</v>
      </c>
      <c r="E65" s="145"/>
      <c r="F65" s="90">
        <f t="shared" si="2"/>
        <v>0</v>
      </c>
      <c r="G65" s="41"/>
    </row>
    <row r="66" spans="1:7" ht="18.75" customHeight="1" x14ac:dyDescent="0.25">
      <c r="A66" s="39">
        <f t="shared" si="3"/>
        <v>2.0999999999999979</v>
      </c>
      <c r="B66" s="40" t="s">
        <v>39</v>
      </c>
      <c r="C66" s="47">
        <v>75</v>
      </c>
      <c r="D66" s="39" t="s">
        <v>19</v>
      </c>
      <c r="E66" s="145"/>
      <c r="F66" s="90">
        <f t="shared" si="2"/>
        <v>0</v>
      </c>
      <c r="G66" s="41"/>
    </row>
    <row r="67" spans="1:7" ht="18.75" customHeight="1" x14ac:dyDescent="0.25">
      <c r="A67" s="39">
        <f t="shared" si="3"/>
        <v>2.1099999999999977</v>
      </c>
      <c r="B67" s="46" t="s">
        <v>117</v>
      </c>
      <c r="C67" s="47">
        <v>90</v>
      </c>
      <c r="D67" s="39" t="s">
        <v>19</v>
      </c>
      <c r="E67" s="145"/>
      <c r="F67" s="90">
        <f t="shared" si="2"/>
        <v>0</v>
      </c>
      <c r="G67" s="41"/>
    </row>
    <row r="68" spans="1:7" ht="18.75" customHeight="1" x14ac:dyDescent="0.25">
      <c r="A68" s="39">
        <f t="shared" si="3"/>
        <v>2.1199999999999974</v>
      </c>
      <c r="B68" s="40" t="s">
        <v>40</v>
      </c>
      <c r="C68" s="47">
        <f>C65*0.15*1.5</f>
        <v>16.875</v>
      </c>
      <c r="D68" s="39" t="s">
        <v>14</v>
      </c>
      <c r="E68" s="145"/>
      <c r="F68" s="90">
        <f t="shared" si="2"/>
        <v>0</v>
      </c>
      <c r="G68" s="41"/>
    </row>
    <row r="69" spans="1:7" ht="18.75" customHeight="1" x14ac:dyDescent="0.25">
      <c r="A69" s="39">
        <f t="shared" si="3"/>
        <v>2.1299999999999972</v>
      </c>
      <c r="B69" s="40" t="s">
        <v>41</v>
      </c>
      <c r="C69" s="47">
        <v>1</v>
      </c>
      <c r="D69" s="39" t="s">
        <v>105</v>
      </c>
      <c r="E69" s="145"/>
      <c r="F69" s="90">
        <f t="shared" si="2"/>
        <v>0</v>
      </c>
      <c r="G69" s="41"/>
    </row>
    <row r="70" spans="1:7" ht="18.75" customHeight="1" x14ac:dyDescent="0.25">
      <c r="A70" s="39"/>
      <c r="B70" s="83" t="s">
        <v>42</v>
      </c>
      <c r="C70" s="47"/>
      <c r="D70" s="39"/>
      <c r="E70" s="145"/>
      <c r="F70" s="90"/>
      <c r="G70" s="41"/>
    </row>
    <row r="71" spans="1:7" s="38" customFormat="1" ht="18.75" customHeight="1" x14ac:dyDescent="0.25">
      <c r="A71" s="39">
        <f>A69+0.01</f>
        <v>2.139999999999997</v>
      </c>
      <c r="B71" s="85" t="s">
        <v>43</v>
      </c>
      <c r="C71" s="87">
        <v>11.34</v>
      </c>
      <c r="D71" s="84" t="s">
        <v>14</v>
      </c>
      <c r="E71" s="150"/>
      <c r="F71" s="90">
        <f>ROUND(C71*E71,2)</f>
        <v>0</v>
      </c>
      <c r="G71" s="86"/>
    </row>
    <row r="72" spans="1:7" ht="18.75" customHeight="1" x14ac:dyDescent="0.25">
      <c r="A72" s="39">
        <f t="shared" si="3"/>
        <v>2.1499999999999968</v>
      </c>
      <c r="B72" s="43" t="s">
        <v>44</v>
      </c>
      <c r="C72" s="47">
        <v>4.7300000000000004</v>
      </c>
      <c r="D72" s="39" t="s">
        <v>14</v>
      </c>
      <c r="E72" s="145"/>
      <c r="F72" s="90">
        <f t="shared" ref="F72:F80" si="4">ROUND(C72*E72,2)</f>
        <v>0</v>
      </c>
      <c r="G72" s="41"/>
    </row>
    <row r="73" spans="1:7" ht="18.75" customHeight="1" x14ac:dyDescent="0.25">
      <c r="A73" s="39">
        <f t="shared" si="3"/>
        <v>2.1599999999999966</v>
      </c>
      <c r="B73" s="40" t="s">
        <v>111</v>
      </c>
      <c r="C73" s="47">
        <v>25.2</v>
      </c>
      <c r="D73" s="39" t="s">
        <v>19</v>
      </c>
      <c r="E73" s="145"/>
      <c r="F73" s="90">
        <f t="shared" si="4"/>
        <v>0</v>
      </c>
      <c r="G73" s="41"/>
    </row>
    <row r="74" spans="1:7" ht="18.75" customHeight="1" x14ac:dyDescent="0.25">
      <c r="A74" s="39">
        <f t="shared" si="3"/>
        <v>2.1699999999999964</v>
      </c>
      <c r="B74" s="40" t="s">
        <v>45</v>
      </c>
      <c r="C74" s="47">
        <v>8.35</v>
      </c>
      <c r="D74" s="39" t="s">
        <v>14</v>
      </c>
      <c r="E74" s="145"/>
      <c r="F74" s="90">
        <f t="shared" si="4"/>
        <v>0</v>
      </c>
      <c r="G74" s="41"/>
    </row>
    <row r="75" spans="1:7" ht="18.75" customHeight="1" x14ac:dyDescent="0.25">
      <c r="A75" s="39">
        <f t="shared" si="3"/>
        <v>2.1799999999999962</v>
      </c>
      <c r="B75" s="40" t="s">
        <v>46</v>
      </c>
      <c r="C75" s="47">
        <v>10.44</v>
      </c>
      <c r="D75" s="39" t="s">
        <v>19</v>
      </c>
      <c r="E75" s="145"/>
      <c r="F75" s="90">
        <f t="shared" si="4"/>
        <v>0</v>
      </c>
      <c r="G75" s="41"/>
    </row>
    <row r="76" spans="1:7" ht="35.25" customHeight="1" x14ac:dyDescent="0.25">
      <c r="A76" s="39">
        <f t="shared" si="3"/>
        <v>2.1899999999999959</v>
      </c>
      <c r="B76" s="40" t="s">
        <v>47</v>
      </c>
      <c r="C76" s="47">
        <v>20.88</v>
      </c>
      <c r="D76" s="39" t="s">
        <v>19</v>
      </c>
      <c r="E76" s="145"/>
      <c r="F76" s="90">
        <f t="shared" si="4"/>
        <v>0</v>
      </c>
      <c r="G76" s="41"/>
    </row>
    <row r="77" spans="1:7" ht="18.75" customHeight="1" x14ac:dyDescent="0.25">
      <c r="A77" s="39">
        <f t="shared" si="3"/>
        <v>2.1999999999999957</v>
      </c>
      <c r="B77" s="40" t="s">
        <v>112</v>
      </c>
      <c r="C77" s="47">
        <v>20.88</v>
      </c>
      <c r="D77" s="39" t="s">
        <v>19</v>
      </c>
      <c r="E77" s="145"/>
      <c r="F77" s="90">
        <f t="shared" si="4"/>
        <v>0</v>
      </c>
      <c r="G77" s="41"/>
    </row>
    <row r="78" spans="1:7" ht="18.75" customHeight="1" x14ac:dyDescent="0.25">
      <c r="A78" s="39">
        <f t="shared" si="3"/>
        <v>2.2099999999999955</v>
      </c>
      <c r="B78" s="40" t="s">
        <v>48</v>
      </c>
      <c r="C78" s="47">
        <v>7.2</v>
      </c>
      <c r="D78" s="39" t="s">
        <v>35</v>
      </c>
      <c r="E78" s="145"/>
      <c r="F78" s="90">
        <f t="shared" si="4"/>
        <v>0</v>
      </c>
      <c r="G78" s="41"/>
    </row>
    <row r="79" spans="1:7" ht="18.75" customHeight="1" x14ac:dyDescent="0.25">
      <c r="A79" s="39">
        <f t="shared" si="3"/>
        <v>2.2199999999999953</v>
      </c>
      <c r="B79" s="40" t="s">
        <v>49</v>
      </c>
      <c r="C79" s="47">
        <v>15</v>
      </c>
      <c r="D79" s="39" t="s">
        <v>19</v>
      </c>
      <c r="E79" s="145"/>
      <c r="F79" s="90">
        <f t="shared" si="4"/>
        <v>0</v>
      </c>
      <c r="G79" s="41"/>
    </row>
    <row r="80" spans="1:7" ht="31.5" customHeight="1" x14ac:dyDescent="0.25">
      <c r="A80" s="39">
        <f t="shared" si="3"/>
        <v>2.2299999999999951</v>
      </c>
      <c r="B80" s="40" t="s">
        <v>116</v>
      </c>
      <c r="C80" s="89">
        <v>36</v>
      </c>
      <c r="D80" s="39" t="s">
        <v>35</v>
      </c>
      <c r="E80" s="145"/>
      <c r="F80" s="90">
        <f t="shared" si="4"/>
        <v>0</v>
      </c>
      <c r="G80" s="41"/>
    </row>
    <row r="81" spans="1:7" ht="18.75" customHeight="1" x14ac:dyDescent="0.2">
      <c r="A81" s="96"/>
      <c r="B81" s="97" t="s">
        <v>29</v>
      </c>
      <c r="C81" s="98"/>
      <c r="D81" s="99"/>
      <c r="E81" s="147"/>
      <c r="F81" s="100"/>
      <c r="G81" s="101">
        <f>SUM(F56:F80)</f>
        <v>0</v>
      </c>
    </row>
    <row r="82" spans="1:7" ht="18.75" customHeight="1" x14ac:dyDescent="0.2">
      <c r="A82" s="56"/>
      <c r="B82" s="57"/>
      <c r="C82" s="58"/>
      <c r="D82" s="59"/>
      <c r="E82" s="149"/>
      <c r="F82" s="60"/>
      <c r="G82" s="61"/>
    </row>
    <row r="83" spans="1:7" ht="18.75" customHeight="1" x14ac:dyDescent="0.2">
      <c r="A83" s="56">
        <v>3</v>
      </c>
      <c r="B83" s="57" t="s">
        <v>50</v>
      </c>
      <c r="C83" s="58"/>
      <c r="D83" s="59"/>
      <c r="E83" s="149"/>
      <c r="F83" s="60"/>
      <c r="G83" s="61"/>
    </row>
    <row r="84" spans="1:7" ht="18.75" customHeight="1" x14ac:dyDescent="0.25">
      <c r="A84" s="64">
        <f>A83+0.01</f>
        <v>3.01</v>
      </c>
      <c r="B84" s="43" t="s">
        <v>51</v>
      </c>
      <c r="C84" s="47">
        <v>150</v>
      </c>
      <c r="D84" s="39" t="s">
        <v>19</v>
      </c>
      <c r="E84" s="145"/>
      <c r="F84" s="90">
        <f t="shared" ref="F84:F96" si="5">ROUND(C84*E84,2)</f>
        <v>0</v>
      </c>
      <c r="G84" s="41"/>
    </row>
    <row r="85" spans="1:7" ht="18.75" customHeight="1" x14ac:dyDescent="0.25">
      <c r="A85" s="64">
        <f t="shared" ref="A85:A96" si="6">A84+0.01</f>
        <v>3.0199999999999996</v>
      </c>
      <c r="B85" s="43" t="s">
        <v>52</v>
      </c>
      <c r="C85" s="47">
        <v>150</v>
      </c>
      <c r="D85" s="39" t="s">
        <v>19</v>
      </c>
      <c r="E85" s="145"/>
      <c r="F85" s="90">
        <f t="shared" si="5"/>
        <v>0</v>
      </c>
      <c r="G85" s="41"/>
    </row>
    <row r="86" spans="1:7" ht="18.75" customHeight="1" x14ac:dyDescent="0.25">
      <c r="A86" s="64">
        <f t="shared" si="6"/>
        <v>3.0299999999999994</v>
      </c>
      <c r="B86" s="43" t="s">
        <v>113</v>
      </c>
      <c r="C86" s="47">
        <v>3</v>
      </c>
      <c r="D86" s="39" t="s">
        <v>14</v>
      </c>
      <c r="E86" s="145"/>
      <c r="F86" s="90">
        <f t="shared" si="5"/>
        <v>0</v>
      </c>
      <c r="G86" s="41"/>
    </row>
    <row r="87" spans="1:7" ht="18.75" customHeight="1" x14ac:dyDescent="0.25">
      <c r="A87" s="64">
        <f t="shared" si="6"/>
        <v>3.0399999999999991</v>
      </c>
      <c r="B87" s="43" t="s">
        <v>44</v>
      </c>
      <c r="C87" s="47">
        <v>1</v>
      </c>
      <c r="D87" s="39" t="s">
        <v>14</v>
      </c>
      <c r="E87" s="145"/>
      <c r="F87" s="90">
        <f t="shared" si="5"/>
        <v>0</v>
      </c>
      <c r="G87" s="41"/>
    </row>
    <row r="88" spans="1:7" ht="18.75" customHeight="1" x14ac:dyDescent="0.25">
      <c r="A88" s="64">
        <f t="shared" si="6"/>
        <v>3.0499999999999989</v>
      </c>
      <c r="B88" s="43" t="s">
        <v>53</v>
      </c>
      <c r="C88" s="47">
        <v>0.16</v>
      </c>
      <c r="D88" s="39" t="s">
        <v>14</v>
      </c>
      <c r="E88" s="145"/>
      <c r="F88" s="90">
        <f t="shared" si="5"/>
        <v>0</v>
      </c>
      <c r="G88" s="41"/>
    </row>
    <row r="89" spans="1:7" ht="18.75" customHeight="1" x14ac:dyDescent="0.25">
      <c r="A89" s="64">
        <f t="shared" si="6"/>
        <v>3.0599999999999987</v>
      </c>
      <c r="B89" s="43" t="s">
        <v>114</v>
      </c>
      <c r="C89" s="47">
        <v>8.4700000000000006</v>
      </c>
      <c r="D89" s="39" t="s">
        <v>19</v>
      </c>
      <c r="E89" s="145"/>
      <c r="F89" s="90">
        <f t="shared" si="5"/>
        <v>0</v>
      </c>
      <c r="G89" s="41"/>
    </row>
    <row r="90" spans="1:7" ht="18.75" customHeight="1" x14ac:dyDescent="0.25">
      <c r="A90" s="64">
        <f t="shared" si="6"/>
        <v>3.0699999999999985</v>
      </c>
      <c r="B90" s="43" t="s">
        <v>53</v>
      </c>
      <c r="C90" s="47">
        <v>0.16</v>
      </c>
      <c r="D90" s="39" t="s">
        <v>19</v>
      </c>
      <c r="E90" s="145"/>
      <c r="F90" s="90">
        <f t="shared" si="5"/>
        <v>0</v>
      </c>
      <c r="G90" s="41"/>
    </row>
    <row r="91" spans="1:7" ht="18.75" customHeight="1" x14ac:dyDescent="0.25">
      <c r="A91" s="64">
        <f t="shared" si="6"/>
        <v>3.0799999999999983</v>
      </c>
      <c r="B91" s="43" t="s">
        <v>54</v>
      </c>
      <c r="C91" s="47">
        <v>3.77</v>
      </c>
      <c r="D91" s="39" t="s">
        <v>19</v>
      </c>
      <c r="E91" s="145"/>
      <c r="F91" s="90">
        <f t="shared" si="5"/>
        <v>0</v>
      </c>
      <c r="G91" s="41"/>
    </row>
    <row r="92" spans="1:7" ht="18.75" customHeight="1" x14ac:dyDescent="0.25">
      <c r="A92" s="64">
        <f t="shared" si="6"/>
        <v>3.0899999999999981</v>
      </c>
      <c r="B92" s="43" t="s">
        <v>55</v>
      </c>
      <c r="C92" s="47">
        <v>25</v>
      </c>
      <c r="D92" s="39" t="s">
        <v>35</v>
      </c>
      <c r="E92" s="145"/>
      <c r="F92" s="90">
        <f t="shared" si="5"/>
        <v>0</v>
      </c>
      <c r="G92" s="41"/>
    </row>
    <row r="93" spans="1:7" ht="18.75" customHeight="1" x14ac:dyDescent="0.25">
      <c r="A93" s="64">
        <f t="shared" si="6"/>
        <v>3.0999999999999979</v>
      </c>
      <c r="B93" s="43" t="s">
        <v>115</v>
      </c>
      <c r="C93" s="47">
        <v>140.52000000000001</v>
      </c>
      <c r="D93" s="39" t="s">
        <v>14</v>
      </c>
      <c r="E93" s="145"/>
      <c r="F93" s="90">
        <f t="shared" si="5"/>
        <v>0</v>
      </c>
      <c r="G93" s="41"/>
    </row>
    <row r="94" spans="1:7" ht="18.75" customHeight="1" x14ac:dyDescent="0.25">
      <c r="A94" s="64">
        <f t="shared" si="6"/>
        <v>3.1099999999999977</v>
      </c>
      <c r="B94" s="46" t="s">
        <v>120</v>
      </c>
      <c r="C94" s="47">
        <v>350</v>
      </c>
      <c r="D94" s="39" t="s">
        <v>19</v>
      </c>
      <c r="E94" s="145"/>
      <c r="F94" s="90">
        <f t="shared" si="5"/>
        <v>0</v>
      </c>
      <c r="G94" s="41"/>
    </row>
    <row r="95" spans="1:7" ht="18.75" customHeight="1" x14ac:dyDescent="0.25">
      <c r="A95" s="64">
        <f t="shared" si="6"/>
        <v>3.1199999999999974</v>
      </c>
      <c r="B95" s="43" t="s">
        <v>56</v>
      </c>
      <c r="C95" s="47">
        <v>36.229999999999997</v>
      </c>
      <c r="D95" s="39" t="s">
        <v>14</v>
      </c>
      <c r="E95" s="145"/>
      <c r="F95" s="90">
        <f t="shared" si="5"/>
        <v>0</v>
      </c>
      <c r="G95" s="41"/>
    </row>
    <row r="96" spans="1:7" ht="18.75" customHeight="1" x14ac:dyDescent="0.25">
      <c r="A96" s="64">
        <f t="shared" si="6"/>
        <v>3.1299999999999972</v>
      </c>
      <c r="B96" s="43" t="s">
        <v>57</v>
      </c>
      <c r="C96" s="47">
        <v>36.229999999999997</v>
      </c>
      <c r="D96" s="39" t="s">
        <v>14</v>
      </c>
      <c r="E96" s="145"/>
      <c r="F96" s="90">
        <f t="shared" si="5"/>
        <v>0</v>
      </c>
      <c r="G96" s="41"/>
    </row>
    <row r="97" spans="1:7" ht="18.75" customHeight="1" x14ac:dyDescent="0.2">
      <c r="A97" s="96"/>
      <c r="B97" s="97" t="s">
        <v>29</v>
      </c>
      <c r="C97" s="98"/>
      <c r="D97" s="99"/>
      <c r="E97" s="147"/>
      <c r="F97" s="100"/>
      <c r="G97" s="101">
        <f>SUM(F84:F96)</f>
        <v>0</v>
      </c>
    </row>
    <row r="98" spans="1:7" ht="18.75" customHeight="1" x14ac:dyDescent="0.2">
      <c r="A98" s="56"/>
      <c r="B98" s="57"/>
      <c r="C98" s="58"/>
      <c r="D98" s="116"/>
      <c r="E98" s="149"/>
      <c r="F98" s="60"/>
      <c r="G98" s="61"/>
    </row>
    <row r="99" spans="1:7" ht="18.75" customHeight="1" x14ac:dyDescent="0.2">
      <c r="A99" s="56">
        <v>4</v>
      </c>
      <c r="B99" s="57" t="s">
        <v>50</v>
      </c>
      <c r="C99" s="58"/>
      <c r="D99" s="116"/>
      <c r="E99" s="149"/>
      <c r="F99" s="60"/>
      <c r="G99" s="61"/>
    </row>
    <row r="100" spans="1:7" ht="35.25" customHeight="1" x14ac:dyDescent="0.25">
      <c r="A100" s="65">
        <f>A99+0.01</f>
        <v>4.01</v>
      </c>
      <c r="B100" s="40" t="s">
        <v>107</v>
      </c>
      <c r="C100" s="103">
        <v>1450</v>
      </c>
      <c r="D100" s="39" t="s">
        <v>19</v>
      </c>
      <c r="E100" s="145"/>
      <c r="F100" s="90">
        <f t="shared" ref="F100:F101" si="7">ROUND(C100*E100,2)</f>
        <v>0</v>
      </c>
      <c r="G100" s="41"/>
    </row>
    <row r="101" spans="1:7" ht="33.75" customHeight="1" x14ac:dyDescent="0.25">
      <c r="A101" s="65">
        <f>A100+0.01</f>
        <v>4.0199999999999996</v>
      </c>
      <c r="B101" s="66" t="s">
        <v>108</v>
      </c>
      <c r="C101" s="103">
        <v>1000</v>
      </c>
      <c r="D101" s="39" t="s">
        <v>19</v>
      </c>
      <c r="E101" s="145"/>
      <c r="F101" s="90">
        <f t="shared" si="7"/>
        <v>0</v>
      </c>
      <c r="G101" s="41"/>
    </row>
    <row r="102" spans="1:7" ht="18.75" customHeight="1" x14ac:dyDescent="0.2">
      <c r="A102" s="96"/>
      <c r="B102" s="97" t="s">
        <v>29</v>
      </c>
      <c r="C102" s="98"/>
      <c r="D102" s="99"/>
      <c r="E102" s="147"/>
      <c r="F102" s="100"/>
      <c r="G102" s="101">
        <f>SUM(F100:F101)</f>
        <v>0</v>
      </c>
    </row>
    <row r="103" spans="1:7" ht="18.75" customHeight="1" x14ac:dyDescent="0.2">
      <c r="A103" s="56"/>
      <c r="B103" s="57"/>
      <c r="C103" s="58"/>
      <c r="D103" s="59"/>
      <c r="E103" s="149"/>
      <c r="F103" s="60"/>
      <c r="G103" s="61"/>
    </row>
    <row r="104" spans="1:7" ht="18.75" customHeight="1" x14ac:dyDescent="0.2">
      <c r="A104" s="56">
        <v>5</v>
      </c>
      <c r="B104" s="57" t="s">
        <v>58</v>
      </c>
      <c r="C104" s="58"/>
      <c r="D104" s="59"/>
      <c r="E104" s="149"/>
      <c r="F104" s="60"/>
      <c r="G104" s="61"/>
    </row>
    <row r="105" spans="1:7" ht="18.75" customHeight="1" x14ac:dyDescent="0.2">
      <c r="A105" s="64">
        <f>A104+0.01</f>
        <v>5.01</v>
      </c>
      <c r="B105" s="40" t="s">
        <v>59</v>
      </c>
      <c r="C105" s="103">
        <v>1</v>
      </c>
      <c r="D105" s="39" t="s">
        <v>104</v>
      </c>
      <c r="E105" s="145"/>
      <c r="F105" s="90">
        <f t="shared" ref="F105" si="8">ROUND(C105*E105,2)</f>
        <v>0</v>
      </c>
      <c r="G105" s="90"/>
    </row>
    <row r="106" spans="1:7" ht="18.75" customHeight="1" x14ac:dyDescent="0.2">
      <c r="A106" s="96"/>
      <c r="B106" s="97" t="s">
        <v>29</v>
      </c>
      <c r="C106" s="98"/>
      <c r="D106" s="99"/>
      <c r="E106" s="100"/>
      <c r="F106" s="100"/>
      <c r="G106" s="101">
        <f>SUM(F105:F105)</f>
        <v>0</v>
      </c>
    </row>
    <row r="107" spans="1:7" ht="18.75" customHeight="1" x14ac:dyDescent="0.25">
      <c r="A107" s="123"/>
      <c r="B107" s="124"/>
      <c r="C107" s="125"/>
      <c r="D107" s="126"/>
      <c r="E107" s="127"/>
      <c r="F107" s="128"/>
      <c r="G107" s="128"/>
    </row>
    <row r="108" spans="1:7" ht="18.75" customHeight="1" x14ac:dyDescent="0.25">
      <c r="A108" s="123"/>
      <c r="B108" s="124"/>
      <c r="C108" s="125"/>
      <c r="D108" s="126"/>
      <c r="E108" s="127"/>
      <c r="F108" s="128"/>
      <c r="G108" s="128"/>
    </row>
    <row r="109" spans="1:7" ht="18.75" customHeight="1" x14ac:dyDescent="0.25">
      <c r="A109" s="117"/>
      <c r="B109" s="118" t="s">
        <v>60</v>
      </c>
      <c r="C109" s="119"/>
      <c r="D109" s="120"/>
      <c r="E109" s="121"/>
      <c r="F109" s="121"/>
      <c r="G109" s="122">
        <f>SUM(G17:G107)</f>
        <v>0</v>
      </c>
    </row>
    <row r="110" spans="1:7" ht="18.75" customHeight="1" x14ac:dyDescent="0.2">
      <c r="A110" s="56"/>
      <c r="B110" s="57"/>
      <c r="C110" s="58"/>
      <c r="D110" s="59"/>
      <c r="E110" s="60"/>
      <c r="F110" s="60"/>
      <c r="G110" s="61"/>
    </row>
    <row r="111" spans="1:7" ht="18.75" customHeight="1" x14ac:dyDescent="0.2">
      <c r="A111" s="56">
        <v>6</v>
      </c>
      <c r="B111" s="57" t="s">
        <v>61</v>
      </c>
      <c r="C111" s="58"/>
      <c r="D111" s="59"/>
      <c r="E111" s="60"/>
      <c r="F111" s="60"/>
      <c r="G111" s="61"/>
    </row>
    <row r="112" spans="1:7" ht="18.75" customHeight="1" x14ac:dyDescent="0.25">
      <c r="A112" s="39">
        <f>A111+0.01</f>
        <v>6.01</v>
      </c>
      <c r="B112" s="174" t="s">
        <v>62</v>
      </c>
      <c r="C112" s="175"/>
      <c r="D112" s="176"/>
      <c r="E112" s="104">
        <v>0.1</v>
      </c>
      <c r="F112" s="41"/>
      <c r="G112" s="105">
        <f>ROUND(E112*G109,2)</f>
        <v>0</v>
      </c>
    </row>
    <row r="113" spans="1:7" ht="18.75" customHeight="1" x14ac:dyDescent="0.25">
      <c r="A113" s="39">
        <f t="shared" ref="A113:A114" si="9">A112+0.01</f>
        <v>6.02</v>
      </c>
      <c r="B113" s="174" t="s">
        <v>63</v>
      </c>
      <c r="C113" s="175"/>
      <c r="D113" s="176"/>
      <c r="E113" s="104">
        <v>0.03</v>
      </c>
      <c r="F113" s="41"/>
      <c r="G113" s="105">
        <f>ROUND(E113*G109,2)</f>
        <v>0</v>
      </c>
    </row>
    <row r="114" spans="1:7" ht="18.75" customHeight="1" x14ac:dyDescent="0.25">
      <c r="A114" s="39">
        <f t="shared" si="9"/>
        <v>6.0299999999999994</v>
      </c>
      <c r="B114" s="174" t="s">
        <v>64</v>
      </c>
      <c r="C114" s="175"/>
      <c r="D114" s="176"/>
      <c r="E114" s="104">
        <v>2.5000000000000001E-2</v>
      </c>
      <c r="F114" s="41"/>
      <c r="G114" s="105">
        <f>ROUND(E114*G109,2)</f>
        <v>0</v>
      </c>
    </row>
    <row r="115" spans="1:7" ht="18.75" customHeight="1" x14ac:dyDescent="0.2">
      <c r="A115" s="135"/>
      <c r="B115" s="136" t="s">
        <v>65</v>
      </c>
      <c r="C115" s="137"/>
      <c r="D115" s="138"/>
      <c r="E115" s="139"/>
      <c r="F115" s="139"/>
      <c r="G115" s="140">
        <f>SUM(G112:G114)</f>
        <v>0</v>
      </c>
    </row>
    <row r="116" spans="1:7" ht="18.75" customHeight="1" x14ac:dyDescent="0.25">
      <c r="A116" s="129"/>
      <c r="B116" s="130"/>
      <c r="C116" s="131"/>
      <c r="D116" s="132"/>
      <c r="E116" s="133"/>
      <c r="F116" s="128"/>
      <c r="G116" s="134"/>
    </row>
    <row r="117" spans="1:7" ht="18.75" customHeight="1" x14ac:dyDescent="0.2">
      <c r="A117" s="135"/>
      <c r="B117" s="136" t="s">
        <v>66</v>
      </c>
      <c r="C117" s="137"/>
      <c r="D117" s="138"/>
      <c r="E117" s="139"/>
      <c r="F117" s="139"/>
      <c r="G117" s="140">
        <f>G109+G115</f>
        <v>0</v>
      </c>
    </row>
    <row r="118" spans="1:7" ht="18.75" customHeight="1" x14ac:dyDescent="0.25">
      <c r="A118" s="129"/>
      <c r="B118" s="130"/>
      <c r="C118" s="131"/>
      <c r="D118" s="132"/>
      <c r="E118" s="133"/>
      <c r="F118" s="128"/>
      <c r="G118" s="134"/>
    </row>
    <row r="119" spans="1:7" ht="18.75" customHeight="1" x14ac:dyDescent="0.2">
      <c r="A119" s="135"/>
      <c r="B119" s="136" t="s">
        <v>67</v>
      </c>
      <c r="C119" s="141"/>
      <c r="D119" s="142"/>
      <c r="E119" s="143">
        <v>0.1</v>
      </c>
      <c r="F119" s="144"/>
      <c r="G119" s="140">
        <f>ROUND(G117*E119,2)</f>
        <v>0</v>
      </c>
    </row>
    <row r="120" spans="1:7" ht="18.75" customHeight="1" x14ac:dyDescent="0.25">
      <c r="A120" s="129"/>
      <c r="B120" s="130"/>
      <c r="C120" s="131"/>
      <c r="D120" s="132"/>
      <c r="E120" s="133"/>
      <c r="F120" s="128"/>
      <c r="G120" s="134"/>
    </row>
    <row r="121" spans="1:7" ht="18.75" customHeight="1" x14ac:dyDescent="0.2">
      <c r="A121" s="39">
        <f>A114+0.01</f>
        <v>6.0399999999999991</v>
      </c>
      <c r="B121" s="174" t="s">
        <v>68</v>
      </c>
      <c r="C121" s="175"/>
      <c r="D121" s="176"/>
      <c r="E121" s="111">
        <v>0.18</v>
      </c>
      <c r="F121" s="90"/>
      <c r="G121" s="105">
        <f>ROUND(E121*(SUM(G119)),2)</f>
        <v>0</v>
      </c>
    </row>
    <row r="122" spans="1:7" ht="18.75" customHeight="1" x14ac:dyDescent="0.2">
      <c r="A122" s="39">
        <f>A121+0.01</f>
        <v>6.0499999999999989</v>
      </c>
      <c r="B122" s="174" t="s">
        <v>69</v>
      </c>
      <c r="C122" s="175"/>
      <c r="D122" s="176"/>
      <c r="E122" s="111">
        <v>4.4999999999999998E-2</v>
      </c>
      <c r="F122" s="90"/>
      <c r="G122" s="105">
        <f>ROUND(E122*$G$109,2)</f>
        <v>0</v>
      </c>
    </row>
    <row r="123" spans="1:7" ht="18.75" customHeight="1" x14ac:dyDescent="0.2">
      <c r="A123" s="39">
        <f t="shared" ref="A123:A126" si="10">A122+0.01</f>
        <v>6.0599999999999987</v>
      </c>
      <c r="B123" s="174" t="s">
        <v>70</v>
      </c>
      <c r="C123" s="175"/>
      <c r="D123" s="176"/>
      <c r="E123" s="111">
        <v>0.01</v>
      </c>
      <c r="F123" s="90"/>
      <c r="G123" s="105">
        <f t="shared" ref="G123:G126" si="11">ROUND(E123*$G$109,2)</f>
        <v>0</v>
      </c>
    </row>
    <row r="124" spans="1:7" s="19" customFormat="1" ht="18.75" customHeight="1" x14ac:dyDescent="0.25">
      <c r="A124" s="39">
        <f t="shared" si="10"/>
        <v>6.0699999999999985</v>
      </c>
      <c r="B124" s="174" t="s">
        <v>71</v>
      </c>
      <c r="C124" s="175"/>
      <c r="D124" s="176"/>
      <c r="E124" s="112">
        <v>1E-3</v>
      </c>
      <c r="F124" s="113"/>
      <c r="G124" s="105">
        <f t="shared" si="11"/>
        <v>0</v>
      </c>
    </row>
    <row r="125" spans="1:7" s="19" customFormat="1" ht="18.75" customHeight="1" x14ac:dyDescent="0.25">
      <c r="A125" s="39">
        <f t="shared" si="10"/>
        <v>6.0799999999999983</v>
      </c>
      <c r="B125" s="174" t="s">
        <v>72</v>
      </c>
      <c r="C125" s="175"/>
      <c r="D125" s="176"/>
      <c r="E125" s="112">
        <v>0.01</v>
      </c>
      <c r="F125" s="113"/>
      <c r="G125" s="105">
        <f t="shared" si="11"/>
        <v>0</v>
      </c>
    </row>
    <row r="126" spans="1:7" s="19" customFormat="1" ht="18.75" customHeight="1" x14ac:dyDescent="0.25">
      <c r="A126" s="39">
        <f t="shared" si="10"/>
        <v>6.0899999999999981</v>
      </c>
      <c r="B126" s="174" t="s">
        <v>73</v>
      </c>
      <c r="C126" s="175"/>
      <c r="D126" s="176"/>
      <c r="E126" s="112">
        <v>0.02</v>
      </c>
      <c r="F126" s="113"/>
      <c r="G126" s="105">
        <f t="shared" si="11"/>
        <v>0</v>
      </c>
    </row>
    <row r="127" spans="1:7" ht="18.75" customHeight="1" x14ac:dyDescent="0.2">
      <c r="A127" s="48"/>
      <c r="B127" s="49" t="s">
        <v>74</v>
      </c>
      <c r="C127" s="50"/>
      <c r="D127" s="51"/>
      <c r="E127" s="52"/>
      <c r="F127" s="52"/>
      <c r="G127" s="102">
        <f>SUM(G121:G126)</f>
        <v>0</v>
      </c>
    </row>
    <row r="128" spans="1:7" s="19" customFormat="1" ht="18.75" customHeight="1" x14ac:dyDescent="0.25">
      <c r="A128" s="72"/>
      <c r="B128" s="73"/>
      <c r="C128" s="74"/>
      <c r="D128" s="72"/>
      <c r="E128" s="75"/>
      <c r="F128" s="76"/>
      <c r="G128" s="77"/>
    </row>
    <row r="129" spans="1:7" ht="18.75" customHeight="1" x14ac:dyDescent="0.2">
      <c r="A129" s="62"/>
      <c r="B129" s="63" t="s">
        <v>75</v>
      </c>
      <c r="C129" s="107"/>
      <c r="D129" s="108"/>
      <c r="E129" s="109"/>
      <c r="F129" s="109"/>
      <c r="G129" s="110">
        <f>G127+G115</f>
        <v>0</v>
      </c>
    </row>
    <row r="130" spans="1:7" ht="18.75" customHeight="1" x14ac:dyDescent="0.25">
      <c r="A130" s="1"/>
      <c r="B130" s="67"/>
      <c r="C130" s="68"/>
      <c r="D130" s="69"/>
      <c r="E130" s="70"/>
      <c r="F130" s="71"/>
      <c r="G130" s="71"/>
    </row>
    <row r="131" spans="1:7" ht="18.75" customHeight="1" x14ac:dyDescent="0.25">
      <c r="A131" s="39">
        <f>A126+0.01</f>
        <v>6.0999999999999979</v>
      </c>
      <c r="B131" s="177" t="s">
        <v>76</v>
      </c>
      <c r="C131" s="178"/>
      <c r="D131" s="179"/>
      <c r="E131" s="114">
        <v>0.05</v>
      </c>
      <c r="F131" s="41"/>
      <c r="G131" s="115">
        <f>ROUND(G109*E131,2)</f>
        <v>0</v>
      </c>
    </row>
    <row r="132" spans="1:7" ht="18.75" customHeight="1" x14ac:dyDescent="0.25">
      <c r="A132" s="78"/>
      <c r="B132" s="67"/>
      <c r="C132" s="79"/>
      <c r="D132" s="69"/>
      <c r="E132" s="80"/>
      <c r="F132" s="81"/>
      <c r="G132" s="82"/>
    </row>
    <row r="133" spans="1:7" ht="18.75" customHeight="1" x14ac:dyDescent="0.2">
      <c r="A133" s="62"/>
      <c r="B133" s="63" t="s">
        <v>77</v>
      </c>
      <c r="C133" s="107"/>
      <c r="D133" s="108"/>
      <c r="E133" s="109"/>
      <c r="F133" s="109"/>
      <c r="G133" s="106">
        <f>G131+G129+G109</f>
        <v>0</v>
      </c>
    </row>
    <row r="134" spans="1:7" ht="15" x14ac:dyDescent="0.25">
      <c r="A134" s="12"/>
      <c r="B134" s="18"/>
      <c r="C134" s="20"/>
      <c r="D134" s="21"/>
      <c r="E134" s="7"/>
      <c r="F134" s="8"/>
      <c r="G134" s="8"/>
    </row>
    <row r="135" spans="1:7" ht="15" x14ac:dyDescent="0.25">
      <c r="A135" s="22"/>
      <c r="B135" s="23"/>
      <c r="C135" s="20"/>
      <c r="D135" s="21"/>
      <c r="E135" s="24"/>
      <c r="F135" s="25"/>
      <c r="G135" s="25"/>
    </row>
    <row r="136" spans="1:7" ht="15" x14ac:dyDescent="0.25">
      <c r="A136" s="22" t="s">
        <v>78</v>
      </c>
      <c r="B136" s="23"/>
      <c r="C136" s="20"/>
      <c r="D136" s="21"/>
      <c r="E136" s="24"/>
      <c r="F136" s="25"/>
      <c r="G136" s="25"/>
    </row>
    <row r="137" spans="1:7" ht="15" x14ac:dyDescent="0.25">
      <c r="A137" s="22"/>
      <c r="B137" s="23"/>
      <c r="C137" s="20" t="s">
        <v>79</v>
      </c>
      <c r="D137" s="21" t="s">
        <v>80</v>
      </c>
      <c r="E137" s="24" t="s">
        <v>81</v>
      </c>
      <c r="F137" s="25"/>
      <c r="G137" s="25" t="s">
        <v>81</v>
      </c>
    </row>
    <row r="138" spans="1:7" ht="15" x14ac:dyDescent="0.25">
      <c r="A138" s="22"/>
      <c r="B138" s="23"/>
      <c r="C138" s="20"/>
      <c r="D138" s="21"/>
      <c r="E138" s="24"/>
      <c r="F138" s="25"/>
      <c r="G138" s="25"/>
    </row>
    <row r="139" spans="1:7" ht="15" x14ac:dyDescent="0.25">
      <c r="A139" s="22"/>
      <c r="B139" s="23"/>
      <c r="C139" s="20"/>
      <c r="D139" s="21"/>
      <c r="E139" s="24"/>
      <c r="F139" s="25"/>
      <c r="G139" s="25"/>
    </row>
    <row r="140" spans="1:7" ht="15" x14ac:dyDescent="0.25">
      <c r="A140" s="22"/>
      <c r="B140" s="23"/>
      <c r="C140" s="20"/>
      <c r="D140" s="21"/>
      <c r="E140" s="24"/>
      <c r="F140" s="25"/>
      <c r="G140" s="25"/>
    </row>
    <row r="141" spans="1:7" ht="15" x14ac:dyDescent="0.25">
      <c r="A141" s="22"/>
      <c r="B141" s="23"/>
      <c r="C141" s="20"/>
      <c r="D141" s="21"/>
      <c r="E141" s="24"/>
      <c r="F141" s="25"/>
      <c r="G141" s="25"/>
    </row>
    <row r="142" spans="1:7" ht="15" x14ac:dyDescent="0.25">
      <c r="A142" s="22"/>
      <c r="B142" s="23"/>
      <c r="C142" s="20"/>
      <c r="D142" s="21"/>
      <c r="E142" s="24"/>
      <c r="F142" s="25"/>
      <c r="G142" s="25"/>
    </row>
    <row r="143" spans="1:7" ht="15" x14ac:dyDescent="0.25">
      <c r="A143" s="22"/>
      <c r="B143" s="23"/>
      <c r="C143" s="20"/>
      <c r="D143" s="21"/>
      <c r="E143" s="24"/>
      <c r="F143" s="25"/>
      <c r="G143" s="25"/>
    </row>
    <row r="144" spans="1:7" ht="15" x14ac:dyDescent="0.25">
      <c r="A144" s="22" t="s">
        <v>80</v>
      </c>
      <c r="B144" s="23"/>
      <c r="C144" s="20"/>
      <c r="D144" s="21"/>
      <c r="E144" s="24"/>
      <c r="F144" s="25"/>
      <c r="G144" s="25"/>
    </row>
    <row r="145" spans="1:7" ht="15" x14ac:dyDescent="0.25">
      <c r="A145" s="22"/>
      <c r="B145" s="23"/>
      <c r="C145" s="20"/>
      <c r="D145" s="21"/>
      <c r="E145" s="24"/>
      <c r="F145" s="25"/>
      <c r="G145" s="25"/>
    </row>
    <row r="146" spans="1:7" ht="15" x14ac:dyDescent="0.25">
      <c r="A146" s="22"/>
      <c r="B146" s="23"/>
      <c r="C146" s="20"/>
      <c r="D146" s="21"/>
      <c r="E146" s="24"/>
      <c r="F146" s="25"/>
      <c r="G146" s="25"/>
    </row>
    <row r="147" spans="1:7" ht="15" x14ac:dyDescent="0.25">
      <c r="A147" s="22"/>
      <c r="B147" s="23"/>
      <c r="C147" s="20"/>
      <c r="D147" s="21"/>
      <c r="E147" s="24"/>
      <c r="F147" s="25"/>
      <c r="G147" s="25"/>
    </row>
    <row r="148" spans="1:7" ht="15" x14ac:dyDescent="0.25">
      <c r="A148" s="22"/>
      <c r="B148" s="23"/>
      <c r="C148" s="20"/>
      <c r="D148" s="21"/>
      <c r="E148" s="24"/>
      <c r="F148" s="25"/>
      <c r="G148" s="25"/>
    </row>
    <row r="149" spans="1:7" ht="15" x14ac:dyDescent="0.25">
      <c r="A149" s="22"/>
      <c r="B149" s="23"/>
      <c r="C149" s="20"/>
      <c r="D149" s="21"/>
      <c r="E149" s="24"/>
      <c r="F149" s="25"/>
      <c r="G149" s="25"/>
    </row>
    <row r="150" spans="1:7" ht="15" x14ac:dyDescent="0.25">
      <c r="A150" s="22"/>
      <c r="B150" s="23"/>
      <c r="C150" s="20"/>
      <c r="D150" s="21"/>
      <c r="E150" s="24"/>
      <c r="F150" s="25"/>
      <c r="G150" s="25"/>
    </row>
    <row r="151" spans="1:7" ht="15" x14ac:dyDescent="0.25">
      <c r="A151" s="22"/>
      <c r="B151" s="23"/>
      <c r="C151" s="20"/>
      <c r="D151" s="21"/>
      <c r="E151" s="24"/>
      <c r="F151" s="25"/>
      <c r="G151" s="25"/>
    </row>
    <row r="152" spans="1:7" ht="15" x14ac:dyDescent="0.25">
      <c r="A152" s="22"/>
      <c r="B152" s="23"/>
      <c r="C152" s="20"/>
      <c r="D152" s="21"/>
      <c r="E152" s="24"/>
      <c r="F152" s="25"/>
      <c r="G152" s="25"/>
    </row>
    <row r="153" spans="1:7" ht="15" x14ac:dyDescent="0.25">
      <c r="A153" s="22"/>
      <c r="B153" s="23"/>
      <c r="C153" s="20"/>
      <c r="D153" s="21"/>
      <c r="E153" s="24"/>
      <c r="F153" s="25"/>
      <c r="G153" s="25"/>
    </row>
    <row r="154" spans="1:7" ht="15" x14ac:dyDescent="0.25">
      <c r="A154" s="22"/>
      <c r="B154" s="26"/>
      <c r="C154" s="20"/>
      <c r="D154" s="21"/>
      <c r="E154" s="24"/>
      <c r="F154" s="10"/>
      <c r="G154" s="25"/>
    </row>
    <row r="155" spans="1:7" ht="15" x14ac:dyDescent="0.25">
      <c r="A155" s="9"/>
      <c r="B155" s="5"/>
      <c r="C155" s="6"/>
      <c r="D155" s="11"/>
      <c r="E155" s="10"/>
      <c r="F155" s="10"/>
      <c r="G155" s="11"/>
    </row>
    <row r="156" spans="1:7" x14ac:dyDescent="0.2">
      <c r="C156" s="3"/>
      <c r="F156" s="17"/>
    </row>
    <row r="157" spans="1:7" x14ac:dyDescent="0.2">
      <c r="C157" s="3"/>
      <c r="F157" s="17"/>
    </row>
    <row r="158" spans="1:7" x14ac:dyDescent="0.2">
      <c r="C158" s="3"/>
      <c r="F158" s="17"/>
    </row>
    <row r="159" spans="1:7" x14ac:dyDescent="0.2">
      <c r="C159" s="3"/>
      <c r="F159" s="17"/>
    </row>
  </sheetData>
  <sheetProtection algorithmName="SHA-512" hashValue="8y+fyFAh7pYcoqzWzGAci9nDkC9wVq+fWbwFlq2bLHRFgME4znFniAsLGcsB41CLqSD+YLxinxXnpkGwRO2Vfg==" saltValue="G6ts2rplkwZ67fMgj5cWRQ==" spinCount="100000" sheet="1" objects="1" scenarios="1"/>
  <mergeCells count="18">
    <mergeCell ref="B123:D123"/>
    <mergeCell ref="B124:D124"/>
    <mergeCell ref="B125:D125"/>
    <mergeCell ref="B126:D126"/>
    <mergeCell ref="B131:D131"/>
    <mergeCell ref="B112:D112"/>
    <mergeCell ref="B113:D113"/>
    <mergeCell ref="B114:D114"/>
    <mergeCell ref="B121:D121"/>
    <mergeCell ref="B122:D122"/>
    <mergeCell ref="F12:G12"/>
    <mergeCell ref="A3:G3"/>
    <mergeCell ref="A4:G4"/>
    <mergeCell ref="A5:G5"/>
    <mergeCell ref="A6:G6"/>
    <mergeCell ref="B8:F9"/>
    <mergeCell ref="F11:G11"/>
    <mergeCell ref="A8:A9"/>
  </mergeCells>
  <pageMargins left="0.70866141732283472" right="0.70866141732283472" top="0.74803149606299213" bottom="0.74803149606299213" header="0.31496062992125984" footer="0.31496062992125984"/>
  <pageSetup scale="43" orientation="portrait" r:id="rId1"/>
  <rowBreaks count="2" manualBreakCount="2">
    <brk id="53" max="6" man="1"/>
    <brk id="102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16D8A127EAE1439A1B447B2EEEF3F5" ma:contentTypeVersion="14" ma:contentTypeDescription="Crear nuevo documento." ma:contentTypeScope="" ma:versionID="8f94dc9ddb51e262a0b477d941f647bd">
  <xsd:schema xmlns:xsd="http://www.w3.org/2001/XMLSchema" xmlns:xs="http://www.w3.org/2001/XMLSchema" xmlns:p="http://schemas.microsoft.com/office/2006/metadata/properties" xmlns:ns2="ef07bff4-204f-4394-a55a-d678c174e678" xmlns:ns3="8ce58433-1056-4ea3-b4e8-5cb29ff91dcc" targetNamespace="http://schemas.microsoft.com/office/2006/metadata/properties" ma:root="true" ma:fieldsID="e1bb572052b34f12e11a13207031ce8f" ns2:_="" ns3:_="">
    <xsd:import namespace="ef07bff4-204f-4394-a55a-d678c174e678"/>
    <xsd:import namespace="8ce58433-1056-4ea3-b4e8-5cb29ff91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7bff4-204f-4394-a55a-d678c174e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58433-1056-4ea3-b4e8-5cb29ff91d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07bff4-204f-4394-a55a-d678c174e67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A0DE6B-FC2F-4C59-8BA8-0352945BE880}"/>
</file>

<file path=customXml/itemProps2.xml><?xml version="1.0" encoding="utf-8"?>
<ds:datastoreItem xmlns:ds="http://schemas.openxmlformats.org/officeDocument/2006/customXml" ds:itemID="{2FD885CF-8016-474E-8ED0-9A20F8C13234}">
  <ds:schemaRefs>
    <ds:schemaRef ds:uri="http://schemas.microsoft.com/office/2006/documentManagement/types"/>
    <ds:schemaRef ds:uri="http://purl.org/dc/elements/1.1/"/>
    <ds:schemaRef ds:uri="7c2dde16-be45-4d8b-ad45-405530d814ce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05b54953-3c8d-4842-a3b9-4b22db9cbd3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3E9BADC-D322-481E-8E60-BA7752493C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Listado de Cantidades </vt:lpstr>
      <vt:lpstr>'Listado de Cantidades '!Print_Area</vt:lpstr>
      <vt:lpstr>'Listado de Cantidades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Tirso</dc:creator>
  <cp:keywords/>
  <dc:description/>
  <cp:lastModifiedBy>Oscar E. Ozuna B.</cp:lastModifiedBy>
  <cp:revision/>
  <cp:lastPrinted>2021-05-10T15:20:43Z</cp:lastPrinted>
  <dcterms:created xsi:type="dcterms:W3CDTF">2014-06-25T19:33:23Z</dcterms:created>
  <dcterms:modified xsi:type="dcterms:W3CDTF">2021-05-10T15:33:37Z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0x0101009716D8A127EAE1439A1B447B2EEEF3F5</vt:lpwstr>
  </property>
</Properties>
</file>