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ol\Desktop\2024\LPN-11\"/>
    </mc:Choice>
  </mc:AlternateContent>
  <xr:revisionPtr revIDLastSave="0" documentId="13_ncr:1_{BCF74849-AB42-4E39-921B-2DC23882A023}" xr6:coauthVersionLast="47" xr6:coauthVersionMax="47" xr10:uidLastSave="{00000000-0000-0000-0000-000000000000}"/>
  <bookViews>
    <workbookView xWindow="-28920" yWindow="-120" windowWidth="29040" windowHeight="15720" xr2:uid="{E52C0E2C-C2BC-4C97-AED5-CB6A44DA7E2A}"/>
  </bookViews>
  <sheets>
    <sheet name="Listado de cant." sheetId="1" r:id="rId1"/>
  </sheets>
  <externalReferences>
    <externalReference r:id="rId2"/>
    <externalReference r:id="rId3"/>
  </externalReferences>
  <definedNames>
    <definedName name="_HOR140">'[1]ANÁLISIS DE COSTOS'!$G$64</definedName>
    <definedName name="_MEZ12">'[1]ANÁLISIS DE COSTOS'!$G$12</definedName>
    <definedName name="_OP1">#REF!</definedName>
    <definedName name="_OP2">#REF!</definedName>
    <definedName name="_OP3">#REF!</definedName>
    <definedName name="ACETO">'[1]LISTA DE PRECIOS MATERIALES'!$G$20</definedName>
    <definedName name="_xlnm.Print_Area" localSheetId="0">'Listado de cant.'!$A$1:$G$50</definedName>
    <definedName name="AY">#REF!</definedName>
    <definedName name="BOTE">'[1]LISTA DE PRECIOS MANO DE OBRA'!$G$72</definedName>
    <definedName name="ENCRP1240">'[2]LISTA DE PRECIOS MATERIALES'!$G$55</definedName>
    <definedName name="MA">#REF!</definedName>
    <definedName name="mmmm">#REF!</definedName>
    <definedName name="Portad">#REF!</definedName>
    <definedName name="TC">#REF!</definedName>
    <definedName name="_xlnm.Print_Titles" localSheetId="0">'Listado de cant.'!$1:$13</definedName>
    <definedName name="TN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G39" i="1" s="1"/>
  <c r="F37" i="1"/>
  <c r="F36" i="1"/>
  <c r="A35" i="1"/>
  <c r="A36" i="1" s="1"/>
  <c r="A37" i="1" s="1"/>
  <c r="A38" i="1" s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G33" i="1" l="1"/>
  <c r="G41" i="1"/>
  <c r="G45" i="1" s="1"/>
  <c r="G46" i="1" s="1"/>
  <c r="G48" i="1" s="1"/>
</calcChain>
</file>

<file path=xl/sharedStrings.xml><?xml version="1.0" encoding="utf-8"?>
<sst xmlns="http://schemas.openxmlformats.org/spreadsheetml/2006/main" count="70" uniqueCount="48">
  <si>
    <t>INFORMACIONES DEL PROYECTO</t>
  </si>
  <si>
    <t> </t>
  </si>
  <si>
    <t>LISTADO DE CANTIDADES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</si>
  <si>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</si>
  <si>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</si>
  <si>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</si>
  <si>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</si>
  <si>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</si>
  <si>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</si>
  <si>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</si>
  <si>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TECHOS Y CANALETAS 7MO NIVEL.</t>
  </si>
  <si>
    <t>Desinstalación, traslado y renstalación de compresor de aire acondicionado de 18,000 Btu. (Incluye piezas y accesorios para reinstalación).</t>
  </si>
  <si>
    <t>und</t>
  </si>
  <si>
    <t>Desinstalación, traslado y reinstalación de compresores de aire acondicionado de 7.5 toneladas. (Incluye piezas y accesorios para reinstalación).</t>
  </si>
  <si>
    <t>Desinstalación, traslado y reinstalación de compresor de aire acondicionado de 20 toneladas. (Incluye piezas y accesorios para reinstalación).</t>
  </si>
  <si>
    <t>Suministro e instalación de tarima de polietileno de alta densidad (HDPE) de doble camada (1.00x1.20)m.</t>
  </si>
  <si>
    <t>Limpieza de canaletas existentes.</t>
  </si>
  <si>
    <t>P.A.</t>
  </si>
  <si>
    <t>Desisntalación y reinstalación de tuberías y accesorios de alimentación eléctrica (EMT, conducto flexible y PVC), incluye rieles y abrazaderas tipo unistrut.</t>
  </si>
  <si>
    <t>m</t>
  </si>
  <si>
    <t>Desisntalación y reinstalación de registros y paneles eléctricos.</t>
  </si>
  <si>
    <t>Suministro e instalación de caballete de aluzinc en perímetro de cúpulas. Incluye sellado de juntas con silicón estructural.</t>
  </si>
  <si>
    <t>Resellado de juntas con silicón adhesivo sellador para estructura metálica en cúpula.</t>
  </si>
  <si>
    <t>p.a.</t>
  </si>
  <si>
    <t>Retiro de lona asfaltica existente.</t>
  </si>
  <si>
    <t>m²</t>
  </si>
  <si>
    <t>Resanado de grietas en techo con mezcla cementicia líquida.</t>
  </si>
  <si>
    <t>Resanado de superficie.</t>
  </si>
  <si>
    <t>Suministro e instalación tubería PVC-3" drenaje en colectores pluviales. Incluye piezas y accesorios (codos 3" x 90° y abrazaderas 3").</t>
  </si>
  <si>
    <t>Suministro e instalación de lona asfáltica lisa de poliéster, espesor 4mm.</t>
  </si>
  <si>
    <t>Sumunistro y aplicación de capa superior de impermeabilizante líquido de poliuretano con protección a los rayos UV en lona asfáltica. Incluye aplicación de primer.</t>
  </si>
  <si>
    <r>
      <t xml:space="preserve">Suministro y aplicación de capa superior de impermeabilizante líquido de poliuretano con protección a los rayos UV en canaletas. Incluye preparación de superficie y </t>
    </r>
    <r>
      <rPr>
        <i/>
        <sz val="12"/>
        <rFont val="Calibri "/>
      </rPr>
      <t>primer</t>
    </r>
    <r>
      <rPr>
        <sz val="12"/>
        <rFont val="Calibri "/>
      </rPr>
      <t>.</t>
    </r>
  </si>
  <si>
    <t>Bote de escombros, incluye acarreo interno a lugar de acopio.</t>
  </si>
  <si>
    <r>
      <t>m</t>
    </r>
    <r>
      <rPr>
        <vertAlign val="superscript"/>
        <sz val="11"/>
        <rFont val="Arial"/>
        <family val="2"/>
      </rPr>
      <t>3</t>
    </r>
  </si>
  <si>
    <t>Limpieza continua y final.</t>
  </si>
  <si>
    <t>P.A</t>
  </si>
  <si>
    <t>Sub-total</t>
  </si>
  <si>
    <t>CANALETAS 6TO NIVEL.</t>
  </si>
  <si>
    <t>Suministro y aplicación de impermeabilizante cementicio, incluye preparación de superficie.</t>
  </si>
  <si>
    <t>Sumunistro y aplicación de capa superior de impermeabilizante líquido de poliuretano con protección de rayos UV. Incluye preparación de superficie y aplicación de primer.</t>
  </si>
  <si>
    <t>TOTAL GENERAL</t>
  </si>
  <si>
    <t>BASE IMPONIBLE DE IMPUESTOS</t>
  </si>
  <si>
    <t>ITBIS (18% )</t>
  </si>
  <si>
    <t>SUB-TOTAL  (RD$)</t>
  </si>
  <si>
    <t>TOTAL GENERAL  (RD$)</t>
  </si>
  <si>
    <r>
      <t xml:space="preserve">FECHA                                               </t>
    </r>
    <r>
      <rPr>
        <sz val="12"/>
        <color rgb="FF000000"/>
        <rFont val="Arial Narrow"/>
        <family val="2"/>
      </rPr>
      <t xml:space="preserve"> </t>
    </r>
  </si>
  <si>
    <r>
      <t xml:space="preserve">DIRECCIÓN DEL PROYECTO       </t>
    </r>
    <r>
      <rPr>
        <sz val="12"/>
        <color rgb="FF000000"/>
        <rFont val="Arial Narrow"/>
        <family val="2"/>
      </rPr>
      <t>Distrito Nacional</t>
    </r>
  </si>
  <si>
    <r>
      <t xml:space="preserve">NOMBRE DEL PROYECTO           </t>
    </r>
    <r>
      <rPr>
        <sz val="12"/>
        <color rgb="FF000000"/>
        <rFont val="Arial Narrow"/>
        <family val="2"/>
      </rPr>
      <t xml:space="preserve"> Lote 1 - Presupuesto para la impermeabilización de techo del edificio sede de la Suprema Corte de Justicia.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</si>
</sst>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 "/>
    </font>
    <font>
      <i/>
      <sz val="12"/>
      <name val="Calibri "/>
    </font>
    <font>
      <sz val="12"/>
      <name val="Calibri "/>
    </font>
    <font>
      <vertAlign val="superscript"/>
      <sz val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5" fillId="0" borderId="0" applyFont="0" applyFill="0" applyBorder="0" applyAlignment="0" applyProtection="0"/>
  </cellStyleXfs>
  <cellXfs count="122">
    <xf numFmtId="0" fontId="0" fillId="0" borderId="0" xfId="0"/>
    <xf numFmtId="0" fontId="4" fillId="4" borderId="0" xfId="0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3" fillId="0" borderId="0" xfId="0" applyFont="1"/>
    <xf numFmtId="0" fontId="4" fillId="3" borderId="0" xfId="0" applyFont="1" applyFill="1" applyAlignment="1">
      <alignment wrapText="1"/>
    </xf>
    <xf numFmtId="0" fontId="3" fillId="4" borderId="0" xfId="0" applyFont="1" applyFill="1"/>
    <xf numFmtId="0" fontId="5" fillId="4" borderId="0" xfId="0" applyFont="1" applyFill="1"/>
    <xf numFmtId="0" fontId="7" fillId="4" borderId="0" xfId="0" applyFont="1" applyFill="1" applyAlignment="1">
      <alignment wrapText="1"/>
    </xf>
    <xf numFmtId="0" fontId="7" fillId="3" borderId="4" xfId="0" applyFont="1" applyFill="1" applyBorder="1"/>
    <xf numFmtId="0" fontId="7" fillId="3" borderId="0" xfId="0" applyFont="1" applyFill="1"/>
    <xf numFmtId="0" fontId="7" fillId="4" borderId="0" xfId="0" applyFont="1" applyFill="1"/>
    <xf numFmtId="0" fontId="10" fillId="3" borderId="11" xfId="0" applyFont="1" applyFill="1" applyBorder="1" applyAlignment="1">
      <alignment horizontal="center" vertical="center"/>
    </xf>
    <xf numFmtId="0" fontId="6" fillId="4" borderId="0" xfId="0" applyFont="1" applyFill="1"/>
    <xf numFmtId="0" fontId="10" fillId="4" borderId="0" xfId="0" applyFont="1" applyFill="1"/>
    <xf numFmtId="0" fontId="4" fillId="4" borderId="0" xfId="0" applyFont="1" applyFill="1"/>
    <xf numFmtId="0" fontId="8" fillId="3" borderId="4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11" fillId="4" borderId="0" xfId="0" applyFont="1" applyFill="1"/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2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justify" vertical="center" wrapText="1"/>
    </xf>
    <xf numFmtId="2" fontId="3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43" fontId="13" fillId="0" borderId="17" xfId="5" applyFont="1" applyFill="1" applyBorder="1" applyAlignment="1">
      <alignment horizontal="right"/>
    </xf>
    <xf numFmtId="0" fontId="16" fillId="0" borderId="16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/>
    </xf>
    <xf numFmtId="43" fontId="13" fillId="0" borderId="16" xfId="5" applyFont="1" applyFill="1" applyBorder="1" applyAlignment="1">
      <alignment horizontal="right"/>
    </xf>
    <xf numFmtId="165" fontId="13" fillId="7" borderId="18" xfId="0" applyNumberFormat="1" applyFont="1" applyFill="1" applyBorder="1"/>
    <xf numFmtId="2" fontId="12" fillId="7" borderId="19" xfId="0" applyNumberFormat="1" applyFont="1" applyFill="1" applyBorder="1"/>
    <xf numFmtId="2" fontId="12" fillId="7" borderId="19" xfId="5" applyNumberFormat="1" applyFont="1" applyFill="1" applyBorder="1" applyAlignment="1">
      <alignment horizontal="center"/>
    </xf>
    <xf numFmtId="43" fontId="12" fillId="7" borderId="19" xfId="5" applyFont="1" applyFill="1" applyBorder="1" applyAlignment="1">
      <alignment horizontal="center"/>
    </xf>
    <xf numFmtId="40" fontId="12" fillId="7" borderId="19" xfId="5" applyNumberFormat="1" applyFont="1" applyFill="1" applyBorder="1" applyAlignment="1">
      <alignment horizontal="right"/>
    </xf>
    <xf numFmtId="164" fontId="12" fillId="7" borderId="19" xfId="5" applyNumberFormat="1" applyFont="1" applyFill="1" applyBorder="1" applyAlignment="1">
      <alignment horizontal="right"/>
    </xf>
    <xf numFmtId="44" fontId="12" fillId="7" borderId="20" xfId="2" applyFont="1" applyFill="1" applyBorder="1" applyAlignment="1">
      <alignment horizontal="right"/>
    </xf>
    <xf numFmtId="165" fontId="13" fillId="0" borderId="0" xfId="0" applyNumberFormat="1" applyFont="1"/>
    <xf numFmtId="2" fontId="12" fillId="0" borderId="0" xfId="0" applyNumberFormat="1" applyFont="1"/>
    <xf numFmtId="2" fontId="12" fillId="0" borderId="0" xfId="5" applyNumberFormat="1" applyFont="1" applyFill="1" applyBorder="1" applyAlignment="1">
      <alignment horizontal="center"/>
    </xf>
    <xf numFmtId="43" fontId="12" fillId="0" borderId="0" xfId="5" applyFont="1" applyFill="1" applyBorder="1" applyAlignment="1">
      <alignment horizontal="center"/>
    </xf>
    <xf numFmtId="40" fontId="12" fillId="0" borderId="0" xfId="5" applyNumberFormat="1" applyFont="1" applyFill="1" applyBorder="1" applyAlignment="1">
      <alignment horizontal="right"/>
    </xf>
    <xf numFmtId="164" fontId="12" fillId="0" borderId="0" xfId="5" applyNumberFormat="1" applyFont="1" applyFill="1" applyBorder="1" applyAlignment="1">
      <alignment horizontal="right"/>
    </xf>
    <xf numFmtId="44" fontId="12" fillId="0" borderId="0" xfId="2" applyFont="1" applyFill="1" applyBorder="1" applyAlignment="1">
      <alignment horizontal="right"/>
    </xf>
    <xf numFmtId="164" fontId="12" fillId="0" borderId="16" xfId="0" applyNumberFormat="1" applyFont="1" applyBorder="1" applyAlignment="1">
      <alignment vertical="center"/>
    </xf>
    <xf numFmtId="2" fontId="13" fillId="7" borderId="21" xfId="0" applyNumberFormat="1" applyFont="1" applyFill="1" applyBorder="1" applyAlignment="1">
      <alignment horizontal="center" vertical="center"/>
    </xf>
    <xf numFmtId="2" fontId="12" fillId="7" borderId="22" xfId="0" applyNumberFormat="1" applyFont="1" applyFill="1" applyBorder="1"/>
    <xf numFmtId="4" fontId="12" fillId="7" borderId="22" xfId="1" applyNumberFormat="1" applyFont="1" applyFill="1" applyBorder="1" applyAlignment="1">
      <alignment horizontal="right"/>
    </xf>
    <xf numFmtId="4" fontId="12" fillId="7" borderId="22" xfId="1" applyNumberFormat="1" applyFont="1" applyFill="1" applyBorder="1" applyAlignment="1">
      <alignment horizontal="center"/>
    </xf>
    <xf numFmtId="164" fontId="20" fillId="8" borderId="23" xfId="4" applyNumberFormat="1" applyFont="1" applyFill="1" applyBorder="1"/>
    <xf numFmtId="2" fontId="13" fillId="0" borderId="0" xfId="0" applyNumberFormat="1" applyFont="1" applyAlignment="1">
      <alignment horizontal="center" vertical="center"/>
    </xf>
    <xf numFmtId="4" fontId="13" fillId="0" borderId="0" xfId="3" applyNumberFormat="1" applyFont="1" applyBorder="1" applyAlignment="1" applyProtection="1">
      <alignment horizontal="center"/>
    </xf>
    <xf numFmtId="4" fontId="13" fillId="0" borderId="0" xfId="0" applyNumberFormat="1" applyFont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" fontId="13" fillId="0" borderId="0" xfId="1" applyNumberFormat="1" applyFont="1" applyFill="1" applyBorder="1" applyAlignment="1">
      <alignment horizontal="right"/>
    </xf>
    <xf numFmtId="4" fontId="13" fillId="0" borderId="0" xfId="2" applyNumberFormat="1" applyFont="1" applyFill="1" applyBorder="1" applyAlignment="1">
      <alignment horizontal="right" vertical="center"/>
    </xf>
    <xf numFmtId="2" fontId="13" fillId="7" borderId="24" xfId="0" applyNumberFormat="1" applyFont="1" applyFill="1" applyBorder="1" applyAlignment="1">
      <alignment horizontal="center" vertical="center"/>
    </xf>
    <xf numFmtId="2" fontId="12" fillId="7" borderId="25" xfId="0" applyNumberFormat="1" applyFont="1" applyFill="1" applyBorder="1"/>
    <xf numFmtId="4" fontId="12" fillId="7" borderId="25" xfId="1" applyNumberFormat="1" applyFont="1" applyFill="1" applyBorder="1" applyAlignment="1">
      <alignment horizontal="right"/>
    </xf>
    <xf numFmtId="4" fontId="12" fillId="7" borderId="25" xfId="1" applyNumberFormat="1" applyFont="1" applyFill="1" applyBorder="1" applyAlignment="1">
      <alignment horizontal="center"/>
    </xf>
    <xf numFmtId="10" fontId="12" fillId="7" borderId="25" xfId="3" applyNumberFormat="1" applyFont="1" applyFill="1" applyBorder="1" applyAlignment="1">
      <alignment horizontal="center"/>
    </xf>
    <xf numFmtId="10" fontId="13" fillId="0" borderId="16" xfId="3" applyNumberFormat="1" applyFont="1" applyBorder="1" applyAlignment="1">
      <alignment horizontal="center"/>
    </xf>
    <xf numFmtId="4" fontId="13" fillId="0" borderId="16" xfId="1" applyNumberFormat="1" applyFont="1" applyFill="1" applyBorder="1" applyAlignment="1">
      <alignment horizontal="right"/>
    </xf>
    <xf numFmtId="2" fontId="13" fillId="7" borderId="18" xfId="0" applyNumberFormat="1" applyFont="1" applyFill="1" applyBorder="1" applyAlignment="1">
      <alignment horizontal="center" vertical="center"/>
    </xf>
    <xf numFmtId="4" fontId="12" fillId="7" borderId="19" xfId="1" applyNumberFormat="1" applyFont="1" applyFill="1" applyBorder="1" applyAlignment="1">
      <alignment horizontal="right"/>
    </xf>
    <xf numFmtId="4" fontId="12" fillId="7" borderId="19" xfId="1" applyNumberFormat="1" applyFont="1" applyFill="1" applyBorder="1" applyAlignment="1">
      <alignment horizontal="center"/>
    </xf>
    <xf numFmtId="10" fontId="12" fillId="7" borderId="19" xfId="3" applyNumberFormat="1" applyFont="1" applyFill="1" applyBorder="1" applyAlignment="1">
      <alignment horizontal="right"/>
    </xf>
    <xf numFmtId="4" fontId="13" fillId="0" borderId="0" xfId="3" applyNumberFormat="1" applyFont="1" applyAlignment="1" applyProtection="1">
      <alignment horizontal="center"/>
    </xf>
    <xf numFmtId="10" fontId="13" fillId="0" borderId="0" xfId="3" applyNumberFormat="1" applyFont="1"/>
    <xf numFmtId="4" fontId="12" fillId="0" borderId="0" xfId="3" applyNumberFormat="1" applyFont="1" applyAlignment="1"/>
    <xf numFmtId="4" fontId="12" fillId="0" borderId="0" xfId="3" applyNumberFormat="1" applyFont="1"/>
    <xf numFmtId="165" fontId="13" fillId="7" borderId="2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2" fontId="3" fillId="0" borderId="1" xfId="0" applyNumberFormat="1" applyFont="1" applyBorder="1" applyProtection="1"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43" fontId="3" fillId="0" borderId="0" xfId="0" applyNumberFormat="1" applyFont="1" applyProtection="1">
      <protection locked="0"/>
    </xf>
    <xf numFmtId="0" fontId="3" fillId="0" borderId="5" xfId="0" applyFont="1" applyBorder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5" fillId="3" borderId="5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7" xfId="0" applyFont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4" fontId="13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13" fillId="0" borderId="16" xfId="2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3" borderId="0" xfId="0" applyFont="1" applyFill="1" applyAlignment="1" applyProtection="1">
      <alignment horizontal="center" wrapText="1"/>
      <protection locked="0"/>
    </xf>
    <xf numFmtId="0" fontId="7" fillId="5" borderId="4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>
      <alignment horizontal="left" vertical="center"/>
    </xf>
    <xf numFmtId="0" fontId="4" fillId="4" borderId="0" xfId="0" applyFont="1" applyFill="1"/>
    <xf numFmtId="0" fontId="6" fillId="4" borderId="0" xfId="0" applyFont="1" applyFill="1"/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</cellXfs>
  <cellStyles count="6">
    <cellStyle name="60% - Énfasis3" xfId="4" builtinId="40"/>
    <cellStyle name="Millares" xfId="1" builtinId="3"/>
    <cellStyle name="Millares 5" xfId="5" xr:uid="{2DDDAC32-F705-44AE-ABAD-3EA66F5D3373}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tejeda/Escritorio/PRESUPUESTO%20ACTUALES/Copia%20de%20Lalo/P.J.%20LA%20ROMANA/AN&#193;LISIS%20DE%20COSTOS%20(ELABORADO%20POR%20S.C.J.)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tejeda/Escritorio/PRESUPUESTO%20ACTUALES/Copia%20de%20Lalo/P.J.%20LA%20ROMANA/AN&#193;LISIS%20DE%20COSTOS%20DE%20ADICIONALES(ELABORADO%20POR%20S.C.J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 MATERIALES"/>
      <sheetName val="LISTA DE PRECIOS MANO DE OBRA"/>
      <sheetName val="ANÁLISIS DE COSTOS"/>
      <sheetName val="ESTRUCTURAL"/>
      <sheetName val="ESTRADOS"/>
      <sheetName val="SANITARIO"/>
    </sheetNames>
    <sheetDataSet>
      <sheetData sheetId="0" refreshError="1">
        <row r="20">
          <cell r="G20">
            <v>275</v>
          </cell>
        </row>
      </sheetData>
      <sheetData sheetId="1">
        <row r="72">
          <cell r="G72">
            <v>100</v>
          </cell>
        </row>
      </sheetData>
      <sheetData sheetId="2" refreshError="1">
        <row r="12">
          <cell r="G12">
            <v>1793.61</v>
          </cell>
        </row>
        <row r="64">
          <cell r="G64">
            <v>1361.3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 MATERIALES"/>
      <sheetName val="LISTA DE PRECIOS MANO DE OBRA"/>
      <sheetName val="ANÁLISIS DE COSTOS"/>
      <sheetName val="ESTRUCTURAL"/>
      <sheetName val="ESTRADOS"/>
      <sheetName val="SANITARIO"/>
      <sheetName val="Hoja1"/>
    </sheetNames>
    <sheetDataSet>
      <sheetData sheetId="0" refreshError="1">
        <row r="55">
          <cell r="G55">
            <v>71.5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125A-C900-4997-B075-E3997C4D3E94}">
  <dimension ref="A1:R61"/>
  <sheetViews>
    <sheetView showGridLines="0" tabSelected="1" view="pageBreakPreview" zoomScaleNormal="100" zoomScaleSheetLayoutView="100" workbookViewId="0">
      <selection activeCell="E38" sqref="E38"/>
    </sheetView>
  </sheetViews>
  <sheetFormatPr baseColWidth="10" defaultColWidth="9.140625" defaultRowHeight="15"/>
  <cols>
    <col min="1" max="1" width="7.5703125" style="78" customWidth="1"/>
    <col min="2" max="2" width="68.42578125" style="79" customWidth="1"/>
    <col min="3" max="3" width="11" style="80" customWidth="1"/>
    <col min="4" max="4" width="9.140625" style="81"/>
    <col min="5" max="5" width="12.7109375" style="82" customWidth="1"/>
    <col min="6" max="6" width="16.140625" style="82" customWidth="1"/>
    <col min="7" max="7" width="20.5703125" style="82" customWidth="1"/>
    <col min="8" max="9" width="14.7109375" customWidth="1"/>
    <col min="10" max="10" width="12.5703125" customWidth="1"/>
    <col min="11" max="11" width="11.28515625" customWidth="1"/>
  </cols>
  <sheetData>
    <row r="1" spans="1:18" s="3" customFormat="1" ht="24.75" customHeight="1">
      <c r="A1" s="83"/>
      <c r="B1" s="84"/>
      <c r="C1" s="84"/>
      <c r="D1" s="85"/>
      <c r="E1" s="86"/>
      <c r="F1" s="87"/>
      <c r="G1" s="88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18" s="3" customFormat="1" ht="16.5">
      <c r="A2" s="89"/>
      <c r="B2" s="111"/>
      <c r="C2" s="111"/>
      <c r="D2" s="90"/>
      <c r="E2" s="91"/>
      <c r="F2" s="90"/>
      <c r="G2" s="92"/>
      <c r="H2" s="1"/>
      <c r="I2" s="1"/>
      <c r="J2" s="1"/>
      <c r="K2" s="4"/>
      <c r="L2" s="4"/>
      <c r="M2" s="4"/>
      <c r="N2" s="4"/>
      <c r="O2" s="4"/>
      <c r="P2" s="4"/>
      <c r="Q2" s="4"/>
      <c r="R2" s="4"/>
    </row>
    <row r="3" spans="1:18" s="3" customFormat="1" ht="16.5">
      <c r="A3" s="89"/>
      <c r="B3" s="93"/>
      <c r="C3" s="93"/>
      <c r="D3" s="93"/>
      <c r="E3" s="94"/>
      <c r="F3" s="93"/>
      <c r="G3" s="95"/>
      <c r="H3" s="1"/>
      <c r="I3" s="1"/>
      <c r="J3" s="1"/>
      <c r="K3" s="4"/>
      <c r="L3" s="4"/>
      <c r="M3" s="4"/>
      <c r="N3" s="4"/>
      <c r="O3" s="4"/>
      <c r="P3" s="4"/>
      <c r="Q3" s="4"/>
      <c r="R3" s="4"/>
    </row>
    <row r="4" spans="1:18" s="3" customFormat="1" ht="15.75">
      <c r="A4" s="96"/>
      <c r="B4" s="97"/>
      <c r="C4" s="97"/>
      <c r="D4" s="94"/>
      <c r="E4" s="94"/>
      <c r="F4" s="94"/>
      <c r="G4" s="95"/>
      <c r="H4" s="1"/>
      <c r="I4" s="1"/>
      <c r="J4" s="1"/>
      <c r="K4" s="4"/>
      <c r="L4" s="4"/>
      <c r="M4" s="4"/>
      <c r="N4" s="4"/>
      <c r="O4" s="4"/>
      <c r="P4" s="4"/>
      <c r="Q4" s="4"/>
      <c r="R4" s="4"/>
    </row>
    <row r="5" spans="1:18" s="3" customFormat="1" ht="6" customHeight="1">
      <c r="A5" s="98"/>
      <c r="B5" s="99"/>
      <c r="C5" s="99"/>
      <c r="D5" s="100"/>
      <c r="E5" s="100"/>
      <c r="F5" s="101"/>
      <c r="G5" s="102"/>
      <c r="H5" s="1"/>
      <c r="I5" s="1"/>
      <c r="J5" s="1"/>
      <c r="K5" s="1"/>
      <c r="L5" s="1"/>
      <c r="M5" s="1"/>
      <c r="N5" s="5"/>
      <c r="O5" s="6"/>
      <c r="P5" s="6"/>
      <c r="Q5" s="6"/>
    </row>
    <row r="6" spans="1:18" s="3" customFormat="1" ht="15.75">
      <c r="A6" s="112" t="s">
        <v>0</v>
      </c>
      <c r="B6" s="113"/>
      <c r="C6" s="113"/>
      <c r="D6" s="113"/>
      <c r="E6" s="113"/>
      <c r="F6" s="113"/>
      <c r="G6" s="113"/>
      <c r="H6" s="1"/>
      <c r="I6" s="1"/>
      <c r="J6" s="1"/>
      <c r="K6" s="7"/>
      <c r="L6" s="7"/>
      <c r="M6" s="7"/>
      <c r="N6" s="7"/>
      <c r="O6" s="7"/>
      <c r="P6" s="7"/>
      <c r="Q6" s="7"/>
    </row>
    <row r="7" spans="1:18" s="3" customFormat="1" ht="15.75">
      <c r="A7" s="8" t="s">
        <v>1</v>
      </c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8" s="3" customFormat="1" ht="16.5">
      <c r="A8" s="114" t="s">
        <v>45</v>
      </c>
      <c r="B8" s="115"/>
      <c r="C8" s="115"/>
      <c r="D8" s="116"/>
      <c r="E8" s="116"/>
      <c r="F8" s="116"/>
      <c r="G8" s="11"/>
      <c r="H8" s="117"/>
      <c r="I8" s="117"/>
      <c r="J8" s="117"/>
      <c r="K8" s="117"/>
      <c r="L8" s="117"/>
      <c r="M8" s="117"/>
      <c r="N8" s="118" t="s">
        <v>1</v>
      </c>
      <c r="O8" s="118"/>
      <c r="P8" s="118"/>
      <c r="Q8" s="12" t="s">
        <v>1</v>
      </c>
    </row>
    <row r="9" spans="1:18" s="3" customFormat="1" ht="16.5">
      <c r="A9" s="119" t="s">
        <v>47</v>
      </c>
      <c r="B9" s="120"/>
      <c r="C9" s="120"/>
      <c r="D9" s="120"/>
      <c r="E9" s="120"/>
      <c r="F9" s="120"/>
      <c r="G9" s="121"/>
      <c r="H9" s="13"/>
      <c r="I9" s="13"/>
      <c r="J9" s="13"/>
      <c r="K9" s="5"/>
      <c r="L9" s="5"/>
      <c r="M9" s="5"/>
      <c r="N9" s="5"/>
      <c r="O9" s="5"/>
      <c r="P9" s="5"/>
      <c r="Q9" s="12" t="s">
        <v>1</v>
      </c>
    </row>
    <row r="10" spans="1:18" s="3" customFormat="1" ht="16.5">
      <c r="A10" s="119" t="s">
        <v>46</v>
      </c>
      <c r="B10" s="120"/>
      <c r="C10" s="120"/>
      <c r="D10" s="120"/>
      <c r="E10" s="120"/>
      <c r="F10" s="120"/>
      <c r="G10" s="121"/>
      <c r="H10" s="13"/>
      <c r="I10" s="13"/>
      <c r="J10" s="13"/>
      <c r="K10" s="5"/>
      <c r="L10" s="14"/>
      <c r="M10" s="5"/>
      <c r="N10" s="5"/>
      <c r="O10" s="5"/>
      <c r="P10" s="5"/>
      <c r="Q10" s="12" t="s">
        <v>1</v>
      </c>
    </row>
    <row r="11" spans="1:18" s="3" customFormat="1" ht="16.5">
      <c r="A11" s="15" t="s">
        <v>1</v>
      </c>
      <c r="B11" s="16"/>
      <c r="C11" s="16"/>
      <c r="D11" s="16"/>
      <c r="E11" s="16"/>
      <c r="F11" s="16"/>
      <c r="G11" s="16"/>
      <c r="H11" s="17"/>
      <c r="I11" s="17"/>
      <c r="J11" s="12" t="s">
        <v>1</v>
      </c>
      <c r="K11" s="5"/>
      <c r="L11" s="5"/>
      <c r="M11" s="18"/>
      <c r="N11" s="18"/>
      <c r="O11" s="18"/>
      <c r="P11" s="18"/>
      <c r="Q11" s="18"/>
    </row>
    <row r="12" spans="1:18" s="3" customFormat="1" ht="16.5" thickBot="1">
      <c r="A12" s="112" t="s">
        <v>2</v>
      </c>
      <c r="B12" s="113"/>
      <c r="C12" s="113"/>
      <c r="D12" s="113"/>
      <c r="E12" s="113"/>
      <c r="F12" s="113"/>
      <c r="G12" s="113"/>
      <c r="H12" s="7"/>
      <c r="I12" s="7"/>
      <c r="J12" s="7"/>
      <c r="K12" s="7"/>
      <c r="L12" s="7"/>
      <c r="M12" s="7"/>
      <c r="N12" s="7"/>
      <c r="O12" s="7"/>
      <c r="P12" s="7"/>
      <c r="Q12" s="7"/>
      <c r="R12" s="5"/>
    </row>
    <row r="13" spans="1:18" s="3" customFormat="1" ht="32.25" thickBot="1">
      <c r="A13" s="19" t="s">
        <v>3</v>
      </c>
      <c r="B13" s="20" t="s">
        <v>4</v>
      </c>
      <c r="C13" s="20" t="s">
        <v>5</v>
      </c>
      <c r="D13" s="21" t="s">
        <v>6</v>
      </c>
      <c r="E13" s="22" t="s">
        <v>7</v>
      </c>
      <c r="F13" s="23" t="s">
        <v>8</v>
      </c>
      <c r="G13" s="20" t="s">
        <v>9</v>
      </c>
    </row>
    <row r="14" spans="1:18" s="3" customFormat="1" ht="25.5" customHeight="1">
      <c r="A14" s="24">
        <v>1</v>
      </c>
      <c r="B14" s="25" t="s">
        <v>10</v>
      </c>
      <c r="C14" s="25"/>
      <c r="D14" s="25"/>
      <c r="E14" s="25"/>
      <c r="F14" s="25"/>
      <c r="G14" s="25"/>
    </row>
    <row r="15" spans="1:18" s="3" customFormat="1" ht="54" customHeight="1">
      <c r="A15" s="26">
        <f>A14+0.01</f>
        <v>1.01</v>
      </c>
      <c r="B15" s="27" t="s">
        <v>11</v>
      </c>
      <c r="C15" s="28">
        <v>1</v>
      </c>
      <c r="D15" s="29" t="s">
        <v>12</v>
      </c>
      <c r="E15" s="103"/>
      <c r="F15" s="30">
        <f>ROUND(C15*E15,2)</f>
        <v>0</v>
      </c>
      <c r="G15" s="31"/>
    </row>
    <row r="16" spans="1:18" s="3" customFormat="1" ht="54" customHeight="1">
      <c r="A16" s="26">
        <f>A15+0.01</f>
        <v>1.02</v>
      </c>
      <c r="B16" s="27" t="s">
        <v>13</v>
      </c>
      <c r="C16" s="28">
        <v>2</v>
      </c>
      <c r="D16" s="29" t="s">
        <v>12</v>
      </c>
      <c r="E16" s="103"/>
      <c r="F16" s="30">
        <f>ROUND(C16*E16,2)</f>
        <v>0</v>
      </c>
      <c r="G16" s="31"/>
    </row>
    <row r="17" spans="1:7" s="3" customFormat="1" ht="48.75" customHeight="1">
      <c r="A17" s="26">
        <f t="shared" ref="A17:A32" si="0">A16+0.01</f>
        <v>1.03</v>
      </c>
      <c r="B17" s="27" t="s">
        <v>14</v>
      </c>
      <c r="C17" s="28">
        <v>1</v>
      </c>
      <c r="D17" s="29" t="s">
        <v>12</v>
      </c>
      <c r="E17" s="103"/>
      <c r="F17" s="30">
        <f>ROUND(C17*E17,2)</f>
        <v>0</v>
      </c>
      <c r="G17" s="31"/>
    </row>
    <row r="18" spans="1:7" s="3" customFormat="1" ht="34.5" customHeight="1">
      <c r="A18" s="26">
        <f t="shared" si="0"/>
        <v>1.04</v>
      </c>
      <c r="B18" s="27" t="s">
        <v>15</v>
      </c>
      <c r="C18" s="28">
        <v>2</v>
      </c>
      <c r="D18" s="29" t="s">
        <v>12</v>
      </c>
      <c r="E18" s="103"/>
      <c r="F18" s="30">
        <f>ROUND(C18*E18,2)</f>
        <v>0</v>
      </c>
      <c r="G18" s="31"/>
    </row>
    <row r="19" spans="1:7" s="3" customFormat="1" ht="36" customHeight="1">
      <c r="A19" s="26">
        <f t="shared" si="0"/>
        <v>1.05</v>
      </c>
      <c r="B19" s="27" t="s">
        <v>16</v>
      </c>
      <c r="C19" s="28">
        <v>1</v>
      </c>
      <c r="D19" s="29" t="s">
        <v>17</v>
      </c>
      <c r="E19" s="103"/>
      <c r="F19" s="30">
        <f t="shared" ref="F19:F32" si="1">ROUND(C19*E19,2)</f>
        <v>0</v>
      </c>
      <c r="G19" s="31"/>
    </row>
    <row r="20" spans="1:7" s="3" customFormat="1" ht="47.25" customHeight="1">
      <c r="A20" s="26">
        <f t="shared" si="0"/>
        <v>1.06</v>
      </c>
      <c r="B20" s="27" t="s">
        <v>18</v>
      </c>
      <c r="C20" s="28">
        <v>69</v>
      </c>
      <c r="D20" s="29" t="s">
        <v>19</v>
      </c>
      <c r="E20" s="103"/>
      <c r="F20" s="30">
        <f t="shared" si="1"/>
        <v>0</v>
      </c>
      <c r="G20" s="31"/>
    </row>
    <row r="21" spans="1:7" s="3" customFormat="1" ht="28.5" customHeight="1">
      <c r="A21" s="26">
        <f t="shared" si="0"/>
        <v>1.07</v>
      </c>
      <c r="B21" s="27" t="s">
        <v>20</v>
      </c>
      <c r="C21" s="28">
        <v>8</v>
      </c>
      <c r="D21" s="29" t="s">
        <v>12</v>
      </c>
      <c r="E21" s="103"/>
      <c r="F21" s="30">
        <f>ROUND(C21*E21,2)</f>
        <v>0</v>
      </c>
      <c r="G21" s="31"/>
    </row>
    <row r="22" spans="1:7" s="3" customFormat="1" ht="45.6" customHeight="1">
      <c r="A22" s="26">
        <f t="shared" si="0"/>
        <v>1.08</v>
      </c>
      <c r="B22" s="27" t="s">
        <v>21</v>
      </c>
      <c r="C22" s="28">
        <v>33</v>
      </c>
      <c r="D22" s="29" t="s">
        <v>19</v>
      </c>
      <c r="E22" s="103"/>
      <c r="F22" s="30">
        <f t="shared" ref="F22:F23" si="2">ROUND(C22*E22,2)</f>
        <v>0</v>
      </c>
      <c r="G22" s="31"/>
    </row>
    <row r="23" spans="1:7" s="3" customFormat="1" ht="33" customHeight="1">
      <c r="A23" s="26">
        <f t="shared" si="0"/>
        <v>1.0900000000000001</v>
      </c>
      <c r="B23" s="27" t="s">
        <v>22</v>
      </c>
      <c r="C23" s="28">
        <v>1</v>
      </c>
      <c r="D23" s="29" t="s">
        <v>23</v>
      </c>
      <c r="E23" s="103"/>
      <c r="F23" s="30">
        <f t="shared" si="2"/>
        <v>0</v>
      </c>
      <c r="G23" s="31"/>
    </row>
    <row r="24" spans="1:7" s="3" customFormat="1" ht="24" customHeight="1">
      <c r="A24" s="26">
        <f t="shared" si="0"/>
        <v>1.1000000000000001</v>
      </c>
      <c r="B24" s="27" t="s">
        <v>24</v>
      </c>
      <c r="C24" s="28">
        <v>870</v>
      </c>
      <c r="D24" s="29" t="s">
        <v>25</v>
      </c>
      <c r="E24" s="103"/>
      <c r="F24" s="30">
        <f t="shared" si="1"/>
        <v>0</v>
      </c>
      <c r="G24" s="31"/>
    </row>
    <row r="25" spans="1:7" s="3" customFormat="1" ht="21.75" customHeight="1">
      <c r="A25" s="26">
        <f t="shared" si="0"/>
        <v>1.1100000000000001</v>
      </c>
      <c r="B25" s="27" t="s">
        <v>26</v>
      </c>
      <c r="C25" s="28">
        <v>55</v>
      </c>
      <c r="D25" s="29" t="s">
        <v>19</v>
      </c>
      <c r="E25" s="103"/>
      <c r="F25" s="30">
        <f t="shared" si="1"/>
        <v>0</v>
      </c>
      <c r="G25" s="31"/>
    </row>
    <row r="26" spans="1:7" s="3" customFormat="1" ht="21.75" customHeight="1">
      <c r="A26" s="26">
        <f t="shared" si="0"/>
        <v>1.1200000000000001</v>
      </c>
      <c r="B26" s="27" t="s">
        <v>27</v>
      </c>
      <c r="C26" s="28">
        <v>35</v>
      </c>
      <c r="D26" s="29" t="s">
        <v>25</v>
      </c>
      <c r="E26" s="103"/>
      <c r="F26" s="30">
        <f t="shared" si="1"/>
        <v>0</v>
      </c>
      <c r="G26" s="31"/>
    </row>
    <row r="27" spans="1:7" s="3" customFormat="1" ht="36.75" customHeight="1">
      <c r="A27" s="26">
        <f t="shared" si="0"/>
        <v>1.1300000000000001</v>
      </c>
      <c r="B27" s="27" t="s">
        <v>28</v>
      </c>
      <c r="C27" s="28">
        <v>35</v>
      </c>
      <c r="D27" s="29" t="s">
        <v>19</v>
      </c>
      <c r="E27" s="103"/>
      <c r="F27" s="30">
        <f t="shared" si="1"/>
        <v>0</v>
      </c>
      <c r="G27" s="31"/>
    </row>
    <row r="28" spans="1:7" s="3" customFormat="1" ht="31.5" customHeight="1">
      <c r="A28" s="26">
        <f t="shared" si="0"/>
        <v>1.1400000000000001</v>
      </c>
      <c r="B28" s="27" t="s">
        <v>29</v>
      </c>
      <c r="C28" s="28">
        <v>870</v>
      </c>
      <c r="D28" s="29" t="s">
        <v>25</v>
      </c>
      <c r="E28" s="103"/>
      <c r="F28" s="30">
        <f>ROUND(C28*E28,2)</f>
        <v>0</v>
      </c>
      <c r="G28" s="31"/>
    </row>
    <row r="29" spans="1:7" s="3" customFormat="1" ht="47.25">
      <c r="A29" s="26">
        <f t="shared" si="0"/>
        <v>1.1500000000000001</v>
      </c>
      <c r="B29" s="27" t="s">
        <v>30</v>
      </c>
      <c r="C29" s="28">
        <v>870</v>
      </c>
      <c r="D29" s="29" t="s">
        <v>25</v>
      </c>
      <c r="E29" s="103"/>
      <c r="F29" s="30">
        <f>ROUND(C29*E29,2)</f>
        <v>0</v>
      </c>
      <c r="G29" s="31"/>
    </row>
    <row r="30" spans="1:7" s="3" customFormat="1" ht="52.15" customHeight="1">
      <c r="A30" s="26">
        <f t="shared" si="0"/>
        <v>1.1600000000000001</v>
      </c>
      <c r="B30" s="32" t="s">
        <v>31</v>
      </c>
      <c r="C30" s="28">
        <v>500</v>
      </c>
      <c r="D30" s="29" t="s">
        <v>25</v>
      </c>
      <c r="E30" s="103"/>
      <c r="F30" s="30">
        <f>ROUND(C30*E30,2)</f>
        <v>0</v>
      </c>
      <c r="G30" s="31"/>
    </row>
    <row r="31" spans="1:7" s="3" customFormat="1" ht="25.5" customHeight="1">
      <c r="A31" s="26">
        <f t="shared" si="0"/>
        <v>1.1700000000000002</v>
      </c>
      <c r="B31" s="33" t="s">
        <v>32</v>
      </c>
      <c r="C31" s="28">
        <v>45</v>
      </c>
      <c r="D31" s="29" t="s">
        <v>33</v>
      </c>
      <c r="E31" s="103"/>
      <c r="F31" s="30">
        <f>ROUND(C31*E31,2)</f>
        <v>0</v>
      </c>
      <c r="G31" s="31"/>
    </row>
    <row r="32" spans="1:7" s="3" customFormat="1" ht="24" customHeight="1">
      <c r="A32" s="26">
        <f t="shared" si="0"/>
        <v>1.1800000000000002</v>
      </c>
      <c r="B32" s="33" t="s">
        <v>34</v>
      </c>
      <c r="C32" s="28">
        <v>1</v>
      </c>
      <c r="D32" s="29" t="s">
        <v>35</v>
      </c>
      <c r="E32" s="103"/>
      <c r="F32" s="30">
        <f t="shared" si="1"/>
        <v>0</v>
      </c>
      <c r="G32" s="34"/>
    </row>
    <row r="33" spans="1:9" s="3" customFormat="1">
      <c r="A33" s="35"/>
      <c r="B33" s="36" t="s">
        <v>36</v>
      </c>
      <c r="C33" s="37"/>
      <c r="D33" s="38"/>
      <c r="E33" s="39"/>
      <c r="F33" s="40"/>
      <c r="G33" s="41">
        <f>SUM(F15:F32)</f>
        <v>0</v>
      </c>
    </row>
    <row r="34" spans="1:9" s="3" customFormat="1">
      <c r="A34" s="42"/>
      <c r="B34" s="43"/>
      <c r="C34" s="44"/>
      <c r="D34" s="45"/>
      <c r="E34" s="46"/>
      <c r="F34" s="47"/>
      <c r="G34" s="48"/>
    </row>
    <row r="35" spans="1:9" s="3" customFormat="1" ht="25.5" customHeight="1">
      <c r="A35" s="24">
        <f>A14+1</f>
        <v>2</v>
      </c>
      <c r="B35" s="25" t="s">
        <v>37</v>
      </c>
      <c r="C35" s="25"/>
      <c r="D35" s="25"/>
      <c r="E35" s="25"/>
      <c r="F35" s="49"/>
      <c r="G35" s="25"/>
    </row>
    <row r="36" spans="1:9" s="3" customFormat="1" ht="31.5" customHeight="1">
      <c r="A36" s="26">
        <f>A35+0.01</f>
        <v>2.0099999999999998</v>
      </c>
      <c r="B36" s="33" t="s">
        <v>38</v>
      </c>
      <c r="C36" s="28">
        <v>15</v>
      </c>
      <c r="D36" s="29" t="s">
        <v>25</v>
      </c>
      <c r="E36" s="103"/>
      <c r="F36" s="30">
        <f>ROUND(C36*E36,2)</f>
        <v>0</v>
      </c>
      <c r="G36" s="31"/>
    </row>
    <row r="37" spans="1:9" s="3" customFormat="1" ht="47.25">
      <c r="A37" s="26">
        <f>A36+0.01</f>
        <v>2.0199999999999996</v>
      </c>
      <c r="B37" s="33" t="s">
        <v>39</v>
      </c>
      <c r="C37" s="28">
        <v>265</v>
      </c>
      <c r="D37" s="29" t="s">
        <v>25</v>
      </c>
      <c r="E37" s="103"/>
      <c r="F37" s="30">
        <f>ROUND(C37*E37,2)</f>
        <v>0</v>
      </c>
      <c r="G37" s="31"/>
    </row>
    <row r="38" spans="1:9" s="3" customFormat="1" ht="24" customHeight="1">
      <c r="A38" s="26">
        <f>A37+0.01</f>
        <v>2.0299999999999994</v>
      </c>
      <c r="B38" s="33" t="s">
        <v>34</v>
      </c>
      <c r="C38" s="28">
        <v>1</v>
      </c>
      <c r="D38" s="29" t="s">
        <v>35</v>
      </c>
      <c r="E38" s="103"/>
      <c r="F38" s="30">
        <f>ROUND(C38*E38,2)</f>
        <v>0</v>
      </c>
      <c r="G38" s="34"/>
    </row>
    <row r="39" spans="1:9" s="3" customFormat="1">
      <c r="A39" s="35"/>
      <c r="B39" s="36" t="s">
        <v>36</v>
      </c>
      <c r="C39" s="37"/>
      <c r="D39" s="38"/>
      <c r="E39" s="39"/>
      <c r="F39" s="39"/>
      <c r="G39" s="41">
        <f>SUM(F36:F38)</f>
        <v>0</v>
      </c>
    </row>
    <row r="40" spans="1:9" s="3" customFormat="1">
      <c r="A40" s="42"/>
      <c r="B40" s="43"/>
      <c r="C40" s="44"/>
      <c r="D40" s="45"/>
      <c r="E40" s="46"/>
      <c r="F40" s="46"/>
      <c r="G40" s="48"/>
    </row>
    <row r="41" spans="1:9">
      <c r="A41" s="50"/>
      <c r="B41" s="51" t="s">
        <v>40</v>
      </c>
      <c r="C41" s="52"/>
      <c r="D41" s="53"/>
      <c r="E41" s="52"/>
      <c r="F41" s="52"/>
      <c r="G41" s="54">
        <f>G33+G39</f>
        <v>0</v>
      </c>
    </row>
    <row r="42" spans="1:9">
      <c r="A42" s="55"/>
      <c r="B42" s="3"/>
      <c r="C42" s="56"/>
      <c r="D42" s="57"/>
      <c r="E42" s="58"/>
      <c r="F42" s="59"/>
      <c r="G42" s="60"/>
    </row>
    <row r="43" spans="1:9">
      <c r="A43" s="61"/>
      <c r="B43" s="62" t="s">
        <v>41</v>
      </c>
      <c r="C43" s="63"/>
      <c r="D43" s="64"/>
      <c r="E43" s="65"/>
      <c r="F43" s="63"/>
      <c r="G43" s="54"/>
    </row>
    <row r="44" spans="1:9">
      <c r="A44" s="55"/>
      <c r="B44" s="3"/>
      <c r="C44" s="56"/>
      <c r="D44" s="57"/>
      <c r="E44" s="58"/>
      <c r="F44" s="59"/>
      <c r="G44" s="60"/>
    </row>
    <row r="45" spans="1:9">
      <c r="A45" s="26"/>
      <c r="B45" s="108" t="s">
        <v>42</v>
      </c>
      <c r="C45" s="109"/>
      <c r="D45" s="110"/>
      <c r="E45" s="66">
        <v>0.18</v>
      </c>
      <c r="F45" s="67"/>
      <c r="G45" s="107">
        <f>ROUND(E45*(SUM(G41)),2)</f>
        <v>0</v>
      </c>
    </row>
    <row r="46" spans="1:9">
      <c r="A46" s="68"/>
      <c r="B46" s="36" t="s">
        <v>43</v>
      </c>
      <c r="C46" s="69"/>
      <c r="D46" s="70"/>
      <c r="E46" s="71"/>
      <c r="F46" s="69"/>
      <c r="G46" s="54">
        <f>SUM(G45:G45)</f>
        <v>0</v>
      </c>
    </row>
    <row r="47" spans="1:9">
      <c r="A47" s="55"/>
      <c r="B47" s="3"/>
      <c r="C47" s="72"/>
      <c r="D47" s="57"/>
      <c r="E47" s="73"/>
      <c r="F47" s="74"/>
      <c r="G47" s="75"/>
    </row>
    <row r="48" spans="1:9">
      <c r="A48" s="76"/>
      <c r="B48" s="62" t="s">
        <v>44</v>
      </c>
      <c r="C48" s="63"/>
      <c r="D48" s="64"/>
      <c r="E48" s="63"/>
      <c r="F48" s="63"/>
      <c r="G48" s="54">
        <f>G41+G46</f>
        <v>0</v>
      </c>
      <c r="H48" s="77"/>
      <c r="I48" s="77"/>
    </row>
    <row r="49" spans="1:7">
      <c r="A49" s="104"/>
      <c r="B49" s="104"/>
      <c r="C49" s="104"/>
      <c r="D49" s="104"/>
      <c r="E49" s="104"/>
      <c r="F49" s="104"/>
      <c r="G49" s="104"/>
    </row>
    <row r="50" spans="1:7">
      <c r="A50" s="105"/>
      <c r="B50" s="105"/>
      <c r="C50" s="105"/>
      <c r="D50" s="105"/>
      <c r="E50" s="105"/>
      <c r="F50" s="105"/>
      <c r="G50" s="105"/>
    </row>
    <row r="51" spans="1:7">
      <c r="A51" s="105"/>
      <c r="B51" s="105"/>
      <c r="C51" s="105"/>
      <c r="D51" s="105"/>
      <c r="E51" s="105"/>
      <c r="F51" s="105"/>
      <c r="G51" s="105"/>
    </row>
    <row r="52" spans="1:7">
      <c r="A52" s="105"/>
      <c r="B52" s="105"/>
      <c r="C52" s="105"/>
      <c r="D52" s="105"/>
      <c r="E52" s="105"/>
      <c r="F52" s="105"/>
      <c r="G52" s="105"/>
    </row>
    <row r="53" spans="1:7">
      <c r="A53" s="105"/>
      <c r="B53" s="105"/>
      <c r="C53" s="105"/>
      <c r="D53" s="105"/>
      <c r="E53" s="105"/>
      <c r="F53" s="105"/>
      <c r="G53" s="105"/>
    </row>
    <row r="54" spans="1:7">
      <c r="A54" s="105"/>
      <c r="B54" s="105"/>
      <c r="C54" s="105"/>
      <c r="D54" s="105"/>
      <c r="E54" s="105"/>
      <c r="F54" s="105"/>
      <c r="G54" s="105"/>
    </row>
    <row r="55" spans="1:7">
      <c r="A55" s="106"/>
      <c r="B55" s="106"/>
      <c r="C55" s="106"/>
      <c r="D55" s="106"/>
      <c r="E55" s="106"/>
      <c r="F55" s="106"/>
      <c r="G55" s="106"/>
    </row>
    <row r="56" spans="1:7">
      <c r="A56" s="106"/>
      <c r="B56" s="106"/>
      <c r="C56" s="106"/>
      <c r="D56" s="106"/>
      <c r="E56" s="106"/>
      <c r="F56" s="106"/>
      <c r="G56" s="106"/>
    </row>
    <row r="57" spans="1:7">
      <c r="A57" s="106"/>
      <c r="B57" s="106"/>
      <c r="C57" s="106"/>
      <c r="D57" s="106"/>
      <c r="E57" s="106"/>
      <c r="F57" s="106"/>
      <c r="G57" s="106"/>
    </row>
    <row r="58" spans="1:7">
      <c r="A58" s="106"/>
      <c r="B58" s="106"/>
      <c r="C58" s="106"/>
      <c r="D58" s="106"/>
      <c r="E58" s="106"/>
      <c r="F58" s="106"/>
      <c r="G58" s="106"/>
    </row>
    <row r="59" spans="1:7">
      <c r="A59" s="106"/>
      <c r="B59" s="106"/>
      <c r="C59" s="106"/>
      <c r="D59" s="106"/>
      <c r="E59" s="106"/>
      <c r="F59" s="106"/>
      <c r="G59" s="106"/>
    </row>
    <row r="60" spans="1:7">
      <c r="A60" s="106"/>
      <c r="B60" s="106"/>
      <c r="C60" s="106"/>
      <c r="D60" s="106"/>
      <c r="E60" s="106"/>
      <c r="F60" s="106"/>
      <c r="G60" s="106"/>
    </row>
    <row r="61" spans="1:7">
      <c r="A61" s="106"/>
      <c r="B61" s="106"/>
      <c r="C61" s="106"/>
      <c r="D61" s="106"/>
      <c r="E61" s="106"/>
      <c r="F61" s="106"/>
      <c r="G61" s="106"/>
    </row>
  </sheetData>
  <sheetProtection algorithmName="SHA-512" hashValue="tX8JErMbByNEWpVihLuSB2p/WRFrvzEWQa8cK0SxVXvgX+8XMRZxQ1A8vinrorfrieFWm6MUh9MtHwnFzkt3XA==" saltValue="5hxsHL65d19QPMApNv4EoA==" spinCount="100000" sheet="1" objects="1" scenarios="1" insertColumns="0" insertRows="0" deleteColumns="0" deleteRows="0" selectLockedCells="1"/>
  <mergeCells count="10">
    <mergeCell ref="H8:M8"/>
    <mergeCell ref="N8:P8"/>
    <mergeCell ref="A9:G9"/>
    <mergeCell ref="A10:G10"/>
    <mergeCell ref="A12:G12"/>
    <mergeCell ref="B45:D45"/>
    <mergeCell ref="B2:C2"/>
    <mergeCell ref="A6:G6"/>
    <mergeCell ref="A8:C8"/>
    <mergeCell ref="D8:F8"/>
  </mergeCells>
  <printOptions horizontalCentered="1"/>
  <pageMargins left="0.31496062992125984" right="0.31496062992125984" top="0.70866141732283472" bottom="0.74803149606299213" header="0.31496062992125984" footer="0.31496062992125984"/>
  <pageSetup scale="47" orientation="portrait" r:id="rId1"/>
  <headerFooter>
    <oddFooter>&amp;RPágina &amp;P de &amp;N</oddFooter>
  </headerFooter>
  <rowBreaks count="1" manualBreakCount="1">
    <brk id="5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tus xmlns="caf61add-cf15-4341-ad7c-3bb05f38d729">Aprobado</Estatus>
    <Estado xmlns="caf61add-cf15-4341-ad7c-3bb05f38d729" xsi:nil="true"/>
    <Analista xmlns="caf61add-cf15-4341-ad7c-3bb05f38d729">
      <UserInfo>
        <DisplayName/>
        <AccountId xsi:nil="true"/>
        <AccountType/>
      </UserInfo>
    </Analist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251970-B3F3-47E3-BBBA-2E7B04714D40}">
  <ds:schemaRefs>
    <ds:schemaRef ds:uri="http://schemas.microsoft.com/office/2006/metadata/properties"/>
    <ds:schemaRef ds:uri="http://schemas.microsoft.com/office/infopath/2007/PartnerControls"/>
    <ds:schemaRef ds:uri="05b54953-3c8d-4842-a3b9-4b22db9cbd38"/>
    <ds:schemaRef ds:uri="7c2dde16-be45-4d8b-ad45-405530d814ce"/>
    <ds:schemaRef ds:uri="ef3d409c-51e8-4a1c-b238-cf9f3673307b"/>
    <ds:schemaRef ds:uri="caf61add-cf15-4341-ad7c-3bb05f38d729"/>
  </ds:schemaRefs>
</ds:datastoreItem>
</file>

<file path=customXml/itemProps2.xml><?xml version="1.0" encoding="utf-8"?>
<ds:datastoreItem xmlns:ds="http://schemas.openxmlformats.org/officeDocument/2006/customXml" ds:itemID="{10CDD74A-AA0D-4289-A974-9676526F4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8109F0-5A5A-4D56-84C4-52CE0DAF8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cant.</vt:lpstr>
      <vt:lpstr>'Listado de cant.'!Área_de_impresión</vt:lpstr>
      <vt:lpstr>'Listado de cant.'!Títulos_a_imprimir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J. Mejia Galvan</dc:creator>
  <cp:lastModifiedBy>Mery Ann Pool Piña</cp:lastModifiedBy>
  <cp:lastPrinted>2024-08-07T13:29:40Z</cp:lastPrinted>
  <dcterms:created xsi:type="dcterms:W3CDTF">2024-06-12T21:02:08Z</dcterms:created>
  <dcterms:modified xsi:type="dcterms:W3CDTF">2024-08-07T13:30:53Z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  <property fmtid="{D5CDD505-2E9C-101B-9397-08002B2CF9AE}" pid="4" name="Folder">
    <vt:lpwstr>48093</vt:lpwstr>
  </property>
</Properties>
</file>