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mejia\Desktop\Trabajos\3. Presupuestos\2022\010-25-08-2022-063-Remozamiento de espacios en varios niveles del edificio Sede SCJ\Compras\24-02-2023\"/>
    </mc:Choice>
  </mc:AlternateContent>
  <xr:revisionPtr revIDLastSave="0" documentId="13_ncr:1_{2CBAADA9-E664-4ABE-8994-23D93A0AEAA5}" xr6:coauthVersionLast="47" xr6:coauthVersionMax="47" xr10:uidLastSave="{00000000-0000-0000-0000-000000000000}"/>
  <bookViews>
    <workbookView xWindow="-120" yWindow="-120" windowWidth="29040" windowHeight="15840" xr2:uid="{6F133C26-0278-4A88-B48A-FDDF01ACC1BA}"/>
  </bookViews>
  <sheets>
    <sheet name="Presupuesto" sheetId="1" r:id="rId1"/>
  </sheets>
  <definedNames>
    <definedName name="_xlnm.Print_Area" localSheetId="0">Presupuesto!$A$1:$G$155</definedName>
    <definedName name="_xlnm.Print_Titles" localSheetId="0">Presupuesto!$1:$4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8" i="1" l="1"/>
  <c r="A129" i="1" s="1"/>
  <c r="A130" i="1" s="1"/>
  <c r="A137" i="1" s="1"/>
  <c r="A138" i="1" s="1"/>
  <c r="A139" i="1" s="1"/>
  <c r="A140" i="1" s="1"/>
  <c r="A141" i="1" s="1"/>
  <c r="A142" i="1" s="1"/>
  <c r="F120" i="1"/>
  <c r="F119" i="1"/>
  <c r="G121" i="1" s="1"/>
  <c r="F118" i="1"/>
  <c r="F114" i="1"/>
  <c r="F113" i="1"/>
  <c r="G115" i="1" s="1"/>
  <c r="F108" i="1"/>
  <c r="F107" i="1"/>
  <c r="F106" i="1"/>
  <c r="F105" i="1"/>
  <c r="F104" i="1"/>
  <c r="F103" i="1"/>
  <c r="F102" i="1"/>
  <c r="G109" i="1" s="1"/>
  <c r="F97" i="1"/>
  <c r="F96" i="1"/>
  <c r="F95" i="1"/>
  <c r="F91" i="1"/>
  <c r="F90" i="1"/>
  <c r="F89" i="1"/>
  <c r="F88" i="1"/>
  <c r="F87" i="1"/>
  <c r="F86" i="1"/>
  <c r="F79" i="1"/>
  <c r="F78" i="1"/>
  <c r="F77" i="1"/>
  <c r="F73" i="1"/>
  <c r="F72" i="1"/>
  <c r="G74" i="1" s="1"/>
  <c r="F68" i="1"/>
  <c r="F67" i="1"/>
  <c r="F66" i="1"/>
  <c r="F65" i="1"/>
  <c r="F64" i="1"/>
  <c r="F63" i="1"/>
  <c r="F62" i="1"/>
  <c r="F58" i="1"/>
  <c r="F57" i="1"/>
  <c r="F56" i="1"/>
  <c r="F52" i="1"/>
  <c r="F51" i="1"/>
  <c r="F50" i="1"/>
  <c r="F49" i="1"/>
  <c r="F48" i="1"/>
  <c r="F47" i="1"/>
  <c r="F40" i="1"/>
  <c r="F39" i="1"/>
  <c r="F38" i="1"/>
  <c r="F34" i="1"/>
  <c r="F33" i="1"/>
  <c r="G35" i="1" s="1"/>
  <c r="F29" i="1"/>
  <c r="F28" i="1"/>
  <c r="F27" i="1"/>
  <c r="F26" i="1"/>
  <c r="F25" i="1"/>
  <c r="F24" i="1"/>
  <c r="F23" i="1"/>
  <c r="A22" i="1"/>
  <c r="A32" i="1" s="1"/>
  <c r="F19" i="1"/>
  <c r="F18" i="1"/>
  <c r="F17" i="1"/>
  <c r="A16" i="1"/>
  <c r="A17" i="1" s="1"/>
  <c r="A18" i="1" s="1"/>
  <c r="A19" i="1" s="1"/>
  <c r="F13" i="1"/>
  <c r="F12" i="1"/>
  <c r="F11" i="1"/>
  <c r="F10" i="1"/>
  <c r="F9" i="1"/>
  <c r="F8" i="1"/>
  <c r="A8" i="1"/>
  <c r="A9" i="1" s="1"/>
  <c r="A10" i="1" s="1"/>
  <c r="A11" i="1" s="1"/>
  <c r="A12" i="1" s="1"/>
  <c r="A13" i="1" s="1"/>
  <c r="G80" i="1" l="1"/>
  <c r="G20" i="1"/>
  <c r="G43" i="1" s="1"/>
  <c r="G41" i="1"/>
  <c r="G59" i="1"/>
  <c r="G82" i="1" s="1"/>
  <c r="G92" i="1"/>
  <c r="G30" i="1"/>
  <c r="G14" i="1"/>
  <c r="G69" i="1"/>
  <c r="G53" i="1"/>
  <c r="G98" i="1"/>
  <c r="A33" i="1"/>
  <c r="A34" i="1" s="1"/>
  <c r="A37" i="1"/>
  <c r="G123" i="1"/>
  <c r="A23" i="1"/>
  <c r="A24" i="1" s="1"/>
  <c r="A25" i="1" s="1"/>
  <c r="A26" i="1" s="1"/>
  <c r="A27" i="1" s="1"/>
  <c r="A28" i="1" s="1"/>
  <c r="A29" i="1" s="1"/>
  <c r="G125" i="1" l="1"/>
  <c r="G142" i="1" s="1"/>
  <c r="A38" i="1"/>
  <c r="A39" i="1" s="1"/>
  <c r="A40" i="1" s="1"/>
  <c r="A46" i="1"/>
  <c r="G147" i="1"/>
  <c r="G138" i="1" l="1"/>
  <c r="G128" i="1"/>
  <c r="G131" i="1" s="1"/>
  <c r="G133" i="1" s="1"/>
  <c r="G135" i="1" s="1"/>
  <c r="G137" i="1" s="1"/>
  <c r="G143" i="1" s="1"/>
  <c r="G145" i="1" s="1"/>
  <c r="G149" i="1" s="1"/>
  <c r="G139" i="1"/>
  <c r="G129" i="1"/>
  <c r="G140" i="1"/>
  <c r="G130" i="1"/>
  <c r="G141" i="1"/>
  <c r="A47" i="1"/>
  <c r="A48" i="1" s="1"/>
  <c r="A49" i="1" s="1"/>
  <c r="A50" i="1" s="1"/>
  <c r="A51" i="1" s="1"/>
  <c r="A52" i="1" s="1"/>
  <c r="A55" i="1"/>
  <c r="A61" i="1" l="1"/>
  <c r="A56" i="1"/>
  <c r="A57" i="1" s="1"/>
  <c r="A58" i="1" s="1"/>
  <c r="A62" i="1" l="1"/>
  <c r="A63" i="1" s="1"/>
  <c r="A64" i="1" s="1"/>
  <c r="A65" i="1" s="1"/>
  <c r="A66" i="1" s="1"/>
  <c r="A67" i="1" s="1"/>
  <c r="A68" i="1" s="1"/>
  <c r="A71" i="1"/>
  <c r="A76" i="1" l="1"/>
  <c r="A72" i="1"/>
  <c r="A73" i="1" s="1"/>
  <c r="A77" i="1" l="1"/>
  <c r="A78" i="1" s="1"/>
  <c r="A79" i="1" s="1"/>
  <c r="A85" i="1"/>
  <c r="A94" i="1" l="1"/>
  <c r="A86" i="1"/>
  <c r="A87" i="1" s="1"/>
  <c r="A88" i="1" s="1"/>
  <c r="A89" i="1" s="1"/>
  <c r="A90" i="1" s="1"/>
  <c r="A91" i="1" s="1"/>
  <c r="A95" i="1" l="1"/>
  <c r="A96" i="1" s="1"/>
  <c r="A97" i="1" s="1"/>
  <c r="A101" i="1"/>
  <c r="A112" i="1" l="1"/>
  <c r="A102" i="1"/>
  <c r="A103" i="1" s="1"/>
  <c r="A104" i="1" s="1"/>
  <c r="A105" i="1" s="1"/>
  <c r="A106" i="1" s="1"/>
  <c r="A107" i="1" s="1"/>
  <c r="A108" i="1" s="1"/>
  <c r="A113" i="1" l="1"/>
  <c r="A114" i="1" s="1"/>
  <c r="A117" i="1"/>
  <c r="A118" i="1" s="1"/>
  <c r="A119" i="1" s="1"/>
  <c r="A120" i="1" s="1"/>
</calcChain>
</file>

<file path=xl/sharedStrings.xml><?xml version="1.0" encoding="utf-8"?>
<sst xmlns="http://schemas.openxmlformats.org/spreadsheetml/2006/main" count="193" uniqueCount="71">
  <si>
    <t>Obra:</t>
  </si>
  <si>
    <t>Listado de cantidades para el cambio de pisos en oficinas del quinto nivel.</t>
  </si>
  <si>
    <t>Lote I</t>
  </si>
  <si>
    <t>Ubicación:</t>
  </si>
  <si>
    <t>Distrito Nacional.</t>
  </si>
  <si>
    <t>Fecha=</t>
  </si>
  <si>
    <t>No.</t>
  </si>
  <si>
    <t>Descripción</t>
  </si>
  <si>
    <t xml:space="preserve">Cant. </t>
  </si>
  <si>
    <t>Und</t>
  </si>
  <si>
    <t xml:space="preserve">P.U. </t>
  </si>
  <si>
    <t>Valor RD$</t>
  </si>
  <si>
    <t>Subtotal RD$</t>
  </si>
  <si>
    <t>OFICINAS 5TO. NIVEL, ZONA SUR.</t>
  </si>
  <si>
    <t>Preliminares</t>
  </si>
  <si>
    <t>Remoción pisos de madera existentes (inlcuye base soporte).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</si>
  <si>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</si>
  <si>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Demolición pisos de mármol existentes (incluye mortero de hasta 0.10m).</t>
  </si>
  <si>
    <t>Desisntalación de zócalos de mármol (incluye mortero en pared).</t>
  </si>
  <si>
    <t>m</t>
  </si>
  <si>
    <t>Desinstalación plafón PVC en baños privados.</t>
  </si>
  <si>
    <t>Desinstalación luminarias parabólicas.</t>
  </si>
  <si>
    <t>ud</t>
  </si>
  <si>
    <t>Bote de escombros (incluye acarreo interno a lugar de acopio).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</si>
  <si>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</si>
  <si>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Sub-total=</t>
  </si>
  <si>
    <t>Instalaciones eléctricas</t>
  </si>
  <si>
    <t>Suministro e instalación tomacorriente en piso (incluye salida en tubería oculta).</t>
  </si>
  <si>
    <t>Und.</t>
  </si>
  <si>
    <t>Suministro e instalación salida de data (incluye salida en tubería oculta).</t>
  </si>
  <si>
    <t>Suministro e instalación luminarias LED paneladas 2´x 2´, luz blanca 6500K, 100/277V, 4000LM, 40W.</t>
  </si>
  <si>
    <t>Terminaciones</t>
  </si>
  <si>
    <t>Suministro e instalación piso de mármol carrara (0.50 x 0.50)m (incluye pulido y brillado).</t>
  </si>
  <si>
    <t>Suministro e instalación zócalos de mármol carrara (0.10 x 0.50)m, canto  biselado.</t>
  </si>
  <si>
    <t>Suministro e instalación piso de mármol travertino (0.50 x 1.25)m (incluye pulido y brillado).</t>
  </si>
  <si>
    <t>Suministro e instalación piso de mármol marquina (0.17 x 0.50)m (incluye pulido y brillado).</t>
  </si>
  <si>
    <t xml:space="preserve">Suministro y confección de estructura soporte (encostillado) en madera pino tratado (2"x 4"x 16´) en disposición 2´x 2´. </t>
  </si>
  <si>
    <r>
      <t>m</t>
    </r>
    <r>
      <rPr>
        <vertAlign val="superscript"/>
        <sz val="11"/>
        <color rgb="FF000000"/>
        <rFont val="Calibri"/>
        <family val="2"/>
        <scheme val="minor"/>
      </rPr>
      <t>2</t>
    </r>
  </si>
  <si>
    <t>Suministro e instalación piso de madera Jatoba  machihembrada (0.12m de ancho), incluye suministro e instalación de soporte de plywood en MDF hidrófugo de 3/4" de espesor.</t>
  </si>
  <si>
    <t>Suministro e instalación zócalos de madera Jatoba, 0.10 m de altura, canto visible biselado.</t>
  </si>
  <si>
    <t>Pintura</t>
  </si>
  <si>
    <t>Suministro y aplicación pintura acrílica satinada, sin olor, en muros.</t>
  </si>
  <si>
    <t>Pintura acrílica superior, sin olor, en techos.</t>
  </si>
  <si>
    <t>Misceláneos</t>
  </si>
  <si>
    <t>Suministro e instalación plafón vinil yeso 2´x 2´ en baños privados.</t>
  </si>
  <si>
    <t>Resane plafón en sheetrock.</t>
  </si>
  <si>
    <t>Limpieza continua y final.</t>
  </si>
  <si>
    <t>pa</t>
  </si>
  <si>
    <t>SUB-TOTAL  COSTOS DIRECTOS OFICINAS 5TO. NIVEL,ZONA SUR  (RD$)</t>
  </si>
  <si>
    <t xml:space="preserve">OFICINAS 5TO. NIVEL, ZONA CENTRAL </t>
  </si>
  <si>
    <t>SUB-TOTAL  COSTOS DIRECTOS OFICINAS 5TO. NIVEL, ZONA CENTRAL  (RD$)</t>
  </si>
  <si>
    <t>OFICINAS 5TO. NIVEL, ZONA NORTE.</t>
  </si>
  <si>
    <t>SUB-TOTAL  COSTOS DIRECTOS OFICINAS 5TO. NIVEL, ZONA NORTE  (RD$)</t>
  </si>
  <si>
    <t>SUB-TOTAL GENERAL  COSTOS DIRECTOS (RD$)</t>
  </si>
  <si>
    <t>GASTOS INDIRECTOS</t>
  </si>
  <si>
    <t>Dirección técnica y responsabilidad</t>
  </si>
  <si>
    <t>Gastos administrativos y de obra</t>
  </si>
  <si>
    <t>Transporte</t>
  </si>
  <si>
    <t xml:space="preserve">SUB-TOTAL </t>
  </si>
  <si>
    <t xml:space="preserve">SUB-TOTAL GRAVADO </t>
  </si>
  <si>
    <t>BASE IMPONIBLE DE IMPUESTOS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</si>
  <si>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</si>
  <si>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</si>
  <si>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</si>
  <si>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</si>
  <si>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</si>
  <si>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Equipos de Seguridad y Protección Personal</t>
  </si>
  <si>
    <t>SUB-TOTAL  (RD$)</t>
  </si>
  <si>
    <t>SUB-TOTAL GENERAL COSTOS INDIRECTOS  (RD$)</t>
  </si>
  <si>
    <t>Imprevistos</t>
  </si>
  <si>
    <t>TOTAL GENERAL  (RD$)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</si>
</sst>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124">
    <xf numFmtId="0" fontId="0" fillId="0" borderId="0" xfId="0"/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0" fontId="2" fillId="2" borderId="1" xfId="4" applyFont="1" applyBorder="1" applyAlignment="1">
      <alignment horizontal="center" vertical="center"/>
    </xf>
    <xf numFmtId="0" fontId="2" fillId="2" borderId="1" xfId="4" applyFont="1" applyBorder="1" applyAlignment="1">
      <alignment horizontal="center" wrapText="1"/>
    </xf>
    <xf numFmtId="4" fontId="2" fillId="2" borderId="1" xfId="4" applyNumberFormat="1" applyFont="1" applyBorder="1" applyAlignment="1">
      <alignment horizontal="center" vertical="center"/>
    </xf>
    <xf numFmtId="4" fontId="2" fillId="2" borderId="1" xfId="4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wrapText="1"/>
    </xf>
    <xf numFmtId="4" fontId="2" fillId="0" borderId="0" xfId="4" applyNumberFormat="1" applyFont="1" applyFill="1" applyBorder="1" applyAlignment="1">
      <alignment horizontal="center" vertical="center"/>
    </xf>
    <xf numFmtId="4" fontId="2" fillId="0" borderId="0" xfId="4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" fontId="2" fillId="2" borderId="2" xfId="4" applyNumberFormat="1" applyFont="1" applyBorder="1" applyAlignment="1">
      <alignment horizontal="center"/>
    </xf>
    <xf numFmtId="0" fontId="2" fillId="2" borderId="3" xfId="4" applyFont="1" applyBorder="1" applyAlignment="1">
      <alignment horizontal="right" wrapText="1"/>
    </xf>
    <xf numFmtId="4" fontId="2" fillId="2" borderId="3" xfId="4" applyNumberFormat="1" applyFont="1" applyBorder="1" applyAlignment="1">
      <alignment horizontal="center" vertical="center"/>
    </xf>
    <xf numFmtId="4" fontId="2" fillId="2" borderId="3" xfId="4" applyNumberFormat="1" applyFont="1" applyBorder="1" applyAlignment="1">
      <alignment horizontal="center"/>
    </xf>
    <xf numFmtId="4" fontId="2" fillId="2" borderId="3" xfId="4" applyNumberFormat="1" applyFont="1" applyBorder="1"/>
    <xf numFmtId="164" fontId="2" fillId="2" borderId="4" xfId="4" applyNumberFormat="1" applyFont="1" applyBorder="1"/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2" fontId="4" fillId="3" borderId="2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/>
    </xf>
    <xf numFmtId="4" fontId="7" fillId="3" borderId="3" xfId="1" applyNumberFormat="1" applyFont="1" applyFill="1" applyBorder="1" applyAlignment="1">
      <alignment horizontal="right"/>
    </xf>
    <xf numFmtId="4" fontId="7" fillId="3" borderId="3" xfId="1" applyNumberFormat="1" applyFont="1" applyFill="1" applyBorder="1" applyAlignment="1">
      <alignment horizontal="center"/>
    </xf>
    <xf numFmtId="164" fontId="2" fillId="4" borderId="4" xfId="4" applyNumberFormat="1" applyFont="1" applyFill="1" applyBorder="1"/>
    <xf numFmtId="0" fontId="2" fillId="0" borderId="0" xfId="0" applyFont="1" applyAlignment="1">
      <alignment horizontal="center" wrapText="1"/>
    </xf>
    <xf numFmtId="43" fontId="0" fillId="0" borderId="0" xfId="0" applyNumberFormat="1"/>
    <xf numFmtId="4" fontId="2" fillId="2" borderId="0" xfId="4" applyNumberFormat="1" applyFont="1" applyBorder="1" applyAlignment="1">
      <alignment horizontal="center"/>
    </xf>
    <xf numFmtId="0" fontId="2" fillId="2" borderId="0" xfId="4" applyFont="1" applyBorder="1" applyAlignment="1">
      <alignment horizontal="right" wrapText="1"/>
    </xf>
    <xf numFmtId="4" fontId="2" fillId="2" borderId="0" xfId="4" applyNumberFormat="1" applyFont="1" applyBorder="1" applyAlignment="1">
      <alignment horizontal="center" vertical="center"/>
    </xf>
    <xf numFmtId="4" fontId="2" fillId="2" borderId="0" xfId="4" applyNumberFormat="1" applyFont="1" applyBorder="1"/>
    <xf numFmtId="164" fontId="2" fillId="2" borderId="0" xfId="4" applyNumberFormat="1" applyFont="1" applyBorder="1"/>
    <xf numFmtId="2" fontId="7" fillId="3" borderId="3" xfId="0" applyNumberFormat="1" applyFont="1" applyFill="1" applyBorder="1"/>
    <xf numFmtId="2" fontId="8" fillId="0" borderId="0" xfId="0" applyNumberFormat="1" applyFont="1" applyAlignment="1">
      <alignment horizontal="center" vertical="center"/>
    </xf>
    <xf numFmtId="0" fontId="8" fillId="0" borderId="0" xfId="0" applyFont="1"/>
    <xf numFmtId="4" fontId="7" fillId="0" borderId="0" xfId="1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>
      <alignment horizontal="right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justify"/>
    </xf>
    <xf numFmtId="2" fontId="4" fillId="0" borderId="1" xfId="0" applyNumberFormat="1" applyFont="1" applyBorder="1" applyAlignment="1">
      <alignment horizontal="center" vertical="center"/>
    </xf>
    <xf numFmtId="10" fontId="4" fillId="0" borderId="1" xfId="3" applyNumberFormat="1" applyFont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right" vertical="center"/>
    </xf>
    <xf numFmtId="4" fontId="4" fillId="0" borderId="1" xfId="2" applyNumberFormat="1" applyFont="1" applyFill="1" applyBorder="1" applyAlignment="1">
      <alignment horizontal="right" vertical="center"/>
    </xf>
    <xf numFmtId="2" fontId="4" fillId="0" borderId="6" xfId="0" applyNumberFormat="1" applyFont="1" applyBorder="1" applyAlignment="1">
      <alignment horizontal="center" vertical="center"/>
    </xf>
    <xf numFmtId="10" fontId="4" fillId="0" borderId="6" xfId="3" applyNumberFormat="1" applyFont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" fontId="4" fillId="0" borderId="0" xfId="3" applyNumberFormat="1" applyFont="1" applyBorder="1" applyAlignment="1" applyProtection="1">
      <alignment horizontal="center"/>
    </xf>
    <xf numFmtId="4" fontId="4" fillId="0" borderId="0" xfId="0" applyNumberFormat="1" applyFont="1" applyAlignment="1">
      <alignment horizontal="center"/>
    </xf>
    <xf numFmtId="10" fontId="4" fillId="0" borderId="0" xfId="3" applyNumberFormat="1" applyFont="1" applyBorder="1" applyAlignment="1">
      <alignment horizontal="center"/>
    </xf>
    <xf numFmtId="4" fontId="4" fillId="0" borderId="0" xfId="1" applyNumberFormat="1" applyFont="1" applyFill="1" applyBorder="1" applyAlignment="1">
      <alignment horizontal="right"/>
    </xf>
    <xf numFmtId="4" fontId="4" fillId="0" borderId="0" xfId="2" applyNumberFormat="1" applyFont="1" applyFill="1" applyBorder="1" applyAlignment="1">
      <alignment horizontal="right" vertical="center"/>
    </xf>
    <xf numFmtId="2" fontId="4" fillId="3" borderId="10" xfId="0" applyNumberFormat="1" applyFont="1" applyFill="1" applyBorder="1" applyAlignment="1">
      <alignment horizontal="center" vertical="center"/>
    </xf>
    <xf numFmtId="2" fontId="7" fillId="3" borderId="11" xfId="0" applyNumberFormat="1" applyFont="1" applyFill="1" applyBorder="1"/>
    <xf numFmtId="4" fontId="7" fillId="3" borderId="11" xfId="1" applyNumberFormat="1" applyFont="1" applyFill="1" applyBorder="1" applyAlignment="1">
      <alignment horizontal="right"/>
    </xf>
    <xf numFmtId="4" fontId="7" fillId="3" borderId="11" xfId="1" applyNumberFormat="1" applyFont="1" applyFill="1" applyBorder="1" applyAlignment="1">
      <alignment horizontal="center"/>
    </xf>
    <xf numFmtId="10" fontId="7" fillId="3" borderId="11" xfId="3" applyNumberFormat="1" applyFont="1" applyFill="1" applyBorder="1" applyAlignment="1">
      <alignment horizontal="center"/>
    </xf>
    <xf numFmtId="10" fontId="4" fillId="0" borderId="1" xfId="3" applyNumberFormat="1" applyFont="1" applyBorder="1" applyAlignment="1">
      <alignment horizontal="center"/>
    </xf>
    <xf numFmtId="4" fontId="4" fillId="0" borderId="1" xfId="1" applyNumberFormat="1" applyFont="1" applyFill="1" applyBorder="1" applyAlignment="1">
      <alignment horizontal="right"/>
    </xf>
    <xf numFmtId="2" fontId="4" fillId="3" borderId="12" xfId="0" applyNumberFormat="1" applyFont="1" applyFill="1" applyBorder="1" applyAlignment="1">
      <alignment horizontal="center" vertical="center"/>
    </xf>
    <xf numFmtId="2" fontId="7" fillId="3" borderId="13" xfId="0" applyNumberFormat="1" applyFont="1" applyFill="1" applyBorder="1"/>
    <xf numFmtId="4" fontId="7" fillId="3" borderId="13" xfId="1" applyNumberFormat="1" applyFont="1" applyFill="1" applyBorder="1" applyAlignment="1">
      <alignment horizontal="right"/>
    </xf>
    <xf numFmtId="4" fontId="7" fillId="3" borderId="13" xfId="1" applyNumberFormat="1" applyFont="1" applyFill="1" applyBorder="1" applyAlignment="1">
      <alignment horizontal="center"/>
    </xf>
    <xf numFmtId="10" fontId="7" fillId="3" borderId="13" xfId="3" applyNumberFormat="1" applyFont="1" applyFill="1" applyBorder="1" applyAlignment="1">
      <alignment horizontal="right"/>
    </xf>
    <xf numFmtId="2" fontId="4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" fontId="4" fillId="0" borderId="0" xfId="3" applyNumberFormat="1" applyFont="1" applyBorder="1" applyAlignment="1" applyProtection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10" fontId="4" fillId="0" borderId="0" xfId="3" applyNumberFormat="1" applyFont="1" applyBorder="1" applyAlignment="1">
      <alignment horizontal="center" vertical="center" wrapText="1"/>
    </xf>
    <xf numFmtId="4" fontId="4" fillId="0" borderId="0" xfId="1" applyNumberFormat="1" applyFont="1" applyFill="1" applyBorder="1" applyAlignment="1">
      <alignment horizontal="center" wrapText="1"/>
    </xf>
    <xf numFmtId="4" fontId="4" fillId="0" borderId="0" xfId="2" applyNumberFormat="1" applyFont="1" applyFill="1" applyBorder="1" applyAlignment="1">
      <alignment horizontal="right"/>
    </xf>
    <xf numFmtId="10" fontId="7" fillId="3" borderId="11" xfId="3" applyNumberFormat="1" applyFont="1" applyFill="1" applyBorder="1" applyAlignment="1">
      <alignment horizontal="right"/>
    </xf>
    <xf numFmtId="4" fontId="4" fillId="0" borderId="0" xfId="3" applyNumberFormat="1" applyFont="1" applyAlignment="1" applyProtection="1">
      <alignment horizontal="center"/>
    </xf>
    <xf numFmtId="10" fontId="4" fillId="0" borderId="0" xfId="3" applyNumberFormat="1" applyFont="1"/>
    <xf numFmtId="4" fontId="7" fillId="0" borderId="0" xfId="3" applyNumberFormat="1" applyFont="1" applyAlignment="1"/>
    <xf numFmtId="4" fontId="7" fillId="0" borderId="0" xfId="3" applyNumberFormat="1" applyFont="1"/>
    <xf numFmtId="165" fontId="4" fillId="3" borderId="10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4" fontId="0" fillId="0" borderId="1" xfId="0" applyNumberFormat="1" applyBorder="1" applyAlignment="1" applyProtection="1">
      <alignment vertical="center"/>
      <protection locked="0"/>
    </xf>
    <xf numFmtId="4" fontId="2" fillId="2" borderId="3" xfId="4" applyNumberFormat="1" applyFont="1" applyBorder="1" applyProtection="1">
      <protection locked="0"/>
    </xf>
    <xf numFmtId="4" fontId="0" fillId="0" borderId="0" xfId="0" applyNumberFormat="1" applyAlignment="1" applyProtection="1">
      <alignment vertical="center"/>
      <protection locked="0"/>
    </xf>
    <xf numFmtId="4" fontId="5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" fontId="0" fillId="0" borderId="0" xfId="0" applyNumberFormat="1" applyProtection="1">
      <protection locked="0"/>
    </xf>
    <xf numFmtId="4" fontId="7" fillId="3" borderId="3" xfId="1" applyNumberFormat="1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4" fontId="2" fillId="2" borderId="0" xfId="4" applyNumberFormat="1" applyFont="1" applyBorder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4" fontId="0" fillId="0" borderId="0" xfId="0" applyNumberFormat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</cellXfs>
  <cellStyles count="5">
    <cellStyle name="60% - Énfasis3" xfId="4" builtinId="40"/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74DE1-0DCB-4483-9DAF-2682F0BFCE79}">
  <dimension ref="A1:O162"/>
  <sheetViews>
    <sheetView showGridLines="0" tabSelected="1" view="pageBreakPreview" zoomScaleNormal="100" zoomScaleSheetLayoutView="100" workbookViewId="0">
      <pane ySplit="4" topLeftCell="A5" activePane="bottomLeft" state="frozen"/>
      <selection pane="bottomLeft" activeCell="B2" sqref="B2"/>
    </sheetView>
  </sheetViews>
  <sheetFormatPr defaultColWidth="9.140625" defaultRowHeight="15"/>
  <cols>
    <col min="1" max="1" width="10.140625" style="37" bestFit="1" customWidth="1"/>
    <col min="2" max="2" width="67.28515625" style="39" customWidth="1"/>
    <col min="3" max="3" width="9.140625" style="1"/>
    <col min="4" max="4" width="9.140625" style="2"/>
    <col min="5" max="5" width="10.28515625" style="3" bestFit="1" customWidth="1"/>
    <col min="6" max="6" width="13.140625" style="3" bestFit="1" customWidth="1"/>
    <col min="7" max="7" width="14.5703125" style="3" customWidth="1"/>
    <col min="8" max="8" width="21.42578125" customWidth="1"/>
    <col min="9" max="9" width="54.42578125" customWidth="1"/>
  </cols>
  <sheetData>
    <row r="1" spans="1:7" ht="20.25" customHeight="1">
      <c r="A1" s="109" t="s">
        <v>0</v>
      </c>
      <c r="B1" s="119" t="s">
        <v>1</v>
      </c>
      <c r="C1" s="119"/>
      <c r="D1" s="119"/>
      <c r="E1" s="119"/>
      <c r="F1" s="119"/>
      <c r="G1" s="119"/>
    </row>
    <row r="2" spans="1:7" ht="15" customHeight="1">
      <c r="A2" s="109"/>
      <c r="B2" s="110" t="s">
        <v>2</v>
      </c>
      <c r="C2" s="110"/>
      <c r="D2" s="110"/>
      <c r="E2" s="110"/>
      <c r="F2" s="110"/>
      <c r="G2" s="110"/>
    </row>
    <row r="3" spans="1:7">
      <c r="A3" s="109" t="s">
        <v>3</v>
      </c>
      <c r="B3" s="111" t="s">
        <v>4</v>
      </c>
      <c r="C3" s="112"/>
      <c r="D3" s="113"/>
      <c r="E3" s="105"/>
      <c r="F3" s="114" t="s">
        <v>5</v>
      </c>
      <c r="G3" s="115"/>
    </row>
    <row r="4" spans="1:7" s="8" customFormat="1">
      <c r="A4" s="4" t="s">
        <v>6</v>
      </c>
      <c r="B4" s="5" t="s">
        <v>7</v>
      </c>
      <c r="C4" s="6" t="s">
        <v>8</v>
      </c>
      <c r="D4" s="7" t="s">
        <v>9</v>
      </c>
      <c r="E4" s="7" t="s">
        <v>10</v>
      </c>
      <c r="F4" s="7" t="s">
        <v>11</v>
      </c>
      <c r="G4" s="7" t="s">
        <v>12</v>
      </c>
    </row>
    <row r="5" spans="1:7" s="8" customFormat="1">
      <c r="A5" s="9"/>
      <c r="B5" s="10"/>
      <c r="C5" s="11"/>
      <c r="D5" s="12"/>
      <c r="E5" s="12"/>
      <c r="F5" s="12"/>
      <c r="G5" s="12"/>
    </row>
    <row r="6" spans="1:7" s="8" customFormat="1">
      <c r="A6" s="9"/>
      <c r="B6" s="10" t="s">
        <v>13</v>
      </c>
      <c r="C6" s="11"/>
      <c r="D6" s="12"/>
      <c r="E6" s="12"/>
      <c r="F6" s="12"/>
      <c r="G6" s="12"/>
    </row>
    <row r="7" spans="1:7" s="16" customFormat="1">
      <c r="A7" s="13">
        <v>1</v>
      </c>
      <c r="B7" s="14" t="s">
        <v>14</v>
      </c>
      <c r="C7" s="1"/>
      <c r="D7" s="1"/>
      <c r="E7" s="15"/>
      <c r="F7" s="15"/>
      <c r="G7" s="15"/>
    </row>
    <row r="8" spans="1:7" s="16" customFormat="1" ht="17.25">
      <c r="A8" s="17">
        <f>A7+0.01</f>
        <v>1.01</v>
      </c>
      <c r="B8" s="18" t="s">
        <v>15</v>
      </c>
      <c r="C8" s="19">
        <v>194.62</v>
      </c>
      <c r="D8" s="19" t="s">
        <v>16</v>
      </c>
      <c r="E8" s="100"/>
      <c r="F8" s="20">
        <f>C8*E8</f>
        <v>0</v>
      </c>
      <c r="G8" s="15"/>
    </row>
    <row r="9" spans="1:7" s="16" customFormat="1" ht="30">
      <c r="A9" s="17">
        <f t="shared" ref="A9:A13" si="0">A8+0.01</f>
        <v>1.02</v>
      </c>
      <c r="B9" s="21" t="s">
        <v>17</v>
      </c>
      <c r="C9" s="19">
        <v>36.25</v>
      </c>
      <c r="D9" s="19" t="s">
        <v>16</v>
      </c>
      <c r="E9" s="100"/>
      <c r="F9" s="20">
        <f t="shared" ref="F9:F13" si="1">C9*E9</f>
        <v>0</v>
      </c>
      <c r="G9" s="15"/>
    </row>
    <row r="10" spans="1:7" s="16" customFormat="1">
      <c r="A10" s="17">
        <f t="shared" si="0"/>
        <v>1.03</v>
      </c>
      <c r="B10" s="22" t="s">
        <v>18</v>
      </c>
      <c r="C10" s="19">
        <v>105.72</v>
      </c>
      <c r="D10" s="23" t="s">
        <v>19</v>
      </c>
      <c r="E10" s="100"/>
      <c r="F10" s="20">
        <f t="shared" si="1"/>
        <v>0</v>
      </c>
      <c r="G10" s="15"/>
    </row>
    <row r="11" spans="1:7" s="16" customFormat="1" ht="17.25">
      <c r="A11" s="17">
        <f t="shared" si="0"/>
        <v>1.04</v>
      </c>
      <c r="B11" s="22" t="s">
        <v>20</v>
      </c>
      <c r="C11" s="19">
        <v>26.61</v>
      </c>
      <c r="D11" s="23" t="s">
        <v>16</v>
      </c>
      <c r="E11" s="100"/>
      <c r="F11" s="20">
        <f t="shared" si="1"/>
        <v>0</v>
      </c>
      <c r="G11" s="15"/>
    </row>
    <row r="12" spans="1:7" s="16" customFormat="1">
      <c r="A12" s="17">
        <f t="shared" si="0"/>
        <v>1.05</v>
      </c>
      <c r="B12" s="22" t="s">
        <v>21</v>
      </c>
      <c r="C12" s="19">
        <v>8</v>
      </c>
      <c r="D12" s="23" t="s">
        <v>22</v>
      </c>
      <c r="E12" s="100"/>
      <c r="F12" s="20">
        <f t="shared" si="1"/>
        <v>0</v>
      </c>
      <c r="G12" s="15"/>
    </row>
    <row r="13" spans="1:7" s="16" customFormat="1" ht="17.25">
      <c r="A13" s="17">
        <f t="shared" si="0"/>
        <v>1.06</v>
      </c>
      <c r="B13" s="21" t="s">
        <v>23</v>
      </c>
      <c r="C13" s="19">
        <v>36.89</v>
      </c>
      <c r="D13" s="19" t="s">
        <v>24</v>
      </c>
      <c r="E13" s="100"/>
      <c r="F13" s="20">
        <f t="shared" si="1"/>
        <v>0</v>
      </c>
      <c r="G13" s="15"/>
    </row>
    <row r="14" spans="1:7">
      <c r="A14" s="24"/>
      <c r="B14" s="25" t="s">
        <v>25</v>
      </c>
      <c r="C14" s="26"/>
      <c r="D14" s="27"/>
      <c r="E14" s="101"/>
      <c r="F14" s="28"/>
      <c r="G14" s="29">
        <f>SUM(F8:F13)</f>
        <v>0</v>
      </c>
    </row>
    <row r="15" spans="1:7" s="16" customFormat="1">
      <c r="A15" s="30"/>
      <c r="B15" s="14"/>
      <c r="C15" s="1"/>
      <c r="D15" s="1"/>
      <c r="E15" s="102"/>
      <c r="F15" s="15"/>
      <c r="G15" s="15"/>
    </row>
    <row r="16" spans="1:7" s="16" customFormat="1">
      <c r="A16" s="13">
        <f>A7+1</f>
        <v>2</v>
      </c>
      <c r="B16" s="14" t="s">
        <v>26</v>
      </c>
      <c r="C16" s="1"/>
      <c r="D16" s="1"/>
      <c r="E16" s="102"/>
      <c r="F16" s="15"/>
      <c r="G16" s="15"/>
    </row>
    <row r="17" spans="1:15" s="16" customFormat="1" ht="30">
      <c r="A17" s="17">
        <f>A16+0.01</f>
        <v>2.0099999999999998</v>
      </c>
      <c r="B17" s="21" t="s">
        <v>27</v>
      </c>
      <c r="C17" s="19">
        <v>8</v>
      </c>
      <c r="D17" s="19" t="s">
        <v>28</v>
      </c>
      <c r="E17" s="100"/>
      <c r="F17" s="20">
        <f>C17*E17</f>
        <v>0</v>
      </c>
      <c r="G17" s="15"/>
    </row>
    <row r="18" spans="1:15" s="16" customFormat="1">
      <c r="A18" s="17">
        <f>A17+0.01</f>
        <v>2.0199999999999996</v>
      </c>
      <c r="B18" s="21" t="s">
        <v>29</v>
      </c>
      <c r="C18" s="19">
        <v>8</v>
      </c>
      <c r="D18" s="19" t="s">
        <v>28</v>
      </c>
      <c r="E18" s="100"/>
      <c r="F18" s="20">
        <f>C18*E18</f>
        <v>0</v>
      </c>
      <c r="G18" s="15"/>
    </row>
    <row r="19" spans="1:15" s="16" customFormat="1" ht="30">
      <c r="A19" s="17">
        <f>A18+0.01</f>
        <v>2.0299999999999994</v>
      </c>
      <c r="B19" s="21" t="s">
        <v>30</v>
      </c>
      <c r="C19" s="19">
        <v>8</v>
      </c>
      <c r="D19" s="19" t="s">
        <v>28</v>
      </c>
      <c r="E19" s="100"/>
      <c r="F19" s="20">
        <f>C19*E19</f>
        <v>0</v>
      </c>
      <c r="G19" s="15"/>
    </row>
    <row r="20" spans="1:15">
      <c r="A20" s="24"/>
      <c r="B20" s="25" t="s">
        <v>25</v>
      </c>
      <c r="C20" s="26"/>
      <c r="D20" s="27"/>
      <c r="E20" s="101"/>
      <c r="F20" s="28"/>
      <c r="G20" s="29">
        <f>SUM(F17:F19)</f>
        <v>0</v>
      </c>
    </row>
    <row r="21" spans="1:15" s="16" customFormat="1">
      <c r="A21" s="30"/>
      <c r="B21" s="31"/>
      <c r="C21" s="1"/>
      <c r="D21" s="1"/>
      <c r="E21" s="102"/>
      <c r="F21" s="15"/>
      <c r="G21" s="15"/>
    </row>
    <row r="22" spans="1:15" s="16" customFormat="1">
      <c r="A22" s="13">
        <f>A16+1</f>
        <v>3</v>
      </c>
      <c r="B22" s="14" t="s">
        <v>31</v>
      </c>
      <c r="C22" s="1"/>
      <c r="D22" s="1"/>
      <c r="E22" s="102"/>
      <c r="F22" s="15"/>
      <c r="G22" s="15"/>
    </row>
    <row r="23" spans="1:15" s="16" customFormat="1" ht="30">
      <c r="A23" s="17">
        <f t="shared" ref="A23:A29" si="2">A22+0.01</f>
        <v>3.01</v>
      </c>
      <c r="B23" s="21" t="s">
        <v>32</v>
      </c>
      <c r="C23" s="19">
        <v>110</v>
      </c>
      <c r="D23" s="19" t="s">
        <v>16</v>
      </c>
      <c r="E23" s="100"/>
      <c r="F23" s="20">
        <f>C23*E23</f>
        <v>0</v>
      </c>
      <c r="G23" s="15"/>
      <c r="O23" s="15"/>
    </row>
    <row r="24" spans="1:15" s="16" customFormat="1" ht="30" customHeight="1">
      <c r="A24" s="17">
        <f t="shared" si="2"/>
        <v>3.0199999999999996</v>
      </c>
      <c r="B24" s="21" t="s">
        <v>33</v>
      </c>
      <c r="C24" s="19">
        <v>138.21</v>
      </c>
      <c r="D24" s="23" t="s">
        <v>19</v>
      </c>
      <c r="E24" s="100"/>
      <c r="F24" s="20">
        <f t="shared" ref="F24:F29" si="3">C24*E24</f>
        <v>0</v>
      </c>
      <c r="G24" s="15"/>
    </row>
    <row r="25" spans="1:15" s="16" customFormat="1" ht="30" customHeight="1">
      <c r="A25" s="17">
        <f t="shared" si="2"/>
        <v>3.0299999999999994</v>
      </c>
      <c r="B25" s="32" t="s">
        <v>34</v>
      </c>
      <c r="C25" s="19">
        <v>8</v>
      </c>
      <c r="D25" s="19" t="s">
        <v>16</v>
      </c>
      <c r="E25" s="100"/>
      <c r="F25" s="20">
        <f t="shared" si="3"/>
        <v>0</v>
      </c>
      <c r="G25" s="15"/>
    </row>
    <row r="26" spans="1:15" s="16" customFormat="1" ht="30" customHeight="1">
      <c r="A26" s="17">
        <f t="shared" si="2"/>
        <v>3.0399999999999991</v>
      </c>
      <c r="B26" s="32" t="s">
        <v>35</v>
      </c>
      <c r="C26" s="19">
        <v>15</v>
      </c>
      <c r="D26" s="23" t="s">
        <v>19</v>
      </c>
      <c r="E26" s="100"/>
      <c r="F26" s="20">
        <f t="shared" si="3"/>
        <v>0</v>
      </c>
      <c r="G26" s="15"/>
    </row>
    <row r="27" spans="1:15" s="16" customFormat="1" ht="30" customHeight="1">
      <c r="A27" s="17">
        <f t="shared" si="2"/>
        <v>3.0499999999999989</v>
      </c>
      <c r="B27" s="33" t="s">
        <v>36</v>
      </c>
      <c r="C27" s="34">
        <v>111.25</v>
      </c>
      <c r="D27" s="35" t="s">
        <v>37</v>
      </c>
      <c r="E27" s="103"/>
      <c r="F27" s="20">
        <f t="shared" si="3"/>
        <v>0</v>
      </c>
      <c r="G27" s="15"/>
      <c r="H27" s="36"/>
      <c r="I27" s="36"/>
    </row>
    <row r="28" spans="1:15" s="16" customFormat="1" ht="45" customHeight="1">
      <c r="A28" s="17">
        <f t="shared" si="2"/>
        <v>3.0599999999999987</v>
      </c>
      <c r="B28" s="33" t="s">
        <v>38</v>
      </c>
      <c r="C28" s="34">
        <v>111.25</v>
      </c>
      <c r="D28" s="35" t="s">
        <v>37</v>
      </c>
      <c r="E28" s="103"/>
      <c r="F28" s="20">
        <f t="shared" si="3"/>
        <v>0</v>
      </c>
      <c r="G28" s="15"/>
    </row>
    <row r="29" spans="1:15" s="16" customFormat="1" ht="30" customHeight="1">
      <c r="A29" s="17">
        <f t="shared" si="2"/>
        <v>3.0699999999999985</v>
      </c>
      <c r="B29" s="33" t="s">
        <v>39</v>
      </c>
      <c r="C29" s="35">
        <v>138.21</v>
      </c>
      <c r="D29" s="35" t="s">
        <v>19</v>
      </c>
      <c r="E29" s="103"/>
      <c r="F29" s="20">
        <f t="shared" si="3"/>
        <v>0</v>
      </c>
      <c r="G29" s="15"/>
    </row>
    <row r="30" spans="1:15" s="16" customFormat="1">
      <c r="A30" s="24"/>
      <c r="B30" s="25" t="s">
        <v>25</v>
      </c>
      <c r="C30" s="26"/>
      <c r="D30" s="27"/>
      <c r="E30" s="101"/>
      <c r="F30" s="28"/>
      <c r="G30" s="29">
        <f>SUM(F23:F29)</f>
        <v>0</v>
      </c>
      <c r="I30" s="36"/>
    </row>
    <row r="31" spans="1:15" s="16" customFormat="1">
      <c r="D31" s="15"/>
      <c r="E31" s="104"/>
      <c r="G31" s="15"/>
    </row>
    <row r="32" spans="1:15" s="16" customFormat="1">
      <c r="A32" s="13">
        <f>A22+1</f>
        <v>4</v>
      </c>
      <c r="B32" s="14" t="s">
        <v>40</v>
      </c>
      <c r="C32" s="1"/>
      <c r="D32" s="1"/>
      <c r="E32" s="102"/>
      <c r="F32" s="15"/>
      <c r="G32" s="15"/>
    </row>
    <row r="33" spans="1:7" s="16" customFormat="1" ht="17.25">
      <c r="A33" s="17">
        <f>A32+0.01</f>
        <v>4.01</v>
      </c>
      <c r="B33" s="21" t="s">
        <v>41</v>
      </c>
      <c r="C33" s="19">
        <v>319.29000000000002</v>
      </c>
      <c r="D33" s="23" t="s">
        <v>16</v>
      </c>
      <c r="E33" s="100"/>
      <c r="F33" s="20">
        <f>C33*E33</f>
        <v>0</v>
      </c>
      <c r="G33" s="15"/>
    </row>
    <row r="34" spans="1:7" s="16" customFormat="1" ht="17.25">
      <c r="A34" s="17">
        <f t="shared" ref="A34" si="4">A33+0.01</f>
        <v>4.0199999999999996</v>
      </c>
      <c r="B34" s="21" t="s">
        <v>42</v>
      </c>
      <c r="C34" s="19">
        <v>214.09</v>
      </c>
      <c r="D34" s="23" t="s">
        <v>16</v>
      </c>
      <c r="E34" s="100"/>
      <c r="F34" s="20">
        <f t="shared" ref="F34" si="5">C34*E34</f>
        <v>0</v>
      </c>
      <c r="G34" s="15"/>
    </row>
    <row r="35" spans="1:7" s="16" customFormat="1">
      <c r="A35" s="24"/>
      <c r="B35" s="25" t="s">
        <v>25</v>
      </c>
      <c r="C35" s="26"/>
      <c r="D35" s="27"/>
      <c r="E35" s="101"/>
      <c r="F35" s="28"/>
      <c r="G35" s="29">
        <f>SUM(F33:F34)</f>
        <v>0</v>
      </c>
    </row>
    <row r="36" spans="1:7" s="16" customFormat="1">
      <c r="A36" s="30"/>
      <c r="B36" s="31"/>
      <c r="C36" s="1"/>
      <c r="D36" s="37"/>
      <c r="E36" s="102"/>
      <c r="F36" s="38"/>
      <c r="G36" s="15"/>
    </row>
    <row r="37" spans="1:7" s="16" customFormat="1">
      <c r="A37" s="13">
        <f>A32+1</f>
        <v>5</v>
      </c>
      <c r="B37" s="14" t="s">
        <v>43</v>
      </c>
      <c r="C37" s="1"/>
      <c r="D37" s="1"/>
      <c r="E37" s="102"/>
      <c r="F37" s="15"/>
      <c r="G37" s="15"/>
    </row>
    <row r="38" spans="1:7" s="16" customFormat="1" ht="17.25">
      <c r="A38" s="17">
        <f>A37+0.01</f>
        <v>5.01</v>
      </c>
      <c r="B38" s="21" t="s">
        <v>44</v>
      </c>
      <c r="C38" s="19">
        <v>26.61</v>
      </c>
      <c r="D38" s="23" t="s">
        <v>16</v>
      </c>
      <c r="E38" s="100"/>
      <c r="F38" s="20">
        <f>C38*E38</f>
        <v>0</v>
      </c>
      <c r="G38" s="15"/>
    </row>
    <row r="39" spans="1:7" s="16" customFormat="1" ht="17.25">
      <c r="A39" s="17">
        <f t="shared" ref="A39:A40" si="6">A38+0.01</f>
        <v>5.0199999999999996</v>
      </c>
      <c r="B39" s="21" t="s">
        <v>45</v>
      </c>
      <c r="C39" s="19">
        <v>20</v>
      </c>
      <c r="D39" s="23" t="s">
        <v>16</v>
      </c>
      <c r="E39" s="100"/>
      <c r="F39" s="20">
        <f t="shared" ref="F39:F40" si="7">C39*E39</f>
        <v>0</v>
      </c>
      <c r="G39" s="15"/>
    </row>
    <row r="40" spans="1:7" s="16" customFormat="1">
      <c r="A40" s="17">
        <f t="shared" si="6"/>
        <v>5.0299999999999994</v>
      </c>
      <c r="B40" s="21" t="s">
        <v>46</v>
      </c>
      <c r="C40" s="19">
        <v>1</v>
      </c>
      <c r="D40" s="23" t="s">
        <v>47</v>
      </c>
      <c r="E40" s="100"/>
      <c r="F40" s="20">
        <f t="shared" si="7"/>
        <v>0</v>
      </c>
      <c r="G40" s="15"/>
    </row>
    <row r="41" spans="1:7">
      <c r="A41" s="24"/>
      <c r="B41" s="25" t="s">
        <v>25</v>
      </c>
      <c r="C41" s="26"/>
      <c r="D41" s="27"/>
      <c r="E41" s="101"/>
      <c r="F41" s="28"/>
      <c r="G41" s="29">
        <f>SUM(F38:F40)</f>
        <v>0</v>
      </c>
    </row>
    <row r="42" spans="1:7">
      <c r="A42" s="30"/>
      <c r="E42" s="105"/>
    </row>
    <row r="43" spans="1:7">
      <c r="A43" s="40"/>
      <c r="B43" s="41" t="s">
        <v>48</v>
      </c>
      <c r="C43" s="42"/>
      <c r="D43" s="43"/>
      <c r="E43" s="106"/>
      <c r="F43" s="42"/>
      <c r="G43" s="44">
        <f>SUM(G5:G41)</f>
        <v>0</v>
      </c>
    </row>
    <row r="44" spans="1:7">
      <c r="A44" s="30"/>
      <c r="E44" s="105"/>
    </row>
    <row r="45" spans="1:7">
      <c r="A45" s="30"/>
      <c r="B45" s="45" t="s">
        <v>49</v>
      </c>
      <c r="E45" s="105"/>
    </row>
    <row r="46" spans="1:7">
      <c r="A46" s="13">
        <f>A37+1</f>
        <v>6</v>
      </c>
      <c r="B46" s="14" t="s">
        <v>14</v>
      </c>
      <c r="D46" s="1"/>
      <c r="E46" s="102"/>
      <c r="F46" s="15"/>
      <c r="G46" s="15"/>
    </row>
    <row r="47" spans="1:7" ht="17.25">
      <c r="A47" s="17">
        <f>A46+0.01</f>
        <v>6.01</v>
      </c>
      <c r="B47" s="18" t="s">
        <v>15</v>
      </c>
      <c r="C47" s="19">
        <v>207.26</v>
      </c>
      <c r="D47" s="19" t="s">
        <v>16</v>
      </c>
      <c r="E47" s="100"/>
      <c r="F47" s="20">
        <f>C47*E47</f>
        <v>0</v>
      </c>
      <c r="G47" s="15"/>
    </row>
    <row r="48" spans="1:7" ht="30">
      <c r="A48" s="17">
        <f t="shared" ref="A48:A52" si="8">A47+0.01</f>
        <v>6.02</v>
      </c>
      <c r="B48" s="21" t="s">
        <v>17</v>
      </c>
      <c r="C48" s="19">
        <v>74.84</v>
      </c>
      <c r="D48" s="19" t="s">
        <v>16</v>
      </c>
      <c r="E48" s="100"/>
      <c r="F48" s="20">
        <f t="shared" ref="F48:F52" si="9">C48*E48</f>
        <v>0</v>
      </c>
      <c r="G48" s="15"/>
    </row>
    <row r="49" spans="1:7">
      <c r="A49" s="17">
        <f t="shared" si="8"/>
        <v>6.0299999999999994</v>
      </c>
      <c r="B49" s="22" t="s">
        <v>18</v>
      </c>
      <c r="C49" s="19">
        <v>163.68000000000004</v>
      </c>
      <c r="D49" s="23" t="s">
        <v>19</v>
      </c>
      <c r="E49" s="100"/>
      <c r="F49" s="20">
        <f t="shared" si="9"/>
        <v>0</v>
      </c>
      <c r="G49" s="15"/>
    </row>
    <row r="50" spans="1:7" ht="17.25">
      <c r="A50" s="17">
        <f t="shared" si="8"/>
        <v>6.0399999999999991</v>
      </c>
      <c r="B50" s="22" t="s">
        <v>20</v>
      </c>
      <c r="C50" s="19">
        <v>26.61</v>
      </c>
      <c r="D50" s="23" t="s">
        <v>16</v>
      </c>
      <c r="E50" s="100"/>
      <c r="F50" s="20">
        <f t="shared" si="9"/>
        <v>0</v>
      </c>
      <c r="G50" s="15"/>
    </row>
    <row r="51" spans="1:7">
      <c r="A51" s="17">
        <f t="shared" si="8"/>
        <v>6.0499999999999989</v>
      </c>
      <c r="B51" s="22" t="s">
        <v>21</v>
      </c>
      <c r="C51" s="19">
        <v>8</v>
      </c>
      <c r="D51" s="23" t="s">
        <v>22</v>
      </c>
      <c r="E51" s="100"/>
      <c r="F51" s="20">
        <f t="shared" si="9"/>
        <v>0</v>
      </c>
      <c r="G51" s="15"/>
    </row>
    <row r="52" spans="1:7" ht="17.25">
      <c r="A52" s="17">
        <f t="shared" si="8"/>
        <v>6.0599999999999987</v>
      </c>
      <c r="B52" s="21" t="s">
        <v>23</v>
      </c>
      <c r="C52" s="19">
        <v>43</v>
      </c>
      <c r="D52" s="19" t="s">
        <v>24</v>
      </c>
      <c r="E52" s="100"/>
      <c r="F52" s="20">
        <f t="shared" si="9"/>
        <v>0</v>
      </c>
      <c r="G52" s="15"/>
    </row>
    <row r="53" spans="1:7">
      <c r="A53" s="24"/>
      <c r="B53" s="25" t="s">
        <v>25</v>
      </c>
      <c r="C53" s="26"/>
      <c r="D53" s="27"/>
      <c r="E53" s="101"/>
      <c r="F53" s="28"/>
      <c r="G53" s="29">
        <f>SUM(F47:F52)</f>
        <v>0</v>
      </c>
    </row>
    <row r="54" spans="1:7">
      <c r="A54" s="30"/>
      <c r="B54" s="14"/>
      <c r="D54" s="1"/>
      <c r="E54" s="102"/>
      <c r="F54" s="15"/>
      <c r="G54" s="15"/>
    </row>
    <row r="55" spans="1:7">
      <c r="A55" s="13">
        <f>A46+1</f>
        <v>7</v>
      </c>
      <c r="B55" s="14" t="s">
        <v>26</v>
      </c>
      <c r="D55" s="1"/>
      <c r="E55" s="102"/>
      <c r="F55" s="15"/>
      <c r="G55" s="15"/>
    </row>
    <row r="56" spans="1:7" ht="30">
      <c r="A56" s="17">
        <f>A55+0.01</f>
        <v>7.01</v>
      </c>
      <c r="B56" s="21" t="s">
        <v>27</v>
      </c>
      <c r="C56" s="19">
        <v>8</v>
      </c>
      <c r="D56" s="19" t="s">
        <v>22</v>
      </c>
      <c r="E56" s="100"/>
      <c r="F56" s="20">
        <f>C56*E56</f>
        <v>0</v>
      </c>
      <c r="G56" s="15"/>
    </row>
    <row r="57" spans="1:7">
      <c r="A57" s="17">
        <f>A56+0.01</f>
        <v>7.02</v>
      </c>
      <c r="B57" s="21" t="s">
        <v>29</v>
      </c>
      <c r="C57" s="19">
        <v>8</v>
      </c>
      <c r="D57" s="19" t="s">
        <v>22</v>
      </c>
      <c r="E57" s="100"/>
      <c r="F57" s="20">
        <f>C57*E57</f>
        <v>0</v>
      </c>
      <c r="G57" s="15"/>
    </row>
    <row r="58" spans="1:7" ht="30">
      <c r="A58" s="17">
        <f>A57+0.01</f>
        <v>7.0299999999999994</v>
      </c>
      <c r="B58" s="21" t="s">
        <v>30</v>
      </c>
      <c r="C58" s="19">
        <v>8</v>
      </c>
      <c r="D58" s="19" t="s">
        <v>22</v>
      </c>
      <c r="E58" s="100"/>
      <c r="F58" s="20">
        <f>C58*E58</f>
        <v>0</v>
      </c>
      <c r="G58" s="15"/>
    </row>
    <row r="59" spans="1:7">
      <c r="A59" s="24"/>
      <c r="B59" s="25" t="s">
        <v>25</v>
      </c>
      <c r="C59" s="26"/>
      <c r="D59" s="27"/>
      <c r="E59" s="101"/>
      <c r="F59" s="28"/>
      <c r="G59" s="29">
        <f>SUM(F56:F58)</f>
        <v>0</v>
      </c>
    </row>
    <row r="60" spans="1:7">
      <c r="A60" s="30"/>
      <c r="B60" s="31"/>
      <c r="D60" s="1"/>
      <c r="E60" s="102"/>
      <c r="F60" s="15"/>
      <c r="G60" s="15"/>
    </row>
    <row r="61" spans="1:7">
      <c r="A61" s="13">
        <f>A55+1</f>
        <v>8</v>
      </c>
      <c r="B61" s="14" t="s">
        <v>31</v>
      </c>
      <c r="D61" s="1"/>
      <c r="E61" s="102"/>
      <c r="F61" s="15"/>
      <c r="G61" s="15"/>
    </row>
    <row r="62" spans="1:7" ht="37.5" customHeight="1">
      <c r="A62" s="17">
        <f t="shared" ref="A62:A68" si="10">A61+0.01</f>
        <v>8.01</v>
      </c>
      <c r="B62" s="21" t="s">
        <v>32</v>
      </c>
      <c r="C62" s="19">
        <v>117.26</v>
      </c>
      <c r="D62" s="19" t="s">
        <v>16</v>
      </c>
      <c r="E62" s="100"/>
      <c r="F62" s="20">
        <f>C62*E62</f>
        <v>0</v>
      </c>
      <c r="G62" s="15"/>
    </row>
    <row r="63" spans="1:7" ht="37.5" customHeight="1">
      <c r="A63" s="17">
        <f t="shared" si="10"/>
        <v>8.02</v>
      </c>
      <c r="B63" s="21" t="s">
        <v>33</v>
      </c>
      <c r="C63" s="19">
        <v>93.68</v>
      </c>
      <c r="D63" s="23" t="s">
        <v>19</v>
      </c>
      <c r="E63" s="100"/>
      <c r="F63" s="20">
        <f t="shared" ref="F63:F68" si="11">C63*E63</f>
        <v>0</v>
      </c>
      <c r="G63" s="15"/>
    </row>
    <row r="64" spans="1:7" ht="37.5" customHeight="1">
      <c r="A64" s="17">
        <f t="shared" si="10"/>
        <v>8.0299999999999994</v>
      </c>
      <c r="B64" s="32" t="s">
        <v>34</v>
      </c>
      <c r="C64" s="19">
        <v>8</v>
      </c>
      <c r="D64" s="19" t="s">
        <v>16</v>
      </c>
      <c r="E64" s="100"/>
      <c r="F64" s="20">
        <f t="shared" si="11"/>
        <v>0</v>
      </c>
      <c r="G64" s="15"/>
    </row>
    <row r="65" spans="1:9" ht="37.5" customHeight="1">
      <c r="A65" s="17">
        <f t="shared" si="10"/>
        <v>8.0399999999999991</v>
      </c>
      <c r="B65" s="32" t="s">
        <v>35</v>
      </c>
      <c r="C65" s="19">
        <v>15</v>
      </c>
      <c r="D65" s="23" t="s">
        <v>19</v>
      </c>
      <c r="E65" s="100"/>
      <c r="F65" s="20">
        <f t="shared" si="11"/>
        <v>0</v>
      </c>
      <c r="G65" s="15"/>
    </row>
    <row r="66" spans="1:9" ht="32.25" customHeight="1">
      <c r="A66" s="17">
        <f t="shared" si="10"/>
        <v>8.0499999999999989</v>
      </c>
      <c r="B66" s="33" t="s">
        <v>36</v>
      </c>
      <c r="C66" s="34">
        <v>123</v>
      </c>
      <c r="D66" s="35" t="s">
        <v>37</v>
      </c>
      <c r="E66" s="103"/>
      <c r="F66" s="20">
        <f t="shared" si="11"/>
        <v>0</v>
      </c>
      <c r="G66" s="15"/>
    </row>
    <row r="67" spans="1:9" ht="49.5" customHeight="1">
      <c r="A67" s="17">
        <f t="shared" si="10"/>
        <v>8.0599999999999987</v>
      </c>
      <c r="B67" s="33" t="s">
        <v>38</v>
      </c>
      <c r="C67" s="34">
        <v>123</v>
      </c>
      <c r="D67" s="35" t="s">
        <v>37</v>
      </c>
      <c r="E67" s="103"/>
      <c r="F67" s="20">
        <f t="shared" si="11"/>
        <v>0</v>
      </c>
      <c r="G67" s="15"/>
    </row>
    <row r="68" spans="1:9" ht="32.25" customHeight="1">
      <c r="A68" s="17">
        <f t="shared" si="10"/>
        <v>8.0699999999999985</v>
      </c>
      <c r="B68" s="33" t="s">
        <v>39</v>
      </c>
      <c r="C68" s="34">
        <v>80.680000000000007</v>
      </c>
      <c r="D68" s="35" t="s">
        <v>19</v>
      </c>
      <c r="E68" s="103"/>
      <c r="F68" s="20">
        <f t="shared" si="11"/>
        <v>0</v>
      </c>
      <c r="G68" s="15"/>
    </row>
    <row r="69" spans="1:9">
      <c r="A69" s="24"/>
      <c r="B69" s="25" t="s">
        <v>25</v>
      </c>
      <c r="C69" s="26"/>
      <c r="D69" s="27"/>
      <c r="E69" s="101"/>
      <c r="F69" s="28"/>
      <c r="G69" s="29">
        <f>SUM(F62:F68)</f>
        <v>0</v>
      </c>
      <c r="I69" s="46"/>
    </row>
    <row r="70" spans="1:9">
      <c r="A70" s="16"/>
      <c r="B70" s="16"/>
      <c r="C70" s="16"/>
      <c r="D70" s="15"/>
      <c r="E70" s="104"/>
      <c r="F70" s="16"/>
      <c r="G70" s="15"/>
    </row>
    <row r="71" spans="1:9">
      <c r="A71" s="13">
        <f>A61+1</f>
        <v>9</v>
      </c>
      <c r="B71" s="14" t="s">
        <v>40</v>
      </c>
      <c r="D71" s="1"/>
      <c r="E71" s="102"/>
      <c r="F71" s="15"/>
      <c r="G71" s="15"/>
    </row>
    <row r="72" spans="1:9" ht="17.25">
      <c r="A72" s="17">
        <f>A71+0.01</f>
        <v>9.01</v>
      </c>
      <c r="B72" s="21" t="s">
        <v>41</v>
      </c>
      <c r="C72" s="19">
        <v>357.21000000000004</v>
      </c>
      <c r="D72" s="23" t="s">
        <v>16</v>
      </c>
      <c r="E72" s="100"/>
      <c r="F72" s="20">
        <f>C72*E72</f>
        <v>0</v>
      </c>
      <c r="G72" s="15"/>
    </row>
    <row r="73" spans="1:9" ht="17.25">
      <c r="A73" s="17">
        <f t="shared" ref="A73" si="12">A72+0.01</f>
        <v>9.02</v>
      </c>
      <c r="B73" s="21" t="s">
        <v>42</v>
      </c>
      <c r="C73" s="19">
        <v>229.22</v>
      </c>
      <c r="D73" s="23" t="s">
        <v>16</v>
      </c>
      <c r="E73" s="100"/>
      <c r="F73" s="20">
        <f>C73*E73</f>
        <v>0</v>
      </c>
      <c r="G73" s="15"/>
    </row>
    <row r="74" spans="1:9" ht="15" customHeight="1">
      <c r="A74" s="24"/>
      <c r="B74" s="25" t="s">
        <v>25</v>
      </c>
      <c r="C74" s="26"/>
      <c r="D74" s="27"/>
      <c r="E74" s="101"/>
      <c r="F74" s="28"/>
      <c r="G74" s="29">
        <f>SUM(F72:F73)</f>
        <v>0</v>
      </c>
    </row>
    <row r="75" spans="1:9">
      <c r="A75" s="30"/>
      <c r="B75" s="31"/>
      <c r="D75" s="37"/>
      <c r="E75" s="102"/>
      <c r="F75" s="38"/>
      <c r="G75" s="15"/>
    </row>
    <row r="76" spans="1:9">
      <c r="A76" s="13">
        <f>A71+1</f>
        <v>10</v>
      </c>
      <c r="B76" s="14" t="s">
        <v>43</v>
      </c>
      <c r="D76" s="1"/>
      <c r="E76" s="102"/>
      <c r="F76" s="15"/>
      <c r="G76" s="15"/>
    </row>
    <row r="77" spans="1:9" ht="17.25">
      <c r="A77" s="17">
        <f>A76+0.01</f>
        <v>10.01</v>
      </c>
      <c r="B77" s="21" t="s">
        <v>44</v>
      </c>
      <c r="C77" s="19">
        <v>26.61</v>
      </c>
      <c r="D77" s="23" t="s">
        <v>16</v>
      </c>
      <c r="E77" s="100"/>
      <c r="F77" s="20">
        <f>C77*E77</f>
        <v>0</v>
      </c>
      <c r="G77" s="15"/>
    </row>
    <row r="78" spans="1:9" ht="17.25">
      <c r="A78" s="17">
        <f t="shared" ref="A78:A79" si="13">A77+0.01</f>
        <v>10.02</v>
      </c>
      <c r="B78" s="21" t="s">
        <v>45</v>
      </c>
      <c r="C78" s="19">
        <v>20</v>
      </c>
      <c r="D78" s="23" t="s">
        <v>16</v>
      </c>
      <c r="E78" s="100"/>
      <c r="F78" s="20">
        <f>C78*E78</f>
        <v>0</v>
      </c>
      <c r="G78" s="15"/>
    </row>
    <row r="79" spans="1:9">
      <c r="A79" s="17">
        <f t="shared" si="13"/>
        <v>10.029999999999999</v>
      </c>
      <c r="B79" s="21" t="s">
        <v>46</v>
      </c>
      <c r="C79" s="19">
        <v>1</v>
      </c>
      <c r="D79" s="23" t="s">
        <v>47</v>
      </c>
      <c r="E79" s="100"/>
      <c r="F79" s="20">
        <f>C79*E79</f>
        <v>0</v>
      </c>
      <c r="G79" s="15"/>
    </row>
    <row r="80" spans="1:9">
      <c r="A80" s="24"/>
      <c r="B80" s="25" t="s">
        <v>25</v>
      </c>
      <c r="C80" s="26"/>
      <c r="D80" s="27"/>
      <c r="E80" s="101"/>
      <c r="F80" s="28"/>
      <c r="G80" s="29">
        <f>SUM(F77:F79)</f>
        <v>0</v>
      </c>
    </row>
    <row r="81" spans="1:7">
      <c r="A81" s="30"/>
      <c r="E81" s="105"/>
    </row>
    <row r="82" spans="1:7">
      <c r="A82" s="40"/>
      <c r="B82" s="41" t="s">
        <v>50</v>
      </c>
      <c r="C82" s="42"/>
      <c r="D82" s="43"/>
      <c r="E82" s="106"/>
      <c r="F82" s="42"/>
      <c r="G82" s="44">
        <f>SUM(G47:G80)</f>
        <v>0</v>
      </c>
    </row>
    <row r="83" spans="1:7">
      <c r="A83"/>
      <c r="B83"/>
      <c r="C83"/>
      <c r="D83"/>
      <c r="E83" s="107"/>
      <c r="F83"/>
      <c r="G83"/>
    </row>
    <row r="84" spans="1:7">
      <c r="A84" s="30"/>
      <c r="B84" s="45" t="s">
        <v>51</v>
      </c>
      <c r="E84" s="105"/>
    </row>
    <row r="85" spans="1:7">
      <c r="A85" s="13">
        <f>A76+1</f>
        <v>11</v>
      </c>
      <c r="B85" s="14" t="s">
        <v>14</v>
      </c>
      <c r="D85" s="1"/>
      <c r="E85" s="102"/>
      <c r="F85" s="15"/>
      <c r="G85" s="15"/>
    </row>
    <row r="86" spans="1:7" ht="17.25">
      <c r="A86" s="17">
        <f>A85+0.01</f>
        <v>11.01</v>
      </c>
      <c r="B86" s="18" t="s">
        <v>15</v>
      </c>
      <c r="C86" s="19">
        <v>206.26</v>
      </c>
      <c r="D86" s="19" t="s">
        <v>16</v>
      </c>
      <c r="E86" s="100"/>
      <c r="F86" s="20">
        <f>C86*E86</f>
        <v>0</v>
      </c>
      <c r="G86" s="15"/>
    </row>
    <row r="87" spans="1:7" ht="30">
      <c r="A87" s="17">
        <f t="shared" ref="A87:A91" si="14">A86+0.01</f>
        <v>11.02</v>
      </c>
      <c r="B87" s="21" t="s">
        <v>17</v>
      </c>
      <c r="C87" s="19">
        <v>66.349999999999994</v>
      </c>
      <c r="D87" s="19" t="s">
        <v>16</v>
      </c>
      <c r="E87" s="100"/>
      <c r="F87" s="20">
        <f t="shared" ref="F87:F91" si="15">C87*E87</f>
        <v>0</v>
      </c>
      <c r="G87" s="15"/>
    </row>
    <row r="88" spans="1:7">
      <c r="A88" s="17">
        <f t="shared" si="14"/>
        <v>11.03</v>
      </c>
      <c r="B88" s="22" t="s">
        <v>18</v>
      </c>
      <c r="C88" s="19">
        <v>142.16</v>
      </c>
      <c r="D88" s="23" t="s">
        <v>19</v>
      </c>
      <c r="E88" s="100"/>
      <c r="F88" s="20">
        <f t="shared" si="15"/>
        <v>0</v>
      </c>
      <c r="G88" s="15"/>
    </row>
    <row r="89" spans="1:7" ht="17.25">
      <c r="A89" s="17">
        <f t="shared" si="14"/>
        <v>11.04</v>
      </c>
      <c r="B89" s="22" t="s">
        <v>20</v>
      </c>
      <c r="C89" s="19">
        <v>26.61</v>
      </c>
      <c r="D89" s="23" t="s">
        <v>16</v>
      </c>
      <c r="E89" s="100"/>
      <c r="F89" s="20">
        <f t="shared" si="15"/>
        <v>0</v>
      </c>
      <c r="G89" s="15"/>
    </row>
    <row r="90" spans="1:7">
      <c r="A90" s="17">
        <f t="shared" si="14"/>
        <v>11.049999999999999</v>
      </c>
      <c r="B90" s="22" t="s">
        <v>21</v>
      </c>
      <c r="C90" s="19">
        <v>8</v>
      </c>
      <c r="D90" s="23" t="s">
        <v>22</v>
      </c>
      <c r="E90" s="100"/>
      <c r="F90" s="20">
        <f t="shared" si="15"/>
        <v>0</v>
      </c>
      <c r="G90" s="15"/>
    </row>
    <row r="91" spans="1:7" ht="17.25">
      <c r="A91" s="17">
        <f t="shared" si="14"/>
        <v>11.059999999999999</v>
      </c>
      <c r="B91" s="21" t="s">
        <v>23</v>
      </c>
      <c r="C91" s="19">
        <v>41.33</v>
      </c>
      <c r="D91" s="19" t="s">
        <v>24</v>
      </c>
      <c r="E91" s="100"/>
      <c r="F91" s="20">
        <f t="shared" si="15"/>
        <v>0</v>
      </c>
      <c r="G91" s="15"/>
    </row>
    <row r="92" spans="1:7">
      <c r="A92" s="24"/>
      <c r="B92" s="25" t="s">
        <v>25</v>
      </c>
      <c r="C92" s="26"/>
      <c r="D92" s="27"/>
      <c r="E92" s="101"/>
      <c r="F92" s="28"/>
      <c r="G92" s="29">
        <f>SUM(F86:F91)</f>
        <v>0</v>
      </c>
    </row>
    <row r="93" spans="1:7">
      <c r="A93" s="30"/>
      <c r="B93" s="14"/>
      <c r="D93" s="1"/>
      <c r="E93" s="102"/>
      <c r="F93" s="15"/>
      <c r="G93" s="15"/>
    </row>
    <row r="94" spans="1:7">
      <c r="A94" s="13">
        <f>A85+1</f>
        <v>12</v>
      </c>
      <c r="B94" s="14" t="s">
        <v>26</v>
      </c>
      <c r="D94" s="1"/>
      <c r="E94" s="102"/>
      <c r="F94" s="15"/>
      <c r="G94" s="15"/>
    </row>
    <row r="95" spans="1:7" ht="30">
      <c r="A95" s="17">
        <f>A94+0.01</f>
        <v>12.01</v>
      </c>
      <c r="B95" s="21" t="s">
        <v>27</v>
      </c>
      <c r="C95" s="19">
        <v>8</v>
      </c>
      <c r="D95" s="19" t="s">
        <v>22</v>
      </c>
      <c r="E95" s="100"/>
      <c r="F95" s="20">
        <f>C95*E95</f>
        <v>0</v>
      </c>
      <c r="G95" s="15"/>
    </row>
    <row r="96" spans="1:7">
      <c r="A96" s="17">
        <f>A95+0.01</f>
        <v>12.02</v>
      </c>
      <c r="B96" s="21" t="s">
        <v>29</v>
      </c>
      <c r="C96" s="19">
        <v>8</v>
      </c>
      <c r="D96" s="19" t="s">
        <v>22</v>
      </c>
      <c r="E96" s="100"/>
      <c r="F96" s="20">
        <f>C96*E96</f>
        <v>0</v>
      </c>
      <c r="G96" s="15"/>
    </row>
    <row r="97" spans="1:9" ht="30">
      <c r="A97" s="17">
        <f>A96+0.01</f>
        <v>12.03</v>
      </c>
      <c r="B97" s="21" t="s">
        <v>30</v>
      </c>
      <c r="C97" s="19">
        <v>8</v>
      </c>
      <c r="D97" s="19" t="s">
        <v>22</v>
      </c>
      <c r="E97" s="100"/>
      <c r="F97" s="20">
        <f>C97*E97</f>
        <v>0</v>
      </c>
      <c r="G97" s="15"/>
    </row>
    <row r="98" spans="1:9">
      <c r="A98" s="24"/>
      <c r="B98" s="25" t="s">
        <v>25</v>
      </c>
      <c r="C98" s="26"/>
      <c r="D98" s="27"/>
      <c r="E98" s="101"/>
      <c r="F98" s="28"/>
      <c r="G98" s="29">
        <f>SUM(F95:F97)</f>
        <v>0</v>
      </c>
    </row>
    <row r="99" spans="1:9">
      <c r="A99" s="30"/>
      <c r="B99" s="31"/>
      <c r="D99" s="1"/>
      <c r="E99" s="102"/>
      <c r="F99" s="15"/>
      <c r="G99" s="15"/>
    </row>
    <row r="100" spans="1:9">
      <c r="A100" s="30"/>
      <c r="B100" s="31"/>
      <c r="D100" s="1"/>
      <c r="E100" s="102"/>
      <c r="F100" s="15"/>
      <c r="G100" s="15"/>
    </row>
    <row r="101" spans="1:9">
      <c r="A101" s="13">
        <f>A94+1</f>
        <v>13</v>
      </c>
      <c r="B101" s="14" t="s">
        <v>31</v>
      </c>
      <c r="D101" s="1"/>
      <c r="E101" s="102"/>
      <c r="F101" s="15"/>
      <c r="G101" s="15"/>
    </row>
    <row r="102" spans="1:9" ht="30">
      <c r="A102" s="17">
        <f t="shared" ref="A102:A108" si="16">A101+0.01</f>
        <v>13.01</v>
      </c>
      <c r="B102" s="21" t="s">
        <v>32</v>
      </c>
      <c r="C102" s="19">
        <v>110.26</v>
      </c>
      <c r="D102" s="19" t="s">
        <v>16</v>
      </c>
      <c r="E102" s="100"/>
      <c r="F102" s="20">
        <f t="shared" ref="F102:F108" si="17">C102*E102</f>
        <v>0</v>
      </c>
      <c r="G102" s="15"/>
    </row>
    <row r="103" spans="1:9" ht="30">
      <c r="A103" s="17">
        <f t="shared" si="16"/>
        <v>13.02</v>
      </c>
      <c r="B103" s="21" t="s">
        <v>33</v>
      </c>
      <c r="C103" s="19">
        <v>135.16</v>
      </c>
      <c r="D103" s="23" t="s">
        <v>19</v>
      </c>
      <c r="E103" s="100"/>
      <c r="F103" s="20">
        <f t="shared" si="17"/>
        <v>0</v>
      </c>
      <c r="G103" s="15"/>
    </row>
    <row r="104" spans="1:9" ht="30">
      <c r="A104" s="17">
        <f t="shared" si="16"/>
        <v>13.03</v>
      </c>
      <c r="B104" s="32" t="s">
        <v>34</v>
      </c>
      <c r="C104" s="19">
        <v>8</v>
      </c>
      <c r="D104" s="19" t="s">
        <v>16</v>
      </c>
      <c r="E104" s="100"/>
      <c r="F104" s="20">
        <f t="shared" si="17"/>
        <v>0</v>
      </c>
      <c r="G104" s="15"/>
    </row>
    <row r="105" spans="1:9" ht="30">
      <c r="A105" s="17">
        <f t="shared" si="16"/>
        <v>13.04</v>
      </c>
      <c r="B105" s="32" t="s">
        <v>35</v>
      </c>
      <c r="C105" s="19">
        <v>15</v>
      </c>
      <c r="D105" s="23" t="s">
        <v>19</v>
      </c>
      <c r="E105" s="100"/>
      <c r="F105" s="20">
        <f t="shared" si="17"/>
        <v>0</v>
      </c>
      <c r="G105" s="15"/>
    </row>
    <row r="106" spans="1:9" ht="30">
      <c r="A106" s="17">
        <f t="shared" si="16"/>
        <v>13.049999999999999</v>
      </c>
      <c r="B106" s="33" t="s">
        <v>36</v>
      </c>
      <c r="C106" s="34">
        <v>120</v>
      </c>
      <c r="D106" s="35" t="s">
        <v>37</v>
      </c>
      <c r="E106" s="103"/>
      <c r="F106" s="20">
        <f t="shared" si="17"/>
        <v>0</v>
      </c>
      <c r="G106" s="15"/>
    </row>
    <row r="107" spans="1:9" ht="45">
      <c r="A107" s="17">
        <f t="shared" si="16"/>
        <v>13.059999999999999</v>
      </c>
      <c r="B107" s="33" t="s">
        <v>38</v>
      </c>
      <c r="C107" s="34">
        <v>120</v>
      </c>
      <c r="D107" s="35" t="s">
        <v>37</v>
      </c>
      <c r="E107" s="103"/>
      <c r="F107" s="20">
        <f t="shared" si="17"/>
        <v>0</v>
      </c>
      <c r="G107" s="15"/>
    </row>
    <row r="108" spans="1:9" ht="30">
      <c r="A108" s="17">
        <f t="shared" si="16"/>
        <v>13.069999999999999</v>
      </c>
      <c r="B108" s="33" t="s">
        <v>39</v>
      </c>
      <c r="C108" s="34">
        <v>90</v>
      </c>
      <c r="D108" s="35" t="s">
        <v>19</v>
      </c>
      <c r="E108" s="103"/>
      <c r="F108" s="20">
        <f t="shared" si="17"/>
        <v>0</v>
      </c>
      <c r="G108" s="15"/>
    </row>
    <row r="109" spans="1:9">
      <c r="A109" s="24"/>
      <c r="B109" s="25" t="s">
        <v>25</v>
      </c>
      <c r="C109" s="26"/>
      <c r="D109" s="27"/>
      <c r="E109" s="101"/>
      <c r="F109" s="28"/>
      <c r="G109" s="29">
        <f>SUM(F102:F108)</f>
        <v>0</v>
      </c>
      <c r="I109" s="46"/>
    </row>
    <row r="110" spans="1:9">
      <c r="A110" s="47"/>
      <c r="B110" s="48"/>
      <c r="C110" s="49"/>
      <c r="D110" s="47"/>
      <c r="E110" s="108"/>
      <c r="F110" s="50"/>
      <c r="G110" s="51"/>
      <c r="I110" s="46"/>
    </row>
    <row r="111" spans="1:9">
      <c r="A111" s="16"/>
      <c r="B111" s="16"/>
      <c r="C111" s="16"/>
      <c r="D111" s="15"/>
      <c r="E111" s="104"/>
      <c r="F111" s="16"/>
      <c r="G111" s="15"/>
    </row>
    <row r="112" spans="1:9">
      <c r="A112" s="13">
        <f>A101+1</f>
        <v>14</v>
      </c>
      <c r="B112" s="14" t="s">
        <v>40</v>
      </c>
      <c r="D112" s="1"/>
      <c r="E112" s="102"/>
      <c r="F112" s="15"/>
      <c r="G112" s="15"/>
    </row>
    <row r="113" spans="1:7" ht="17.25">
      <c r="A113" s="17">
        <f>A112+0.01</f>
        <v>14.01</v>
      </c>
      <c r="B113" s="21" t="s">
        <v>41</v>
      </c>
      <c r="C113" s="19">
        <v>317.46000000000004</v>
      </c>
      <c r="D113" s="23" t="s">
        <v>16</v>
      </c>
      <c r="E113" s="100"/>
      <c r="F113" s="20">
        <f>C113*E113</f>
        <v>0</v>
      </c>
      <c r="G113" s="15"/>
    </row>
    <row r="114" spans="1:7" ht="17.25">
      <c r="A114" s="17">
        <f t="shared" ref="A114" si="18">A113+0.01</f>
        <v>14.02</v>
      </c>
      <c r="B114" s="21" t="s">
        <v>42</v>
      </c>
      <c r="C114" s="19">
        <v>213.44</v>
      </c>
      <c r="D114" s="23" t="s">
        <v>16</v>
      </c>
      <c r="E114" s="100"/>
      <c r="F114" s="20">
        <f t="shared" ref="F114" si="19">C114*E114</f>
        <v>0</v>
      </c>
      <c r="G114" s="15"/>
    </row>
    <row r="115" spans="1:7">
      <c r="A115" s="24"/>
      <c r="B115" s="25" t="s">
        <v>25</v>
      </c>
      <c r="C115" s="26"/>
      <c r="D115" s="27"/>
      <c r="E115" s="101"/>
      <c r="F115" s="28"/>
      <c r="G115" s="29">
        <f>SUM(F113:F114)</f>
        <v>0</v>
      </c>
    </row>
    <row r="116" spans="1:7">
      <c r="A116" s="30"/>
      <c r="B116" s="31"/>
      <c r="D116" s="37"/>
      <c r="E116" s="102"/>
      <c r="F116" s="38"/>
      <c r="G116" s="15"/>
    </row>
    <row r="117" spans="1:7">
      <c r="A117" s="13">
        <f>A112+1</f>
        <v>15</v>
      </c>
      <c r="B117" s="14" t="s">
        <v>43</v>
      </c>
      <c r="D117" s="1"/>
      <c r="E117" s="102"/>
      <c r="F117" s="15"/>
      <c r="G117" s="15"/>
    </row>
    <row r="118" spans="1:7" ht="17.25">
      <c r="A118" s="17">
        <f>A117+0.01</f>
        <v>15.01</v>
      </c>
      <c r="B118" s="21" t="s">
        <v>44</v>
      </c>
      <c r="C118" s="19">
        <v>26.61</v>
      </c>
      <c r="D118" s="23" t="s">
        <v>16</v>
      </c>
      <c r="E118" s="100"/>
      <c r="F118" s="20">
        <f>C118*E118</f>
        <v>0</v>
      </c>
      <c r="G118" s="15"/>
    </row>
    <row r="119" spans="1:7" ht="17.25">
      <c r="A119" s="17">
        <f t="shared" ref="A119:A120" si="20">A118+0.01</f>
        <v>15.02</v>
      </c>
      <c r="B119" s="21" t="s">
        <v>45</v>
      </c>
      <c r="C119" s="19">
        <v>20</v>
      </c>
      <c r="D119" s="23" t="s">
        <v>16</v>
      </c>
      <c r="E119" s="100"/>
      <c r="F119" s="20">
        <f>C119*E119</f>
        <v>0</v>
      </c>
      <c r="G119" s="15"/>
    </row>
    <row r="120" spans="1:7">
      <c r="A120" s="17">
        <f t="shared" si="20"/>
        <v>15.03</v>
      </c>
      <c r="B120" s="21" t="s">
        <v>46</v>
      </c>
      <c r="C120" s="19">
        <v>1</v>
      </c>
      <c r="D120" s="23" t="s">
        <v>47</v>
      </c>
      <c r="E120" s="100"/>
      <c r="F120" s="20">
        <f>C120*E120</f>
        <v>0</v>
      </c>
      <c r="G120" s="15"/>
    </row>
    <row r="121" spans="1:7">
      <c r="A121" s="24"/>
      <c r="B121" s="25" t="s">
        <v>25</v>
      </c>
      <c r="C121" s="26"/>
      <c r="D121" s="27"/>
      <c r="E121" s="28"/>
      <c r="F121" s="28"/>
      <c r="G121" s="29">
        <f>SUM(F118:F120)</f>
        <v>0</v>
      </c>
    </row>
    <row r="122" spans="1:7">
      <c r="A122" s="30"/>
    </row>
    <row r="123" spans="1:7">
      <c r="A123" s="40"/>
      <c r="B123" s="41" t="s">
        <v>52</v>
      </c>
      <c r="C123" s="42"/>
      <c r="D123" s="43"/>
      <c r="E123" s="42"/>
      <c r="F123" s="42"/>
      <c r="G123" s="44">
        <f>SUM(G86:G121)</f>
        <v>0</v>
      </c>
    </row>
    <row r="124" spans="1:7">
      <c r="A124"/>
      <c r="B124"/>
      <c r="C124"/>
      <c r="D124"/>
      <c r="E124"/>
      <c r="F124"/>
      <c r="G124"/>
    </row>
    <row r="125" spans="1:7">
      <c r="A125" s="40"/>
      <c r="B125" s="52" t="s">
        <v>53</v>
      </c>
      <c r="C125" s="42"/>
      <c r="D125" s="43"/>
      <c r="E125" s="42"/>
      <c r="F125" s="42"/>
      <c r="G125" s="44">
        <f>SUM(G43+G82+G123)</f>
        <v>0</v>
      </c>
    </row>
    <row r="126" spans="1:7">
      <c r="A126" s="53"/>
      <c r="B126" s="54"/>
      <c r="C126" s="55"/>
      <c r="D126" s="56"/>
      <c r="E126" s="55"/>
      <c r="F126" s="57"/>
      <c r="G126" s="58"/>
    </row>
    <row r="127" spans="1:7">
      <c r="A127" s="59">
        <v>16</v>
      </c>
      <c r="B127" s="60" t="s">
        <v>54</v>
      </c>
      <c r="C127" s="55"/>
      <c r="D127" s="56"/>
      <c r="E127" s="55"/>
      <c r="F127" s="57"/>
      <c r="G127" s="58"/>
    </row>
    <row r="128" spans="1:7">
      <c r="A128" s="61">
        <f>A127+0.01</f>
        <v>16.010000000000002</v>
      </c>
      <c r="B128" s="120" t="s">
        <v>55</v>
      </c>
      <c r="C128" s="120"/>
      <c r="D128" s="120"/>
      <c r="E128" s="62">
        <v>0.1</v>
      </c>
      <c r="F128" s="63"/>
      <c r="G128" s="64">
        <f>E128*$G$125</f>
        <v>0</v>
      </c>
    </row>
    <row r="129" spans="1:7">
      <c r="A129" s="61">
        <f>A128+0.01</f>
        <v>16.020000000000003</v>
      </c>
      <c r="B129" s="116" t="s">
        <v>56</v>
      </c>
      <c r="C129" s="117"/>
      <c r="D129" s="118"/>
      <c r="E129" s="62">
        <v>0.03</v>
      </c>
      <c r="F129" s="63"/>
      <c r="G129" s="64">
        <f>E129*$G$125</f>
        <v>0</v>
      </c>
    </row>
    <row r="130" spans="1:7">
      <c r="A130" s="65">
        <f>A129+0.01</f>
        <v>16.030000000000005</v>
      </c>
      <c r="B130" s="121" t="s">
        <v>57</v>
      </c>
      <c r="C130" s="122"/>
      <c r="D130" s="123"/>
      <c r="E130" s="66">
        <v>2.5000000000000001E-2</v>
      </c>
      <c r="F130" s="67"/>
      <c r="G130" s="64">
        <f>E130*$G$125</f>
        <v>0</v>
      </c>
    </row>
    <row r="131" spans="1:7">
      <c r="A131" s="40"/>
      <c r="B131" s="52" t="s">
        <v>58</v>
      </c>
      <c r="C131" s="42"/>
      <c r="D131" s="43"/>
      <c r="E131" s="42"/>
      <c r="F131" s="42"/>
      <c r="G131" s="44">
        <f>SUM(G128:G130)</f>
        <v>0</v>
      </c>
    </row>
    <row r="132" spans="1:7">
      <c r="A132" s="68"/>
      <c r="B132" s="54"/>
      <c r="C132" s="69"/>
      <c r="D132" s="70"/>
      <c r="E132" s="71"/>
      <c r="F132" s="72"/>
      <c r="G132" s="73"/>
    </row>
    <row r="133" spans="1:7">
      <c r="A133" s="40"/>
      <c r="B133" s="52" t="s">
        <v>59</v>
      </c>
      <c r="C133" s="42"/>
      <c r="D133" s="43"/>
      <c r="E133" s="42"/>
      <c r="F133" s="42"/>
      <c r="G133" s="44">
        <f>G131+G125</f>
        <v>0</v>
      </c>
    </row>
    <row r="134" spans="1:7">
      <c r="A134" s="68"/>
      <c r="B134" s="54"/>
      <c r="C134" s="69"/>
      <c r="D134" s="70"/>
      <c r="E134" s="71"/>
      <c r="F134" s="72"/>
      <c r="G134" s="73"/>
    </row>
    <row r="135" spans="1:7">
      <c r="A135" s="74"/>
      <c r="B135" s="75" t="s">
        <v>60</v>
      </c>
      <c r="C135" s="76"/>
      <c r="D135" s="77"/>
      <c r="E135" s="78">
        <v>0.1</v>
      </c>
      <c r="F135" s="76"/>
      <c r="G135" s="44">
        <f>ROUND(G133*E135,2)</f>
        <v>0</v>
      </c>
    </row>
    <row r="136" spans="1:7">
      <c r="A136" s="68"/>
      <c r="B136" s="54"/>
      <c r="C136" s="69"/>
      <c r="D136" s="70"/>
      <c r="E136" s="71"/>
      <c r="F136" s="72"/>
      <c r="G136" s="73"/>
    </row>
    <row r="137" spans="1:7">
      <c r="A137" s="61">
        <f>A130+0.01</f>
        <v>16.040000000000006</v>
      </c>
      <c r="B137" s="116" t="s">
        <v>61</v>
      </c>
      <c r="C137" s="117"/>
      <c r="D137" s="118"/>
      <c r="E137" s="79">
        <v>0.18</v>
      </c>
      <c r="F137" s="80"/>
      <c r="G137" s="64">
        <f>ROUND(E137*(SUM(G135)),2)</f>
        <v>0</v>
      </c>
    </row>
    <row r="138" spans="1:7">
      <c r="A138" s="61">
        <f>A137+0.01</f>
        <v>16.050000000000008</v>
      </c>
      <c r="B138" s="116" t="s">
        <v>62</v>
      </c>
      <c r="C138" s="117"/>
      <c r="D138" s="118"/>
      <c r="E138" s="79">
        <v>4.4999999999999998E-2</v>
      </c>
      <c r="F138" s="80"/>
      <c r="G138" s="64">
        <f>E138*G125</f>
        <v>0</v>
      </c>
    </row>
    <row r="139" spans="1:7">
      <c r="A139" s="61">
        <f>A138+0.01</f>
        <v>16.060000000000009</v>
      </c>
      <c r="B139" s="116" t="s">
        <v>63</v>
      </c>
      <c r="C139" s="117"/>
      <c r="D139" s="118"/>
      <c r="E139" s="79">
        <v>0.01</v>
      </c>
      <c r="F139" s="80"/>
      <c r="G139" s="64">
        <f>E139*G125</f>
        <v>0</v>
      </c>
    </row>
    <row r="140" spans="1:7">
      <c r="A140" s="61">
        <f>A139+0.01</f>
        <v>16.070000000000011</v>
      </c>
      <c r="B140" s="116" t="s">
        <v>64</v>
      </c>
      <c r="C140" s="117"/>
      <c r="D140" s="118"/>
      <c r="E140" s="79">
        <v>1E-3</v>
      </c>
      <c r="F140" s="80"/>
      <c r="G140" s="64">
        <f>E140*G125</f>
        <v>0</v>
      </c>
    </row>
    <row r="141" spans="1:7">
      <c r="A141" s="61">
        <f>A140+0.01</f>
        <v>16.080000000000013</v>
      </c>
      <c r="B141" s="116" t="s">
        <v>65</v>
      </c>
      <c r="C141" s="117"/>
      <c r="D141" s="118"/>
      <c r="E141" s="79">
        <v>0.01</v>
      </c>
      <c r="F141" s="80"/>
      <c r="G141" s="64">
        <f>E141*G125</f>
        <v>0</v>
      </c>
    </row>
    <row r="142" spans="1:7">
      <c r="A142" s="61">
        <f>A141+0.01</f>
        <v>16.090000000000014</v>
      </c>
      <c r="B142" s="116" t="s">
        <v>66</v>
      </c>
      <c r="C142" s="117"/>
      <c r="D142" s="118"/>
      <c r="E142" s="79">
        <v>0.02</v>
      </c>
      <c r="F142" s="80"/>
      <c r="G142" s="64">
        <f>E142*G125</f>
        <v>0</v>
      </c>
    </row>
    <row r="143" spans="1:7">
      <c r="A143" s="81"/>
      <c r="B143" s="82" t="s">
        <v>67</v>
      </c>
      <c r="C143" s="83"/>
      <c r="D143" s="84"/>
      <c r="E143" s="85"/>
      <c r="F143" s="83"/>
      <c r="G143" s="44">
        <f>SUM(G137:G142)</f>
        <v>0</v>
      </c>
    </row>
    <row r="144" spans="1:7">
      <c r="A144" s="86"/>
      <c r="B144" s="87"/>
      <c r="C144" s="88"/>
      <c r="D144" s="89"/>
      <c r="E144" s="90"/>
      <c r="F144" s="91"/>
      <c r="G144" s="92"/>
    </row>
    <row r="145" spans="1:7">
      <c r="A145" s="74"/>
      <c r="B145" s="75" t="s">
        <v>68</v>
      </c>
      <c r="C145" s="76"/>
      <c r="D145" s="77"/>
      <c r="E145" s="93"/>
      <c r="F145" s="76"/>
      <c r="G145" s="44">
        <f>G143+G131</f>
        <v>0</v>
      </c>
    </row>
    <row r="146" spans="1:7">
      <c r="A146" s="68"/>
      <c r="B146" s="54"/>
      <c r="C146" s="94"/>
      <c r="D146" s="70"/>
      <c r="E146" s="95"/>
      <c r="F146" s="96"/>
      <c r="G146" s="97"/>
    </row>
    <row r="147" spans="1:7">
      <c r="A147" s="61">
        <v>16.100000000000001</v>
      </c>
      <c r="B147" s="120" t="s">
        <v>69</v>
      </c>
      <c r="C147" s="120"/>
      <c r="D147" s="120"/>
      <c r="E147" s="62">
        <v>0.05</v>
      </c>
      <c r="F147" s="63"/>
      <c r="G147" s="63">
        <f>ROUND(G125*E147,2)</f>
        <v>0</v>
      </c>
    </row>
    <row r="148" spans="1:7">
      <c r="A148" s="68"/>
      <c r="B148" s="54"/>
      <c r="C148" s="69"/>
      <c r="D148" s="70"/>
      <c r="E148" s="71"/>
      <c r="F148" s="72"/>
      <c r="G148" s="57"/>
    </row>
    <row r="149" spans="1:7">
      <c r="A149" s="98"/>
      <c r="B149" s="75" t="s">
        <v>70</v>
      </c>
      <c r="C149" s="76"/>
      <c r="D149" s="77"/>
      <c r="E149" s="76"/>
      <c r="F149" s="76"/>
      <c r="G149" s="44">
        <f>G147+G145+G125</f>
        <v>0</v>
      </c>
    </row>
    <row r="150" spans="1:7">
      <c r="A150" s="99"/>
      <c r="B150" s="99"/>
      <c r="C150" s="99"/>
      <c r="D150" s="99"/>
      <c r="E150" s="99"/>
      <c r="F150" s="99"/>
      <c r="G150" s="99"/>
    </row>
    <row r="151" spans="1:7">
      <c r="A151" s="14"/>
      <c r="B151" s="14"/>
      <c r="C151" s="14"/>
      <c r="D151" s="14"/>
      <c r="E151" s="14"/>
      <c r="F151" s="14"/>
      <c r="G151" s="14"/>
    </row>
    <row r="152" spans="1:7">
      <c r="A152" s="14"/>
      <c r="B152" s="14"/>
      <c r="C152" s="14"/>
      <c r="D152" s="14"/>
      <c r="E152" s="14"/>
      <c r="F152" s="14"/>
      <c r="G152" s="14"/>
    </row>
    <row r="153" spans="1:7">
      <c r="A153" s="14"/>
      <c r="B153" s="14"/>
      <c r="C153" s="14"/>
      <c r="D153" s="14"/>
      <c r="E153" s="14"/>
      <c r="F153" s="14"/>
      <c r="G153" s="14"/>
    </row>
    <row r="154" spans="1:7">
      <c r="A154" s="14"/>
      <c r="B154" s="14"/>
      <c r="C154" s="14"/>
      <c r="D154" s="14"/>
      <c r="E154" s="14"/>
      <c r="F154" s="14"/>
      <c r="G154" s="14"/>
    </row>
    <row r="155" spans="1:7">
      <c r="A155" s="14"/>
      <c r="B155" s="14"/>
      <c r="C155" s="14"/>
      <c r="D155" s="14"/>
      <c r="E155" s="14"/>
      <c r="F155" s="14"/>
      <c r="G155" s="14"/>
    </row>
    <row r="156" spans="1:7">
      <c r="A156" s="14"/>
      <c r="B156" s="14"/>
      <c r="C156" s="14"/>
      <c r="D156" s="14"/>
      <c r="E156" s="14"/>
      <c r="F156" s="14"/>
      <c r="G156" s="14"/>
    </row>
    <row r="157" spans="1:7">
      <c r="A157" s="14"/>
      <c r="B157" s="14"/>
      <c r="C157" s="14"/>
      <c r="D157" s="14"/>
      <c r="E157" s="14"/>
      <c r="F157" s="14"/>
      <c r="G157" s="14"/>
    </row>
    <row r="158" spans="1:7">
      <c r="A158" s="14"/>
      <c r="B158" s="14"/>
      <c r="C158" s="14"/>
      <c r="D158" s="14"/>
      <c r="E158" s="14"/>
      <c r="F158" s="14"/>
      <c r="G158" s="14"/>
    </row>
    <row r="159" spans="1:7">
      <c r="A159" s="14"/>
      <c r="B159" s="14"/>
      <c r="C159" s="14"/>
      <c r="D159" s="14"/>
      <c r="E159" s="14"/>
      <c r="F159" s="14"/>
      <c r="G159" s="14"/>
    </row>
    <row r="160" spans="1:7">
      <c r="A160" s="14"/>
      <c r="B160" s="14"/>
      <c r="C160" s="14"/>
      <c r="D160" s="14"/>
      <c r="E160" s="14"/>
      <c r="F160" s="14"/>
      <c r="G160" s="14"/>
    </row>
    <row r="161" spans="1:7">
      <c r="A161" s="14"/>
      <c r="B161" s="14"/>
      <c r="C161" s="14"/>
      <c r="D161" s="14"/>
      <c r="E161" s="14"/>
      <c r="F161" s="14"/>
      <c r="G161" s="14"/>
    </row>
    <row r="162" spans="1:7">
      <c r="A162" s="14"/>
      <c r="B162" s="14"/>
      <c r="C162" s="14"/>
      <c r="D162" s="14"/>
      <c r="E162" s="14"/>
      <c r="F162" s="14"/>
      <c r="G162" s="14"/>
    </row>
  </sheetData>
  <sheetProtection algorithmName="SHA-512" hashValue="xwfpUiPQ7L/DeIRrEnHjxsnvdnj/aG7ZD30SXSpYpsukXKY1DWQXgEId9WrdqMbNyBzqusEI5imFEt2HgyyeoQ==" saltValue="1WuadzS0556tSgu3KhDyWg==" spinCount="100000" sheet="1" objects="1" scenarios="1" insertColumns="0" insertRows="0" deleteColumns="0" deleteRows="0" selectLockedCells="1"/>
  <mergeCells count="11">
    <mergeCell ref="B139:D139"/>
    <mergeCell ref="B140:D140"/>
    <mergeCell ref="B141:D141"/>
    <mergeCell ref="B142:D142"/>
    <mergeCell ref="B147:D147"/>
    <mergeCell ref="B138:D138"/>
    <mergeCell ref="B1:G1"/>
    <mergeCell ref="B128:D128"/>
    <mergeCell ref="B129:D129"/>
    <mergeCell ref="B130:D130"/>
    <mergeCell ref="B137:D137"/>
  </mergeCells>
  <printOptions horizontalCentered="1"/>
  <pageMargins left="0.70866141732283472" right="0.70866141732283472" top="0.70866141732283472" bottom="0.74803149606299213" header="0.31496062992125984" footer="0.31496062992125984"/>
  <pageSetup scale="65" orientation="portrait" r:id="rId1"/>
  <headerFooter>
    <oddFooter>&amp;RPágina &amp;P de &amp;N</oddFooter>
  </headerFooter>
  <rowBreaks count="2" manualBreakCount="2">
    <brk id="53" max="6" man="1"/>
    <brk id="98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Estado xmlns="caf61add-cf15-4341-ad7c-3bb05f38d729">No hay informes preliminares</Estad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1" ma:contentTypeDescription="Crear nuevo documento." ma:contentTypeScope="" ma:versionID="2d1b3424657637caa6d4f14ed9927fb1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2c2897d655e1f92b41b8ac5d128b8d1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43BDF8-B007-4B71-AB38-9A1DD0F74B6C}"/>
</file>

<file path=customXml/itemProps2.xml><?xml version="1.0" encoding="utf-8"?>
<ds:datastoreItem xmlns:ds="http://schemas.openxmlformats.org/officeDocument/2006/customXml" ds:itemID="{C6E66C9B-9A75-43F4-A929-868847E077CF}"/>
</file>

<file path=customXml/itemProps3.xml><?xml version="1.0" encoding="utf-8"?>
<ds:datastoreItem xmlns:ds="http://schemas.openxmlformats.org/officeDocument/2006/customXml" ds:itemID="{0E1AE20B-7A1B-4D9C-A759-683C149871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J. Mejia Galvan</dc:creator>
  <cp:keywords/>
  <dc:description/>
  <cp:lastModifiedBy>Mery Ann Pool Piña</cp:lastModifiedBy>
  <cp:revision/>
  <dcterms:created xsi:type="dcterms:W3CDTF">2023-02-24T16:15:31Z</dcterms:created>
  <dcterms:modified xsi:type="dcterms:W3CDTF">2023-03-01T12:11:28Z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