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03 BOLETINES/BOLETIN 2021/Enero Sep 2021/"/>
    </mc:Choice>
  </mc:AlternateContent>
  <xr:revisionPtr revIDLastSave="163" documentId="13_ncr:1_{5386AB26-9EC8-41D2-ACEE-35CA5F6AA979}" xr6:coauthVersionLast="47" xr6:coauthVersionMax="47" xr10:uidLastSave="{39428000-2B0F-41E2-9779-CE9CE7B47C31}"/>
  <bookViews>
    <workbookView xWindow="-120" yWindow="-120" windowWidth="25440" windowHeight="15390" tabRatio="401" xr2:uid="{00000000-000D-0000-FFFF-FFFF00000000}"/>
  </bookViews>
  <sheets>
    <sheet name="Salida Tribunal" sheetId="53578" r:id="rId1"/>
    <sheet name="Dep" sheetId="53579" state="hidden" r:id="rId2"/>
    <sheet name="Base de Datos" sheetId="53581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53578" l="1"/>
  <c r="P13" i="53578" s="1"/>
  <c r="O14" i="53578"/>
  <c r="O16" i="53578"/>
  <c r="O17" i="53578"/>
  <c r="O18" i="53578"/>
  <c r="J13" i="53578"/>
  <c r="J14" i="53578"/>
  <c r="P14" i="53578" s="1"/>
  <c r="J15" i="53578"/>
  <c r="P15" i="53578" s="1"/>
  <c r="J16" i="53578"/>
  <c r="J17" i="53578"/>
  <c r="P17" i="53578" s="1"/>
  <c r="O23" i="53578"/>
  <c r="O24" i="53578"/>
  <c r="O25" i="53578"/>
  <c r="J23" i="53578"/>
  <c r="J24" i="53578"/>
  <c r="J25" i="53578"/>
  <c r="J26" i="53578"/>
  <c r="P16" i="53578" l="1"/>
  <c r="M23" i="53579"/>
  <c r="L23" i="53579"/>
  <c r="K23" i="53579"/>
  <c r="J23" i="53579"/>
  <c r="M22" i="53579"/>
  <c r="L22" i="53579"/>
  <c r="K22" i="53579"/>
  <c r="J22" i="53579"/>
  <c r="M21" i="53579"/>
  <c r="L21" i="53579"/>
  <c r="K21" i="53579"/>
  <c r="J21" i="53579"/>
  <c r="M20" i="53579"/>
  <c r="L20" i="53579"/>
  <c r="K20" i="53579"/>
  <c r="J20" i="53579"/>
  <c r="M19" i="53579"/>
  <c r="L19" i="53579"/>
  <c r="K19" i="53579"/>
  <c r="J19" i="53579"/>
  <c r="M18" i="53579"/>
  <c r="L18" i="53579"/>
  <c r="K18" i="53579"/>
  <c r="J18" i="53579"/>
  <c r="M17" i="53579"/>
  <c r="L17" i="53579"/>
  <c r="K17" i="53579"/>
  <c r="J17" i="53579"/>
  <c r="M16" i="53579"/>
  <c r="L16" i="53579"/>
  <c r="K16" i="53579"/>
  <c r="J16" i="53579"/>
  <c r="M15" i="53579"/>
  <c r="L15" i="53579"/>
  <c r="K15" i="53579"/>
  <c r="J15" i="53579"/>
  <c r="M14" i="53579"/>
  <c r="L14" i="53579"/>
  <c r="K14" i="53579"/>
  <c r="J14" i="53579"/>
  <c r="M13" i="53579"/>
  <c r="L13" i="53579"/>
  <c r="K13" i="53579"/>
  <c r="J13" i="53579"/>
  <c r="H23" i="53579"/>
  <c r="G23" i="53579"/>
  <c r="F23" i="53579"/>
  <c r="E23" i="53579"/>
  <c r="D23" i="53579"/>
  <c r="C23" i="53579"/>
  <c r="H22" i="53579"/>
  <c r="G22" i="53579"/>
  <c r="F22" i="53579"/>
  <c r="E22" i="53579"/>
  <c r="D22" i="53579"/>
  <c r="C22" i="53579"/>
  <c r="H21" i="53579"/>
  <c r="G21" i="53579"/>
  <c r="F21" i="53579"/>
  <c r="E21" i="53579"/>
  <c r="D21" i="53579"/>
  <c r="C21" i="53579"/>
  <c r="H20" i="53579"/>
  <c r="G20" i="53579"/>
  <c r="F20" i="53579"/>
  <c r="E20" i="53579"/>
  <c r="D20" i="53579"/>
  <c r="C20" i="53579"/>
  <c r="H19" i="53579"/>
  <c r="G19" i="53579"/>
  <c r="F19" i="53579"/>
  <c r="E19" i="53579"/>
  <c r="D19" i="53579"/>
  <c r="C19" i="53579"/>
  <c r="H18" i="53579"/>
  <c r="G18" i="53579"/>
  <c r="F18" i="53579"/>
  <c r="E18" i="53579"/>
  <c r="D18" i="53579"/>
  <c r="C18" i="53579"/>
  <c r="H17" i="53579"/>
  <c r="G17" i="53579"/>
  <c r="F17" i="53579"/>
  <c r="E17" i="53579"/>
  <c r="D17" i="53579"/>
  <c r="C17" i="53579"/>
  <c r="H16" i="53579"/>
  <c r="G16" i="53579"/>
  <c r="F16" i="53579"/>
  <c r="E16" i="53579"/>
  <c r="D16" i="53579"/>
  <c r="C16" i="53579"/>
  <c r="H15" i="53579"/>
  <c r="G15" i="53579"/>
  <c r="F15" i="53579"/>
  <c r="E15" i="53579"/>
  <c r="D15" i="53579"/>
  <c r="C15" i="53579"/>
  <c r="H14" i="53579"/>
  <c r="G14" i="53579"/>
  <c r="F14" i="53579"/>
  <c r="E14" i="53579"/>
  <c r="D14" i="53579"/>
  <c r="C14" i="53579"/>
  <c r="H13" i="53579"/>
  <c r="G13" i="53579"/>
  <c r="F13" i="53579"/>
  <c r="E13" i="53579"/>
  <c r="D13" i="53579"/>
  <c r="C13" i="53579"/>
  <c r="B18" i="53579"/>
  <c r="B19" i="53579"/>
  <c r="B20" i="53579"/>
  <c r="B21" i="53579"/>
  <c r="B22" i="53579"/>
  <c r="B23" i="53579"/>
  <c r="B17" i="53579"/>
  <c r="B16" i="53579"/>
  <c r="B15" i="53579"/>
  <c r="B14" i="53579"/>
  <c r="B13" i="53579"/>
  <c r="O19" i="53578"/>
  <c r="O20" i="53578"/>
  <c r="O21" i="53578"/>
  <c r="N16" i="53579" s="1"/>
  <c r="O22" i="53578"/>
  <c r="N17" i="53579" s="1"/>
  <c r="N18" i="53579"/>
  <c r="P24" i="53578"/>
  <c r="N20" i="53579"/>
  <c r="O26" i="53578"/>
  <c r="N21" i="53579" s="1"/>
  <c r="O27" i="53578"/>
  <c r="N22" i="53579" s="1"/>
  <c r="O28" i="53578"/>
  <c r="N23" i="53579" s="1"/>
  <c r="N13" i="53579" l="1"/>
  <c r="N15" i="53579"/>
  <c r="N14" i="53579"/>
  <c r="N19" i="53579"/>
  <c r="P25" i="53578"/>
  <c r="J28" i="53578"/>
  <c r="P28" i="53578" s="1"/>
  <c r="J27" i="53578"/>
  <c r="P27" i="53578" s="1"/>
  <c r="P26" i="53578"/>
  <c r="P23" i="53578"/>
  <c r="J22" i="53578"/>
  <c r="P22" i="53578" s="1"/>
  <c r="J21" i="53578"/>
  <c r="P21" i="53578" s="1"/>
  <c r="J20" i="53578"/>
  <c r="P20" i="53578" s="1"/>
  <c r="J19" i="53578"/>
  <c r="P19" i="53578" s="1"/>
  <c r="J18" i="53578"/>
  <c r="O29" i="53578"/>
  <c r="N29" i="53578"/>
  <c r="M29" i="53578"/>
  <c r="L29" i="53578"/>
  <c r="K29" i="53578"/>
  <c r="I29" i="53578"/>
  <c r="H29" i="53578"/>
  <c r="G29" i="53578"/>
  <c r="F29" i="53578"/>
  <c r="E29" i="53578"/>
  <c r="D29" i="53578"/>
  <c r="C29" i="53578"/>
  <c r="P18" i="53578" l="1"/>
  <c r="Z1" i="53581"/>
  <c r="AA1" i="53581"/>
  <c r="AB1" i="53581"/>
  <c r="AX1" i="53581" l="1"/>
  <c r="AY1" i="53581"/>
  <c r="AZ1" i="53581"/>
  <c r="BA1" i="53581"/>
  <c r="BB1" i="53581"/>
  <c r="BC1" i="53581"/>
  <c r="BD1" i="53581"/>
  <c r="BE1" i="53581"/>
  <c r="BF1" i="53581"/>
  <c r="BG1" i="53581"/>
  <c r="BH1" i="53581"/>
  <c r="BI1" i="53581"/>
  <c r="BJ1" i="53581"/>
  <c r="BK1" i="53581"/>
  <c r="BL1" i="53581"/>
  <c r="BM1" i="53581"/>
  <c r="BN1" i="53581"/>
  <c r="BO1" i="53581"/>
  <c r="BP1" i="53581"/>
  <c r="BQ1" i="53581"/>
  <c r="BR1" i="53581"/>
  <c r="BS1" i="53581"/>
  <c r="BT1" i="53581"/>
  <c r="BU1" i="53581"/>
  <c r="BV1" i="53581"/>
  <c r="BW1" i="53581"/>
  <c r="BX1" i="53581"/>
  <c r="BY1" i="53581"/>
  <c r="E1" i="53581"/>
  <c r="F1" i="53581"/>
  <c r="G1" i="53581"/>
  <c r="D1" i="53581"/>
  <c r="H1" i="53581"/>
  <c r="I1" i="53581"/>
  <c r="J1" i="53581"/>
  <c r="P1" i="53581"/>
  <c r="AS1" i="53581"/>
  <c r="K1" i="53581"/>
  <c r="L1" i="53581"/>
  <c r="M1" i="53581"/>
  <c r="N1" i="53581"/>
  <c r="O1" i="53581"/>
  <c r="Q1" i="53581"/>
  <c r="R1" i="53581"/>
  <c r="S1" i="53581"/>
  <c r="U1" i="53581"/>
  <c r="AT1" i="53581"/>
  <c r="W1" i="53581"/>
  <c r="X1" i="53581"/>
  <c r="Y1" i="53581"/>
  <c r="AC1" i="53581"/>
  <c r="AD1" i="53581"/>
  <c r="AE1" i="53581"/>
  <c r="AF1" i="53581"/>
  <c r="AV1" i="53581"/>
  <c r="AG1" i="53581"/>
  <c r="AH1" i="53581"/>
  <c r="AI1" i="53581"/>
  <c r="AJ1" i="53581"/>
  <c r="AK1" i="53581"/>
  <c r="AL1" i="53581"/>
  <c r="AM1" i="53581"/>
  <c r="AN1" i="53581"/>
  <c r="AW1" i="53581"/>
  <c r="AR1" i="53581"/>
  <c r="AO1" i="53581"/>
  <c r="AQ1" i="53581"/>
  <c r="AP1" i="53581"/>
  <c r="T1" i="53581"/>
  <c r="V1" i="53581"/>
  <c r="AU1" i="53581"/>
  <c r="C1" i="53581"/>
  <c r="L24" i="53579" l="1"/>
  <c r="P29" i="53578" l="1"/>
  <c r="A8" i="53579"/>
  <c r="A6" i="53579"/>
  <c r="C24" i="53579" l="1"/>
  <c r="K24" i="53579"/>
  <c r="I18" i="53579"/>
  <c r="O18" i="53579" l="1"/>
  <c r="F24" i="53579"/>
  <c r="I17" i="53579"/>
  <c r="O17" i="53579" s="1"/>
  <c r="J24" i="53579"/>
  <c r="D24" i="53579"/>
  <c r="E24" i="53579"/>
  <c r="G24" i="53579"/>
  <c r="I20" i="53579"/>
  <c r="O20" i="53579" s="1"/>
  <c r="I22" i="53579"/>
  <c r="O22" i="53579" s="1"/>
  <c r="I14" i="53579"/>
  <c r="O14" i="53579" s="1"/>
  <c r="I21" i="53579"/>
  <c r="O21" i="53579" s="1"/>
  <c r="I23" i="53579"/>
  <c r="O23" i="53579" s="1"/>
  <c r="I19" i="53579" l="1"/>
  <c r="O19" i="53579" s="1"/>
  <c r="I13" i="53579"/>
  <c r="O13" i="53579" s="1"/>
  <c r="I16" i="53579"/>
  <c r="B24" i="53579"/>
  <c r="H24" i="53579" l="1"/>
  <c r="I15" i="53579"/>
  <c r="O15" i="53579" s="1"/>
  <c r="M24" i="53579"/>
  <c r="N24" i="53579"/>
  <c r="J29" i="53578"/>
  <c r="I24" i="53579" l="1"/>
  <c r="O16" i="53579"/>
  <c r="O24" i="53579" s="1"/>
</calcChain>
</file>

<file path=xl/sharedStrings.xml><?xml version="1.0" encoding="utf-8"?>
<sst xmlns="http://schemas.openxmlformats.org/spreadsheetml/2006/main" count="214" uniqueCount="132">
  <si>
    <t>JURISDICCIÓN PENAL: CORTES DE APELACIÓN</t>
  </si>
  <si>
    <t>SALIDA DE LOS ASUNTOS</t>
  </si>
  <si>
    <t>Enero-Septiembre 2021</t>
  </si>
  <si>
    <t>DISTRIBUCION SEGÚN TRIBUNAL</t>
  </si>
  <si>
    <t>TRIBUNAL</t>
  </si>
  <si>
    <t>Salida de Asuntos Apelados*</t>
  </si>
  <si>
    <t>Total Apelaciones</t>
  </si>
  <si>
    <t>Salida de Otros Asuntos*</t>
  </si>
  <si>
    <t>Total Otros</t>
  </si>
  <si>
    <t>TOTAL</t>
  </si>
  <si>
    <t>Sentencias de Fondo</t>
  </si>
  <si>
    <t xml:space="preserve">Medidas de Coerción </t>
  </si>
  <si>
    <t>Auto de No ha lugar</t>
  </si>
  <si>
    <t>Apertura a Juicio</t>
  </si>
  <si>
    <t>Habeas Corpus</t>
  </si>
  <si>
    <t>Libertad Condicional</t>
  </si>
  <si>
    <t>Otras Apelaciones</t>
  </si>
  <si>
    <t>Nuevo Juicio</t>
  </si>
  <si>
    <t xml:space="preserve"> Asuntos de Jurisdicción Privilegiada</t>
  </si>
  <si>
    <t>Revisión de Medida</t>
  </si>
  <si>
    <t xml:space="preserve">Otros </t>
  </si>
  <si>
    <t>Distrito Nacional</t>
  </si>
  <si>
    <t>1ra. Sala</t>
  </si>
  <si>
    <t>2da. Sala</t>
  </si>
  <si>
    <t>3ra. Sala</t>
  </si>
  <si>
    <t>Santo Domingo</t>
  </si>
  <si>
    <t>Santiago</t>
  </si>
  <si>
    <t>Puerto Plata</t>
  </si>
  <si>
    <t>Plenitud</t>
  </si>
  <si>
    <t>La Vega</t>
  </si>
  <si>
    <t>San Francisco de Macorís</t>
  </si>
  <si>
    <t>San Cristóbal</t>
  </si>
  <si>
    <t>San Pedro de Macorís</t>
  </si>
  <si>
    <t>Barahona</t>
  </si>
  <si>
    <t>Penal+N.N.A.</t>
  </si>
  <si>
    <t>Montecristi</t>
  </si>
  <si>
    <t>San Juan de la Maguana</t>
  </si>
  <si>
    <t>* Sin considerar la fecha de entrada</t>
  </si>
  <si>
    <t>Nota: Cifras de carácter preliminar, sujetas a verificación.</t>
  </si>
  <si>
    <t>DISTRIBUCION SEGÚN DEPARTAMENTO JUDICIAL</t>
  </si>
  <si>
    <t>DEPARTAMENTO JUDICIAL</t>
  </si>
  <si>
    <t>Asuntos Apelados Fallados*</t>
  </si>
  <si>
    <t>Otros Asuntos Fallados*</t>
  </si>
  <si>
    <t>Monte Cristi</t>
  </si>
  <si>
    <t>SALIDA</t>
  </si>
  <si>
    <t>Clase_Asunto_Entrada</t>
  </si>
  <si>
    <t>Tipo_Asunto_o_Solicitud_o_Recurso</t>
  </si>
  <si>
    <t>01 CASOS ORIGINALES</t>
  </si>
  <si>
    <t>02 GARANTÍAS CONSTITUCION</t>
  </si>
  <si>
    <t>03 REABIERTOS/DESGLOSADOS</t>
  </si>
  <si>
    <t>04 ASUNTO RELATIVO A CASO</t>
  </si>
  <si>
    <t>9 JURIDICO ADMINISTRATIVO</t>
  </si>
  <si>
    <t>Total general</t>
  </si>
  <si>
    <t>NO DEFINIDO(A)</t>
  </si>
  <si>
    <t>Departamento_Judicial</t>
  </si>
  <si>
    <t>Distrito_Jud_Caso</t>
  </si>
  <si>
    <t>CodTribunal</t>
  </si>
  <si>
    <t>ACCIÓN PRIVADA</t>
  </si>
  <si>
    <t>ACCIÓN PÚBLICA</t>
  </si>
  <si>
    <t>APELACIÓN A AUTO DE APERTURA A JUICIO</t>
  </si>
  <si>
    <t>APELACIÓN A AUTO DE NO HA LUGAR</t>
  </si>
  <si>
    <t>APELACIÓN SENTENCIA ABSOLUTORIA</t>
  </si>
  <si>
    <t>APELACIÓN SENTENCIA ABSOLUTORIA/CONDENATORIA</t>
  </si>
  <si>
    <t>APELACIÓN SENTENCIA CONDENATORIA</t>
  </si>
  <si>
    <t>JURISDICCIÓN PRIVILEGIADA</t>
  </si>
  <si>
    <t>QUERELLA DIRECTA</t>
  </si>
  <si>
    <t>HÁBEAS CORPUS</t>
  </si>
  <si>
    <t>RECURSO DE AMPARO</t>
  </si>
  <si>
    <t>ENVÍO DE LA SCJ</t>
  </si>
  <si>
    <t>APELACIÓN A ABANDONO DE DEFENSA</t>
  </si>
  <si>
    <t>APELACIÓN A EXTINCIÓN PENAL</t>
  </si>
  <si>
    <t>APELACIÓN A INCIDENTE</t>
  </si>
  <si>
    <t>APELACIÓN DE MEDIDA DE COERCIÓN</t>
  </si>
  <si>
    <t>APELACIÓN DE REVISIÓN DE MEDIDA</t>
  </si>
  <si>
    <t>ARCHIVO DE EXPEDIENTE</t>
  </si>
  <si>
    <t>COMPETENCIA JURISDICCIONAL(AGREGADO A COINCIDENCIA JURIDICO ADMINISTRATIVO)</t>
  </si>
  <si>
    <t>DESISTIMIENTO DE LA ACCIÓN PÚBLICA</t>
  </si>
  <si>
    <t>DESISTIMIENTO DE LA QUERELLA</t>
  </si>
  <si>
    <t>DEVOLUCION DE OBJETO</t>
  </si>
  <si>
    <t>GASTO Y HONORARIOS</t>
  </si>
  <si>
    <t>IMPUGNACIÓN COSTAS Y HONORARIOS</t>
  </si>
  <si>
    <t>INADMISIBILIDAD</t>
  </si>
  <si>
    <t>INCOMPETENCIA</t>
  </si>
  <si>
    <t>LIBERTAD CONDICIONAL</t>
  </si>
  <si>
    <t>MEDIDA DE COERCIÓN</t>
  </si>
  <si>
    <t>OBJECCION A QUERELLA</t>
  </si>
  <si>
    <t>OBJECIÓN DE ARCHIVO DE CASO</t>
  </si>
  <si>
    <t>OTRAS APELACIONES</t>
  </si>
  <si>
    <t>OTROS CONTENCIOSOS</t>
  </si>
  <si>
    <t>PRESCRIPCIÓN</t>
  </si>
  <si>
    <t>RECURSO DE OPOSICIÓN</t>
  </si>
  <si>
    <t>RECUSACIÓN</t>
  </si>
  <si>
    <t>REVISIÓN DE MEDIDA DE COERCIÓN</t>
  </si>
  <si>
    <t>REVISION DE MEDIDA DE OFICIO</t>
  </si>
  <si>
    <t>ASUNTO JURÍDICO ADMINISTRATIVO</t>
  </si>
  <si>
    <t>(PENDIENTE VALIDACIÓN)</t>
  </si>
  <si>
    <t>SOLICITUD DE PRÓRROGA</t>
  </si>
  <si>
    <t>FONDO, CONDENA (AGREGADOA COINCIDENCIA)</t>
  </si>
  <si>
    <t>DESISTIMIENTO</t>
  </si>
  <si>
    <t>LEVANTAMIENTO DE REBELDÍA</t>
  </si>
  <si>
    <t>OBJECIÓN A DECISIÓN DEL M.P.</t>
  </si>
  <si>
    <t>SOLICITUD</t>
  </si>
  <si>
    <t>01 DISTRITO NACIONAL</t>
  </si>
  <si>
    <t>501</t>
  </si>
  <si>
    <t>502</t>
  </si>
  <si>
    <t>502-01</t>
  </si>
  <si>
    <t>02 SANTO DOMINGO</t>
  </si>
  <si>
    <t>1419</t>
  </si>
  <si>
    <t>04 PUERTO PLATA</t>
  </si>
  <si>
    <t>06 PUERTO PLATA</t>
  </si>
  <si>
    <t>627</t>
  </si>
  <si>
    <t>05 LA VEGA</t>
  </si>
  <si>
    <t>07 LA VEGA</t>
  </si>
  <si>
    <t>203</t>
  </si>
  <si>
    <t>06 SAN FRANCISCO DE MACORÍS</t>
  </si>
  <si>
    <t>12 DUARTE</t>
  </si>
  <si>
    <t>125</t>
  </si>
  <si>
    <t>07 SAN CRISTÓBAL</t>
  </si>
  <si>
    <t>16 SAN CRISTÓBAL</t>
  </si>
  <si>
    <t>294</t>
  </si>
  <si>
    <t>08 SAN PEDRO DE MACORÍS</t>
  </si>
  <si>
    <t>21 SAN PEDRO DE MACORÍS</t>
  </si>
  <si>
    <t>334</t>
  </si>
  <si>
    <t>09 BARAHONA</t>
  </si>
  <si>
    <t>26 BARAHONA</t>
  </si>
  <si>
    <t>102</t>
  </si>
  <si>
    <t>10 MONTE CRISTI</t>
  </si>
  <si>
    <t>30 MONTECRISTI</t>
  </si>
  <si>
    <t>235</t>
  </si>
  <si>
    <t>11 SAN JUAN DE LA MAGUANA</t>
  </si>
  <si>
    <t>33 SAN JUAN</t>
  </si>
  <si>
    <t>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</si>
</sst>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* #,##0.00_);_([$€-2]* \(#,##0.00\);_([$€-2]* &quot;-&quot;??_)"/>
  </numFmts>
  <fonts count="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8"/>
      <color indexed="8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b/>
      <sz val="10"/>
      <color indexed="8"/>
      <name val="Bookman Old Style"/>
      <family val="1"/>
    </font>
    <font>
      <sz val="10"/>
      <color rgb="FFFFFFFF"/>
      <name val="Arial"/>
      <family val="2"/>
    </font>
    <font>
      <sz val="10"/>
      <color theme="1"/>
      <name val="Tahoma"/>
      <family val="2"/>
    </font>
    <font>
      <sz val="8"/>
      <color theme="0"/>
      <name val="Tahoma"/>
      <family val="2"/>
    </font>
    <font>
      <sz val="10"/>
      <color theme="0"/>
      <name val="Tahoma"/>
      <family val="2"/>
    </font>
    <font>
      <b/>
      <sz val="8"/>
      <name val="Bookman Old Style"/>
      <family val="1"/>
    </font>
    <font>
      <b/>
      <sz val="8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1F497D"/>
      </patternFill>
    </fill>
    <fill>
      <patternFill patternType="solid">
        <fgColor rgb="FFBFD2E2"/>
      </patternFill>
    </fill>
    <fill>
      <patternFill patternType="solid">
        <fgColor theme="3"/>
        <bgColor indexed="64"/>
      </patternFill>
    </fill>
    <fill>
      <patternFill patternType="solid">
        <fgColor rgb="FFDFDFDF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rgb="FF7030A0"/>
        <bgColor theme="4" tint="0.79998168889431442"/>
      </patternFill>
    </fill>
    <fill>
      <patternFill patternType="solid">
        <fgColor rgb="FF0070C0"/>
        <bgColor theme="4" tint="0.79998168889431442"/>
      </patternFill>
    </fill>
    <fill>
      <patternFill patternType="solid">
        <fgColor theme="9"/>
        <bgColor theme="4" tint="0.79998168889431442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rgb="FF93B1CD"/>
      </left>
      <right/>
      <top/>
      <bottom/>
      <diagonal/>
    </border>
    <border>
      <left/>
      <right style="medium">
        <color rgb="FF93B1CD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7" fillId="0" borderId="0" xfId="0" applyFont="1"/>
    <xf numFmtId="0" fontId="4" fillId="0" borderId="0" xfId="0" applyFont="1"/>
    <xf numFmtId="3" fontId="10" fillId="2" borderId="1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6" fillId="0" borderId="0" xfId="0" applyFont="1"/>
    <xf numFmtId="0" fontId="12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6" fillId="7" borderId="7" xfId="0" applyNumberFormat="1" applyFont="1" applyFill="1" applyBorder="1" applyAlignment="1">
      <alignment horizontal="center" vertical="center"/>
    </xf>
    <xf numFmtId="3" fontId="16" fillId="5" borderId="7" xfId="0" applyNumberFormat="1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 vertical="center"/>
    </xf>
    <xf numFmtId="0" fontId="18" fillId="8" borderId="14" xfId="0" applyFont="1" applyFill="1" applyBorder="1"/>
    <xf numFmtId="0" fontId="18" fillId="9" borderId="0" xfId="0" applyFont="1" applyFill="1"/>
    <xf numFmtId="0" fontId="0" fillId="9" borderId="0" xfId="0" applyFill="1"/>
    <xf numFmtId="1" fontId="0" fillId="9" borderId="0" xfId="0" applyNumberFormat="1" applyFill="1"/>
    <xf numFmtId="0" fontId="18" fillId="0" borderId="0" xfId="0" applyFont="1"/>
    <xf numFmtId="1" fontId="0" fillId="0" borderId="0" xfId="0" applyNumberFormat="1"/>
    <xf numFmtId="0" fontId="18" fillId="9" borderId="14" xfId="0" applyFont="1" applyFill="1" applyBorder="1"/>
    <xf numFmtId="0" fontId="18" fillId="0" borderId="14" xfId="0" applyFont="1" applyBorder="1"/>
    <xf numFmtId="0" fontId="18" fillId="8" borderId="15" xfId="0" applyFont="1" applyFill="1" applyBorder="1" applyAlignment="1">
      <alignment horizontal="center" vertical="center"/>
    </xf>
    <xf numFmtId="1" fontId="18" fillId="8" borderId="15" xfId="0" applyNumberFormat="1" applyFont="1" applyFill="1" applyBorder="1"/>
    <xf numFmtId="0" fontId="18" fillId="8" borderId="0" xfId="0" applyFont="1" applyFill="1" applyAlignment="1">
      <alignment wrapText="1"/>
    </xf>
    <xf numFmtId="0" fontId="19" fillId="6" borderId="0" xfId="0" applyFont="1" applyFill="1" applyAlignment="1">
      <alignment horizontal="center"/>
    </xf>
    <xf numFmtId="0" fontId="18" fillId="10" borderId="0" xfId="0" applyFont="1" applyFill="1" applyAlignment="1">
      <alignment wrapText="1"/>
    </xf>
    <xf numFmtId="0" fontId="18" fillId="11" borderId="14" xfId="0" applyFont="1" applyFill="1" applyBorder="1" applyAlignment="1">
      <alignment wrapText="1"/>
    </xf>
    <xf numFmtId="0" fontId="18" fillId="12" borderId="14" xfId="0" applyFont="1" applyFill="1" applyBorder="1" applyAlignment="1">
      <alignment wrapText="1"/>
    </xf>
    <xf numFmtId="0" fontId="18" fillId="13" borderId="14" xfId="0" applyFont="1" applyFill="1" applyBorder="1" applyAlignment="1">
      <alignment wrapText="1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/>
    <xf numFmtId="0" fontId="8" fillId="0" borderId="0" xfId="0" applyFont="1"/>
    <xf numFmtId="0" fontId="18" fillId="8" borderId="0" xfId="0" applyFont="1" applyFill="1"/>
    <xf numFmtId="0" fontId="18" fillId="0" borderId="14" xfId="0" applyFont="1" applyBorder="1" applyAlignment="1">
      <alignment wrapText="1"/>
    </xf>
    <xf numFmtId="0" fontId="18" fillId="14" borderId="14" xfId="0" applyFont="1" applyFill="1" applyBorder="1" applyAlignment="1">
      <alignment wrapText="1"/>
    </xf>
    <xf numFmtId="0" fontId="18" fillId="15" borderId="14" xfId="0" applyFont="1" applyFill="1" applyBorder="1" applyAlignment="1">
      <alignment wrapText="1"/>
    </xf>
    <xf numFmtId="0" fontId="18" fillId="16" borderId="14" xfId="0" applyFont="1" applyFill="1" applyBorder="1" applyAlignment="1">
      <alignment horizontal="center" wrapText="1"/>
    </xf>
    <xf numFmtId="0" fontId="18" fillId="16" borderId="14" xfId="0" applyFont="1" applyFill="1" applyBorder="1" applyAlignment="1">
      <alignment wrapText="1"/>
    </xf>
    <xf numFmtId="0" fontId="18" fillId="17" borderId="14" xfId="0" applyFont="1" applyFill="1" applyBorder="1" applyAlignment="1">
      <alignment wrapText="1"/>
    </xf>
    <xf numFmtId="3" fontId="11" fillId="0" borderId="6" xfId="0" applyNumberFormat="1" applyFont="1" applyBorder="1" applyAlignment="1" applyProtection="1">
      <alignment horizontal="center" vertical="center"/>
      <protection locked="0"/>
    </xf>
    <xf numFmtId="3" fontId="17" fillId="7" borderId="7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13" fillId="4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2" borderId="8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352425</xdr:colOff>
      <xdr:row>4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B90031-F253-47B6-9997-DA88803C07C3}"/>
            </a:ext>
            <a:ext uri="{147F2762-F138-4A5C-976F-8EAC2B608ADB}">
              <a16:predDERef xmlns:a16="http://schemas.microsoft.com/office/drawing/2014/main" pred="{3068EA11-369A-4813-9C25-6566D8D9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325755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4</xdr:row>
      <xdr:rowOff>16092</xdr:rowOff>
    </xdr:to>
    <xdr:pic>
      <xdr:nvPicPr>
        <xdr:cNvPr id="2050198" name="ESCUDO_Dominicano.jpeg">
          <a:extLst>
            <a:ext uri="{FF2B5EF4-FFF2-40B4-BE49-F238E27FC236}">
              <a16:creationId xmlns:a16="http://schemas.microsoft.com/office/drawing/2014/main" id="{00000000-0008-0000-0100-000096481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09850" cy="778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6:P33"/>
  <sheetViews>
    <sheetView tabSelected="1" topLeftCell="A13" workbookViewId="0">
      <selection activeCell="I17" sqref="I17"/>
    </sheetView>
  </sheetViews>
  <sheetFormatPr defaultColWidth="11.42578125" defaultRowHeight="15"/>
  <cols>
    <col min="1" max="1" width="21.7109375" style="2" customWidth="1"/>
    <col min="2" max="2" width="11.85546875" style="2" customWidth="1"/>
    <col min="3" max="3" width="10" style="2" customWidth="1"/>
    <col min="4" max="4" width="10.85546875" style="2" customWidth="1"/>
    <col min="5" max="5" width="10.42578125" style="2" customWidth="1"/>
    <col min="6" max="6" width="10.28515625" style="2" customWidth="1"/>
    <col min="7" max="7" width="7.140625" style="2" customWidth="1"/>
    <col min="8" max="8" width="10.42578125" style="2" customWidth="1"/>
    <col min="9" max="9" width="12.5703125" style="2" customWidth="1"/>
    <col min="10" max="10" width="11.28515625" style="2" customWidth="1"/>
    <col min="11" max="11" width="8.42578125" style="2" customWidth="1"/>
    <col min="12" max="13" width="11.7109375" style="2" customWidth="1"/>
    <col min="14" max="14" width="7.85546875" style="2" customWidth="1"/>
    <col min="15" max="15" width="8.42578125" style="2" customWidth="1"/>
    <col min="16" max="16" width="10.42578125" style="2" customWidth="1"/>
    <col min="17" max="16384" width="11.42578125" style="2"/>
  </cols>
  <sheetData>
    <row r="6" spans="1:16">
      <c r="A6" s="40" t="s">
        <v>0</v>
      </c>
      <c r="B6" s="6"/>
      <c r="C6" s="6"/>
      <c r="D6" s="7"/>
      <c r="E6" s="7"/>
      <c r="F6" s="7"/>
      <c r="G6" s="7"/>
      <c r="H6" s="7"/>
      <c r="I6" s="1"/>
      <c r="J6" s="1"/>
      <c r="K6" s="1"/>
      <c r="L6" s="1"/>
      <c r="M6" s="1"/>
      <c r="N6" s="1"/>
      <c r="O6" s="1"/>
      <c r="P6" s="1"/>
    </row>
    <row r="7" spans="1:16" ht="13.5" customHeight="1">
      <c r="A7" s="39" t="s">
        <v>1</v>
      </c>
      <c r="B7" s="8"/>
      <c r="C7" s="8"/>
      <c r="D7" s="9"/>
      <c r="E7" s="9"/>
      <c r="F7" s="9"/>
      <c r="G7" s="9"/>
      <c r="H7" s="9"/>
      <c r="I7" s="1"/>
      <c r="J7" s="1"/>
      <c r="K7" s="1"/>
      <c r="L7" s="1"/>
      <c r="M7" s="1"/>
      <c r="N7" s="1"/>
      <c r="O7" s="1"/>
      <c r="P7" s="1"/>
    </row>
    <row r="8" spans="1:16">
      <c r="A8" s="50" t="s">
        <v>2</v>
      </c>
      <c r="B8" s="10"/>
      <c r="C8" s="10"/>
      <c r="D8" s="10"/>
      <c r="E8" s="10"/>
      <c r="F8" s="10"/>
      <c r="G8" s="10"/>
      <c r="H8" s="10"/>
      <c r="I8" s="1"/>
      <c r="J8" s="1"/>
      <c r="K8" s="1"/>
      <c r="L8" s="1"/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0"/>
      <c r="I9" s="1"/>
      <c r="J9" s="1"/>
      <c r="K9" s="1"/>
      <c r="L9" s="1"/>
      <c r="M9" s="1"/>
      <c r="N9" s="1"/>
      <c r="O9" s="1"/>
      <c r="P9" s="1"/>
    </row>
    <row r="10" spans="1:16" ht="15.75" thickBot="1">
      <c r="A10" s="1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9.5" customHeight="1" thickBot="1">
      <c r="A11" s="67" t="s">
        <v>4</v>
      </c>
      <c r="B11" s="68"/>
      <c r="C11" s="65" t="s">
        <v>5</v>
      </c>
      <c r="D11" s="66"/>
      <c r="E11" s="66"/>
      <c r="F11" s="66"/>
      <c r="G11" s="66"/>
      <c r="H11" s="66"/>
      <c r="I11" s="66"/>
      <c r="J11" s="59" t="s">
        <v>6</v>
      </c>
      <c r="K11" s="65" t="s">
        <v>7</v>
      </c>
      <c r="L11" s="66"/>
      <c r="M11" s="66"/>
      <c r="N11" s="66"/>
      <c r="O11" s="59" t="s">
        <v>8</v>
      </c>
      <c r="P11" s="59" t="s">
        <v>9</v>
      </c>
    </row>
    <row r="12" spans="1:16" ht="40.5" customHeight="1" thickBot="1">
      <c r="A12" s="69"/>
      <c r="B12" s="70"/>
      <c r="C12" s="51" t="s">
        <v>10</v>
      </c>
      <c r="D12" s="51" t="s">
        <v>11</v>
      </c>
      <c r="E12" s="54" t="s">
        <v>12</v>
      </c>
      <c r="F12" s="54" t="s">
        <v>13</v>
      </c>
      <c r="G12" s="54" t="s">
        <v>14</v>
      </c>
      <c r="H12" s="54" t="s">
        <v>15</v>
      </c>
      <c r="I12" s="20" t="s">
        <v>16</v>
      </c>
      <c r="J12" s="60"/>
      <c r="K12" s="51" t="s">
        <v>17</v>
      </c>
      <c r="L12" s="54" t="s">
        <v>18</v>
      </c>
      <c r="M12" s="54" t="s">
        <v>19</v>
      </c>
      <c r="N12" s="54" t="s">
        <v>20</v>
      </c>
      <c r="O12" s="60"/>
      <c r="P12" s="60"/>
    </row>
    <row r="13" spans="1:16" ht="23.25" customHeight="1" thickBot="1">
      <c r="A13" s="71" t="s">
        <v>21</v>
      </c>
      <c r="B13" s="17" t="s">
        <v>22</v>
      </c>
      <c r="C13" s="48">
        <v>86</v>
      </c>
      <c r="D13" s="48">
        <v>115</v>
      </c>
      <c r="E13" s="48">
        <v>1</v>
      </c>
      <c r="F13" s="48">
        <v>4</v>
      </c>
      <c r="G13" s="48">
        <v>1</v>
      </c>
      <c r="H13" s="48">
        <v>0</v>
      </c>
      <c r="I13" s="48">
        <v>23</v>
      </c>
      <c r="J13" s="14">
        <f t="shared" ref="J13:J28" si="0">SUM(C13:I13)</f>
        <v>230</v>
      </c>
      <c r="K13" s="48">
        <v>0</v>
      </c>
      <c r="L13" s="48">
        <v>0</v>
      </c>
      <c r="M13" s="48">
        <v>0</v>
      </c>
      <c r="N13" s="48">
        <v>0</v>
      </c>
      <c r="O13" s="49">
        <f t="shared" ref="O13:O28" si="1">SUM(K13:N13)</f>
        <v>0</v>
      </c>
      <c r="P13" s="15">
        <f t="shared" ref="P13:P28" si="2">+O13+J13</f>
        <v>230</v>
      </c>
    </row>
    <row r="14" spans="1:16" ht="23.25" customHeight="1" thickBot="1">
      <c r="A14" s="72"/>
      <c r="B14" s="17" t="s">
        <v>23</v>
      </c>
      <c r="C14" s="48">
        <v>81</v>
      </c>
      <c r="D14" s="48">
        <v>103</v>
      </c>
      <c r="E14" s="48">
        <v>5</v>
      </c>
      <c r="F14" s="48">
        <v>1</v>
      </c>
      <c r="G14" s="48">
        <v>1</v>
      </c>
      <c r="H14" s="48">
        <v>1</v>
      </c>
      <c r="I14" s="48">
        <v>80</v>
      </c>
      <c r="J14" s="14">
        <f t="shared" si="0"/>
        <v>272</v>
      </c>
      <c r="K14" s="48">
        <v>0</v>
      </c>
      <c r="L14" s="48">
        <v>0</v>
      </c>
      <c r="M14" s="48">
        <v>0</v>
      </c>
      <c r="N14" s="48">
        <v>104</v>
      </c>
      <c r="O14" s="49">
        <f t="shared" si="1"/>
        <v>104</v>
      </c>
      <c r="P14" s="15">
        <f t="shared" si="2"/>
        <v>376</v>
      </c>
    </row>
    <row r="15" spans="1:16" ht="23.25" customHeight="1" thickBot="1">
      <c r="A15" s="72"/>
      <c r="B15" s="17" t="s">
        <v>24</v>
      </c>
      <c r="C15" s="48">
        <v>90</v>
      </c>
      <c r="D15" s="48">
        <v>202</v>
      </c>
      <c r="E15" s="48">
        <v>3</v>
      </c>
      <c r="F15" s="48">
        <v>9</v>
      </c>
      <c r="G15" s="48">
        <v>0</v>
      </c>
      <c r="H15" s="48">
        <v>8</v>
      </c>
      <c r="I15" s="48">
        <v>37</v>
      </c>
      <c r="J15" s="14">
        <f t="shared" si="0"/>
        <v>349</v>
      </c>
      <c r="K15" s="48">
        <v>0</v>
      </c>
      <c r="L15" s="48">
        <v>0</v>
      </c>
      <c r="M15" s="48">
        <v>3</v>
      </c>
      <c r="N15" s="48">
        <v>0</v>
      </c>
      <c r="O15" s="49">
        <v>3</v>
      </c>
      <c r="P15" s="15">
        <f t="shared" si="2"/>
        <v>352</v>
      </c>
    </row>
    <row r="16" spans="1:16" ht="23.25" customHeight="1" thickBot="1">
      <c r="A16" s="73" t="s">
        <v>25</v>
      </c>
      <c r="B16" s="17" t="s">
        <v>22</v>
      </c>
      <c r="C16" s="48">
        <v>214</v>
      </c>
      <c r="D16" s="48">
        <v>245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14">
        <f t="shared" si="0"/>
        <v>459</v>
      </c>
      <c r="K16" s="48">
        <v>0</v>
      </c>
      <c r="L16" s="48">
        <v>1</v>
      </c>
      <c r="M16" s="48">
        <v>0</v>
      </c>
      <c r="N16" s="48">
        <v>54</v>
      </c>
      <c r="O16" s="49">
        <f t="shared" si="1"/>
        <v>55</v>
      </c>
      <c r="P16" s="15">
        <f t="shared" si="2"/>
        <v>514</v>
      </c>
    </row>
    <row r="17" spans="1:16" ht="23.25" customHeight="1" thickBot="1">
      <c r="A17" s="74"/>
      <c r="B17" s="17" t="s">
        <v>23</v>
      </c>
      <c r="C17" s="48">
        <v>167</v>
      </c>
      <c r="D17" s="48">
        <v>239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14">
        <f t="shared" si="0"/>
        <v>406</v>
      </c>
      <c r="K17" s="48">
        <v>0</v>
      </c>
      <c r="L17" s="48">
        <v>1</v>
      </c>
      <c r="M17" s="48">
        <v>0</v>
      </c>
      <c r="N17" s="48">
        <v>54</v>
      </c>
      <c r="O17" s="49">
        <f t="shared" si="1"/>
        <v>55</v>
      </c>
      <c r="P17" s="15">
        <f t="shared" si="2"/>
        <v>461</v>
      </c>
    </row>
    <row r="18" spans="1:16" ht="23.25" customHeight="1" thickBot="1">
      <c r="A18" s="75"/>
      <c r="B18" s="17" t="s">
        <v>24</v>
      </c>
      <c r="C18" s="48">
        <v>65</v>
      </c>
      <c r="D18" s="48">
        <v>163</v>
      </c>
      <c r="E18" s="48">
        <v>4</v>
      </c>
      <c r="F18" s="48">
        <v>0</v>
      </c>
      <c r="G18" s="48">
        <v>0</v>
      </c>
      <c r="H18" s="48">
        <v>0</v>
      </c>
      <c r="I18" s="48">
        <v>4</v>
      </c>
      <c r="J18" s="14">
        <f t="shared" si="0"/>
        <v>236</v>
      </c>
      <c r="K18" s="48">
        <v>0</v>
      </c>
      <c r="L18" s="48">
        <v>3</v>
      </c>
      <c r="M18" s="48">
        <v>1</v>
      </c>
      <c r="N18" s="48">
        <v>55</v>
      </c>
      <c r="O18" s="49">
        <f t="shared" si="1"/>
        <v>59</v>
      </c>
      <c r="P18" s="15">
        <f t="shared" si="2"/>
        <v>295</v>
      </c>
    </row>
    <row r="19" spans="1:16" ht="23.25" customHeight="1" thickBot="1">
      <c r="A19" s="73" t="s">
        <v>26</v>
      </c>
      <c r="B19" s="17" t="s">
        <v>22</v>
      </c>
      <c r="C19" s="48">
        <v>67</v>
      </c>
      <c r="D19" s="48">
        <v>176</v>
      </c>
      <c r="E19" s="48">
        <v>0</v>
      </c>
      <c r="F19" s="48">
        <v>0</v>
      </c>
      <c r="G19" s="48">
        <v>0</v>
      </c>
      <c r="H19" s="48">
        <v>0</v>
      </c>
      <c r="I19" s="48">
        <v>1</v>
      </c>
      <c r="J19" s="14">
        <f t="shared" si="0"/>
        <v>244</v>
      </c>
      <c r="K19" s="48">
        <v>8</v>
      </c>
      <c r="L19" s="48">
        <v>0</v>
      </c>
      <c r="M19" s="48">
        <v>0</v>
      </c>
      <c r="N19" s="48">
        <v>1</v>
      </c>
      <c r="O19" s="49">
        <f t="shared" si="1"/>
        <v>9</v>
      </c>
      <c r="P19" s="15">
        <f t="shared" si="2"/>
        <v>253</v>
      </c>
    </row>
    <row r="20" spans="1:16" ht="23.25" customHeight="1" thickBot="1">
      <c r="A20" s="75"/>
      <c r="B20" s="17" t="s">
        <v>23</v>
      </c>
      <c r="C20" s="48">
        <v>76</v>
      </c>
      <c r="D20" s="48">
        <v>175</v>
      </c>
      <c r="E20" s="48">
        <v>2</v>
      </c>
      <c r="F20" s="48">
        <v>2</v>
      </c>
      <c r="G20" s="48">
        <v>0</v>
      </c>
      <c r="H20" s="48">
        <v>0</v>
      </c>
      <c r="I20" s="48">
        <v>4</v>
      </c>
      <c r="J20" s="14">
        <f t="shared" si="0"/>
        <v>259</v>
      </c>
      <c r="K20" s="48">
        <v>10</v>
      </c>
      <c r="L20" s="48">
        <v>0</v>
      </c>
      <c r="M20" s="48">
        <v>1</v>
      </c>
      <c r="N20" s="48">
        <v>3</v>
      </c>
      <c r="O20" s="49">
        <f t="shared" si="1"/>
        <v>14</v>
      </c>
      <c r="P20" s="15">
        <f t="shared" si="2"/>
        <v>273</v>
      </c>
    </row>
    <row r="21" spans="1:16" ht="23.25" customHeight="1" thickBot="1">
      <c r="A21" s="18" t="s">
        <v>27</v>
      </c>
      <c r="B21" s="17" t="s">
        <v>28</v>
      </c>
      <c r="C21" s="48">
        <v>96</v>
      </c>
      <c r="D21" s="48">
        <v>94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14">
        <f t="shared" si="0"/>
        <v>190</v>
      </c>
      <c r="K21" s="48">
        <v>0</v>
      </c>
      <c r="L21" s="48">
        <v>0</v>
      </c>
      <c r="M21" s="48">
        <v>0</v>
      </c>
      <c r="N21" s="48">
        <v>26</v>
      </c>
      <c r="O21" s="49">
        <f t="shared" si="1"/>
        <v>26</v>
      </c>
      <c r="P21" s="15">
        <f t="shared" si="2"/>
        <v>216</v>
      </c>
    </row>
    <row r="22" spans="1:16" ht="23.25" customHeight="1" thickBot="1">
      <c r="A22" s="63" t="s">
        <v>29</v>
      </c>
      <c r="B22" s="64"/>
      <c r="C22" s="48">
        <v>159</v>
      </c>
      <c r="D22" s="48">
        <v>537</v>
      </c>
      <c r="E22" s="48">
        <v>3</v>
      </c>
      <c r="F22" s="48">
        <v>3</v>
      </c>
      <c r="G22" s="48">
        <v>3</v>
      </c>
      <c r="H22" s="48">
        <v>12</v>
      </c>
      <c r="I22" s="48">
        <v>0</v>
      </c>
      <c r="J22" s="14">
        <f t="shared" si="0"/>
        <v>717</v>
      </c>
      <c r="K22" s="48">
        <v>14</v>
      </c>
      <c r="L22" s="48">
        <v>2</v>
      </c>
      <c r="M22" s="48">
        <v>79</v>
      </c>
      <c r="N22" s="48">
        <v>973</v>
      </c>
      <c r="O22" s="49">
        <f t="shared" si="1"/>
        <v>1068</v>
      </c>
      <c r="P22" s="15">
        <f t="shared" si="2"/>
        <v>1785</v>
      </c>
    </row>
    <row r="23" spans="1:16" ht="23.25" customHeight="1" thickBot="1">
      <c r="A23" s="76" t="s">
        <v>30</v>
      </c>
      <c r="B23" s="77"/>
      <c r="C23" s="48">
        <v>104</v>
      </c>
      <c r="D23" s="48">
        <v>251</v>
      </c>
      <c r="E23" s="48">
        <v>2</v>
      </c>
      <c r="F23" s="48">
        <v>2</v>
      </c>
      <c r="G23" s="48">
        <v>0</v>
      </c>
      <c r="H23" s="48">
        <v>4</v>
      </c>
      <c r="I23" s="48">
        <v>6</v>
      </c>
      <c r="J23" s="14">
        <f t="shared" si="0"/>
        <v>369</v>
      </c>
      <c r="K23" s="48">
        <v>4</v>
      </c>
      <c r="L23" s="48">
        <v>1</v>
      </c>
      <c r="M23" s="48">
        <v>16</v>
      </c>
      <c r="N23" s="48">
        <v>0</v>
      </c>
      <c r="O23" s="49">
        <f t="shared" si="1"/>
        <v>21</v>
      </c>
      <c r="P23" s="15">
        <f t="shared" si="2"/>
        <v>390</v>
      </c>
    </row>
    <row r="24" spans="1:16" ht="23.25" customHeight="1" thickBot="1">
      <c r="A24" s="63" t="s">
        <v>31</v>
      </c>
      <c r="B24" s="64"/>
      <c r="C24" s="48">
        <v>216</v>
      </c>
      <c r="D24" s="48">
        <v>302</v>
      </c>
      <c r="E24" s="48">
        <v>0</v>
      </c>
      <c r="F24" s="48">
        <v>0</v>
      </c>
      <c r="G24" s="48">
        <v>0</v>
      </c>
      <c r="H24" s="48">
        <v>3</v>
      </c>
      <c r="I24" s="48">
        <v>0</v>
      </c>
      <c r="J24" s="14">
        <f t="shared" si="0"/>
        <v>521</v>
      </c>
      <c r="K24" s="48">
        <v>0</v>
      </c>
      <c r="L24" s="48">
        <v>3</v>
      </c>
      <c r="M24" s="48">
        <v>0</v>
      </c>
      <c r="N24" s="48">
        <v>0</v>
      </c>
      <c r="O24" s="49">
        <f t="shared" si="1"/>
        <v>3</v>
      </c>
      <c r="P24" s="15">
        <f t="shared" si="2"/>
        <v>524</v>
      </c>
    </row>
    <row r="25" spans="1:16" ht="23.25" customHeight="1" thickBot="1">
      <c r="A25" s="63" t="s">
        <v>32</v>
      </c>
      <c r="B25" s="64"/>
      <c r="C25" s="48">
        <v>173</v>
      </c>
      <c r="D25" s="48">
        <v>237</v>
      </c>
      <c r="E25" s="48">
        <v>2</v>
      </c>
      <c r="F25" s="48">
        <v>7</v>
      </c>
      <c r="G25" s="48">
        <v>4</v>
      </c>
      <c r="H25" s="48">
        <v>33</v>
      </c>
      <c r="I25" s="48">
        <v>35</v>
      </c>
      <c r="J25" s="14">
        <f t="shared" si="0"/>
        <v>491</v>
      </c>
      <c r="K25" s="48">
        <v>21</v>
      </c>
      <c r="L25" s="48">
        <v>1</v>
      </c>
      <c r="M25" s="48">
        <v>18</v>
      </c>
      <c r="N25" s="48">
        <v>7</v>
      </c>
      <c r="O25" s="49">
        <f t="shared" si="1"/>
        <v>47</v>
      </c>
      <c r="P25" s="15">
        <f t="shared" si="2"/>
        <v>538</v>
      </c>
    </row>
    <row r="26" spans="1:16" ht="23.25" customHeight="1" thickBot="1">
      <c r="A26" s="18" t="s">
        <v>33</v>
      </c>
      <c r="B26" s="17" t="s">
        <v>34</v>
      </c>
      <c r="C26" s="48">
        <v>58</v>
      </c>
      <c r="D26" s="48">
        <v>33</v>
      </c>
      <c r="E26" s="48">
        <v>0</v>
      </c>
      <c r="F26" s="48">
        <v>0</v>
      </c>
      <c r="G26" s="48">
        <v>0</v>
      </c>
      <c r="H26" s="48">
        <v>2</v>
      </c>
      <c r="I26" s="48">
        <v>5</v>
      </c>
      <c r="J26" s="14">
        <f t="shared" si="0"/>
        <v>98</v>
      </c>
      <c r="K26" s="48">
        <v>0</v>
      </c>
      <c r="L26" s="48">
        <v>0</v>
      </c>
      <c r="M26" s="48">
        <v>5</v>
      </c>
      <c r="N26" s="48">
        <v>0</v>
      </c>
      <c r="O26" s="49">
        <f t="shared" si="1"/>
        <v>5</v>
      </c>
      <c r="P26" s="15">
        <f t="shared" si="2"/>
        <v>103</v>
      </c>
    </row>
    <row r="27" spans="1:16" ht="23.25" customHeight="1" thickBot="1">
      <c r="A27" s="18" t="s">
        <v>35</v>
      </c>
      <c r="B27" s="17" t="s">
        <v>28</v>
      </c>
      <c r="C27" s="48">
        <v>44</v>
      </c>
      <c r="D27" s="48">
        <v>39</v>
      </c>
      <c r="E27" s="48">
        <v>1</v>
      </c>
      <c r="F27" s="48">
        <v>0</v>
      </c>
      <c r="G27" s="48">
        <v>0</v>
      </c>
      <c r="H27" s="48">
        <v>1</v>
      </c>
      <c r="I27" s="48">
        <v>0</v>
      </c>
      <c r="J27" s="14">
        <f t="shared" si="0"/>
        <v>85</v>
      </c>
      <c r="K27" s="48">
        <v>0</v>
      </c>
      <c r="L27" s="48">
        <v>0</v>
      </c>
      <c r="M27" s="48">
        <v>0</v>
      </c>
      <c r="N27" s="48">
        <v>0</v>
      </c>
      <c r="O27" s="49">
        <f t="shared" si="1"/>
        <v>0</v>
      </c>
      <c r="P27" s="15">
        <f t="shared" si="2"/>
        <v>85</v>
      </c>
    </row>
    <row r="28" spans="1:16" ht="26.25" thickBot="1">
      <c r="A28" s="19" t="s">
        <v>36</v>
      </c>
      <c r="B28" s="17" t="s">
        <v>34</v>
      </c>
      <c r="C28" s="48">
        <v>36</v>
      </c>
      <c r="D28" s="48">
        <v>29</v>
      </c>
      <c r="E28" s="48">
        <v>0</v>
      </c>
      <c r="F28" s="48">
        <v>0</v>
      </c>
      <c r="G28" s="48">
        <v>0</v>
      </c>
      <c r="H28" s="48">
        <v>0</v>
      </c>
      <c r="I28" s="48">
        <v>53</v>
      </c>
      <c r="J28" s="14">
        <f t="shared" si="0"/>
        <v>118</v>
      </c>
      <c r="K28" s="48">
        <v>0</v>
      </c>
      <c r="L28" s="48">
        <v>0</v>
      </c>
      <c r="M28" s="48">
        <v>0</v>
      </c>
      <c r="N28" s="48">
        <v>0</v>
      </c>
      <c r="O28" s="49">
        <f t="shared" si="1"/>
        <v>0</v>
      </c>
      <c r="P28" s="15">
        <f t="shared" si="2"/>
        <v>118</v>
      </c>
    </row>
    <row r="29" spans="1:16" s="1" customFormat="1" ht="33" customHeight="1">
      <c r="A29" s="61" t="s">
        <v>9</v>
      </c>
      <c r="B29" s="62"/>
      <c r="C29" s="3">
        <f>SUM(C13:C28)</f>
        <v>1732</v>
      </c>
      <c r="D29" s="3">
        <f>SUM(D13:D28)</f>
        <v>2940</v>
      </c>
      <c r="E29" s="3">
        <f t="shared" ref="E29:I29" si="3">SUM(E13:E28)</f>
        <v>23</v>
      </c>
      <c r="F29" s="3">
        <f t="shared" si="3"/>
        <v>28</v>
      </c>
      <c r="G29" s="3">
        <f t="shared" si="3"/>
        <v>9</v>
      </c>
      <c r="H29" s="3">
        <f t="shared" si="3"/>
        <v>64</v>
      </c>
      <c r="I29" s="3">
        <f t="shared" si="3"/>
        <v>248</v>
      </c>
      <c r="J29" s="3">
        <f>SUM(J13:J28)</f>
        <v>5044</v>
      </c>
      <c r="K29" s="3">
        <f t="shared" ref="K29:O29" si="4">SUM(K13:K28)</f>
        <v>57</v>
      </c>
      <c r="L29" s="3">
        <f t="shared" si="4"/>
        <v>12</v>
      </c>
      <c r="M29" s="3">
        <f t="shared" si="4"/>
        <v>123</v>
      </c>
      <c r="N29" s="3">
        <f t="shared" si="4"/>
        <v>1277</v>
      </c>
      <c r="O29" s="3">
        <f t="shared" si="4"/>
        <v>1469</v>
      </c>
      <c r="P29" s="3">
        <f>SUM(P13:P28)</f>
        <v>6513</v>
      </c>
    </row>
    <row r="30" spans="1:16" s="1" customFormat="1" ht="12.75">
      <c r="A30" s="4" t="s">
        <v>37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 t="s">
        <v>38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3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</sheetData>
  <mergeCells count="14">
    <mergeCell ref="P11:P12"/>
    <mergeCell ref="A29:B29"/>
    <mergeCell ref="A25:B25"/>
    <mergeCell ref="J11:J12"/>
    <mergeCell ref="K11:N11"/>
    <mergeCell ref="O11:O12"/>
    <mergeCell ref="A24:B24"/>
    <mergeCell ref="C11:I11"/>
    <mergeCell ref="A11:B12"/>
    <mergeCell ref="A22:B22"/>
    <mergeCell ref="A13:A15"/>
    <mergeCell ref="A16:A18"/>
    <mergeCell ref="A19:A20"/>
    <mergeCell ref="A23:B23"/>
  </mergeCells>
  <phoneticPr fontId="3" type="noConversion"/>
  <printOptions horizontalCentered="1"/>
  <pageMargins left="0.35433070866141736" right="0.35433070866141736" top="0.35433070866141736" bottom="0" header="0.19685039370078741" footer="0.39370078740157483"/>
  <pageSetup scale="79" orientation="landscape" r:id="rId1"/>
  <headerFooter alignWithMargins="0">
    <oddFooter>&amp;L&amp;8DGT/Dirección de Planificación y ProyectosDivisión de Estadísticas Judiciales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5:O26"/>
  <sheetViews>
    <sheetView topLeftCell="A5" workbookViewId="0">
      <selection activeCell="A8" sqref="A8:E8"/>
    </sheetView>
  </sheetViews>
  <sheetFormatPr defaultColWidth="11.42578125" defaultRowHeight="15"/>
  <cols>
    <col min="1" max="1" width="27.85546875" style="2" customWidth="1"/>
    <col min="2" max="2" width="9.5703125" style="2" customWidth="1"/>
    <col min="3" max="3" width="10.140625" style="2" customWidth="1"/>
    <col min="4" max="4" width="9.85546875" style="2" customWidth="1"/>
    <col min="5" max="5" width="8" style="2" customWidth="1"/>
    <col min="6" max="6" width="9.140625" style="2" customWidth="1"/>
    <col min="7" max="7" width="8.7109375" style="2" customWidth="1"/>
    <col min="8" max="8" width="10.28515625" style="2" customWidth="1"/>
    <col min="9" max="9" width="9.28515625" style="2" customWidth="1"/>
    <col min="10" max="10" width="8" style="2" customWidth="1"/>
    <col min="11" max="12" width="10.28515625" style="2" customWidth="1"/>
    <col min="13" max="13" width="8.140625" style="2" customWidth="1"/>
    <col min="14" max="14" width="9.140625" style="2" customWidth="1"/>
    <col min="15" max="15" width="10" style="2" customWidth="1"/>
    <col min="16" max="16384" width="11.42578125" style="2"/>
  </cols>
  <sheetData>
    <row r="5" spans="1:15" ht="6.75" customHeight="1"/>
    <row r="6" spans="1:15">
      <c r="A6" s="82" t="str">
        <f>'Salida Tribunal'!A6</f>
        <v>JURISDICCIÓN PENAL: CORTES DE APELACIÓN</v>
      </c>
      <c r="B6" s="82"/>
      <c r="C6" s="82"/>
      <c r="D6" s="82"/>
      <c r="E6" s="82"/>
      <c r="F6" s="56"/>
      <c r="G6" s="56"/>
      <c r="H6" s="56"/>
    </row>
    <row r="7" spans="1:15">
      <c r="A7" s="83" t="s">
        <v>1</v>
      </c>
      <c r="B7" s="83"/>
      <c r="C7" s="83"/>
      <c r="D7" s="83"/>
      <c r="E7" s="83"/>
      <c r="F7" s="57"/>
      <c r="G7" s="57"/>
      <c r="H7" s="57"/>
    </row>
    <row r="8" spans="1:15">
      <c r="A8" s="84" t="str">
        <f>'Salida Tribunal'!A8</f>
        <v>Enero-Septiembre 2021</v>
      </c>
      <c r="B8" s="84"/>
      <c r="C8" s="84"/>
      <c r="D8" s="84"/>
      <c r="E8" s="84"/>
      <c r="F8" s="58"/>
      <c r="G8" s="58"/>
      <c r="H8" s="58"/>
    </row>
    <row r="10" spans="1:15" ht="15.75" thickBot="1">
      <c r="A10" s="2" t="s">
        <v>39</v>
      </c>
    </row>
    <row r="11" spans="1:15" ht="18" customHeight="1" thickBot="1">
      <c r="A11" s="61" t="s">
        <v>40</v>
      </c>
      <c r="B11" s="80" t="s">
        <v>41</v>
      </c>
      <c r="C11" s="81"/>
      <c r="D11" s="81"/>
      <c r="E11" s="81"/>
      <c r="F11" s="81"/>
      <c r="G11" s="81"/>
      <c r="H11" s="81"/>
      <c r="I11" s="78" t="s">
        <v>6</v>
      </c>
      <c r="J11" s="80" t="s">
        <v>42</v>
      </c>
      <c r="K11" s="81"/>
      <c r="L11" s="81"/>
      <c r="M11" s="81"/>
      <c r="N11" s="78" t="s">
        <v>8</v>
      </c>
      <c r="O11" s="78" t="s">
        <v>9</v>
      </c>
    </row>
    <row r="12" spans="1:15" ht="37.9" customHeight="1" thickBot="1">
      <c r="A12" s="85"/>
      <c r="B12" s="55" t="s">
        <v>10</v>
      </c>
      <c r="C12" s="55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1" t="s">
        <v>16</v>
      </c>
      <c r="I12" s="79"/>
      <c r="J12" s="55" t="s">
        <v>17</v>
      </c>
      <c r="K12" s="12" t="s">
        <v>18</v>
      </c>
      <c r="L12" s="12" t="s">
        <v>19</v>
      </c>
      <c r="M12" s="12" t="s">
        <v>20</v>
      </c>
      <c r="N12" s="79"/>
      <c r="O12" s="79"/>
    </row>
    <row r="13" spans="1:15" ht="19.5" customHeight="1" thickBot="1">
      <c r="A13" s="53" t="s">
        <v>21</v>
      </c>
      <c r="B13" s="13">
        <f>SUM('Salida Tribunal'!C13:C15)</f>
        <v>257</v>
      </c>
      <c r="C13" s="13">
        <f>SUM('Salida Tribunal'!D13:D15)</f>
        <v>420</v>
      </c>
      <c r="D13" s="13">
        <f>SUM('Salida Tribunal'!E13:E15)</f>
        <v>9</v>
      </c>
      <c r="E13" s="13">
        <f>SUM('Salida Tribunal'!F13:F15)</f>
        <v>14</v>
      </c>
      <c r="F13" s="13">
        <f>SUM('Salida Tribunal'!G13:G15)</f>
        <v>2</v>
      </c>
      <c r="G13" s="13">
        <f>SUM('Salida Tribunal'!H13:H15)</f>
        <v>9</v>
      </c>
      <c r="H13" s="13">
        <f>SUM('Salida Tribunal'!I13:I15)</f>
        <v>140</v>
      </c>
      <c r="I13" s="14">
        <f t="shared" ref="I13:I23" si="0">SUM(B13:H13)</f>
        <v>851</v>
      </c>
      <c r="J13" s="13">
        <f>SUM('Salida Tribunal'!K13:K15)</f>
        <v>0</v>
      </c>
      <c r="K13" s="13">
        <f>SUM('Salida Tribunal'!L13:L15)</f>
        <v>0</v>
      </c>
      <c r="L13" s="13">
        <f>SUM('Salida Tribunal'!M13:M15)</f>
        <v>3</v>
      </c>
      <c r="M13" s="13">
        <f>SUM('Salida Tribunal'!N13:N15)</f>
        <v>104</v>
      </c>
      <c r="N13" s="13">
        <f>SUM('Salida Tribunal'!O13:O15)</f>
        <v>107</v>
      </c>
      <c r="O13" s="15">
        <f t="shared" ref="O13:O23" si="1">+N13+I13</f>
        <v>958</v>
      </c>
    </row>
    <row r="14" spans="1:15" ht="19.5" customHeight="1" thickBot="1">
      <c r="A14" s="53" t="s">
        <v>25</v>
      </c>
      <c r="B14" s="13">
        <f>SUM('Salida Tribunal'!C16:C18)</f>
        <v>446</v>
      </c>
      <c r="C14" s="13">
        <f>SUM('Salida Tribunal'!D16:D18)</f>
        <v>647</v>
      </c>
      <c r="D14" s="13">
        <f>SUM('Salida Tribunal'!E16:E18)</f>
        <v>4</v>
      </c>
      <c r="E14" s="13">
        <f>SUM('Salida Tribunal'!F16:F18)</f>
        <v>0</v>
      </c>
      <c r="F14" s="13">
        <f>SUM('Salida Tribunal'!G16:G18)</f>
        <v>0</v>
      </c>
      <c r="G14" s="13">
        <f>SUM('Salida Tribunal'!H16:H18)</f>
        <v>0</v>
      </c>
      <c r="H14" s="13">
        <f>SUM('Salida Tribunal'!I16:I18)</f>
        <v>4</v>
      </c>
      <c r="I14" s="14">
        <f t="shared" si="0"/>
        <v>1101</v>
      </c>
      <c r="J14" s="13">
        <f>SUM('Salida Tribunal'!K16:K18)</f>
        <v>0</v>
      </c>
      <c r="K14" s="13">
        <f>SUM('Salida Tribunal'!L16:L18)</f>
        <v>5</v>
      </c>
      <c r="L14" s="13">
        <f>SUM('Salida Tribunal'!M16:M18)</f>
        <v>1</v>
      </c>
      <c r="M14" s="13">
        <f>SUM('Salida Tribunal'!N16:N18)</f>
        <v>163</v>
      </c>
      <c r="N14" s="13">
        <f>SUM('Salida Tribunal'!O16:O18)</f>
        <v>169</v>
      </c>
      <c r="O14" s="15">
        <f t="shared" si="1"/>
        <v>1270</v>
      </c>
    </row>
    <row r="15" spans="1:15" ht="19.5" customHeight="1" thickBot="1">
      <c r="A15" s="53" t="s">
        <v>26</v>
      </c>
      <c r="B15" s="13">
        <f>SUM('Salida Tribunal'!C19:C20)</f>
        <v>143</v>
      </c>
      <c r="C15" s="13">
        <f>SUM('Salida Tribunal'!D19:D20)</f>
        <v>351</v>
      </c>
      <c r="D15" s="13">
        <f>SUM('Salida Tribunal'!E19:E20)</f>
        <v>2</v>
      </c>
      <c r="E15" s="13">
        <f>SUM('Salida Tribunal'!F19:F20)</f>
        <v>2</v>
      </c>
      <c r="F15" s="13">
        <f>SUM('Salida Tribunal'!G19:G20)</f>
        <v>0</v>
      </c>
      <c r="G15" s="13">
        <f>SUM('Salida Tribunal'!H19:H20)</f>
        <v>0</v>
      </c>
      <c r="H15" s="13">
        <f>SUM('Salida Tribunal'!I19:I20)</f>
        <v>5</v>
      </c>
      <c r="I15" s="14">
        <f t="shared" si="0"/>
        <v>503</v>
      </c>
      <c r="J15" s="13">
        <f>SUM('Salida Tribunal'!K19:K20)</f>
        <v>18</v>
      </c>
      <c r="K15" s="13">
        <f>SUM('Salida Tribunal'!L19:L20)</f>
        <v>0</v>
      </c>
      <c r="L15" s="13">
        <f>SUM('Salida Tribunal'!M19:M20)</f>
        <v>1</v>
      </c>
      <c r="M15" s="13">
        <f>SUM('Salida Tribunal'!N19:N20)</f>
        <v>4</v>
      </c>
      <c r="N15" s="13">
        <f>SUM('Salida Tribunal'!O19:O20)</f>
        <v>23</v>
      </c>
      <c r="O15" s="15">
        <f t="shared" si="1"/>
        <v>526</v>
      </c>
    </row>
    <row r="16" spans="1:15" ht="19.5" customHeight="1" thickBot="1">
      <c r="A16" s="53" t="s">
        <v>27</v>
      </c>
      <c r="B16" s="13">
        <f>SUM('Salida Tribunal'!C21)</f>
        <v>96</v>
      </c>
      <c r="C16" s="13">
        <f>SUM('Salida Tribunal'!D21)</f>
        <v>94</v>
      </c>
      <c r="D16" s="13">
        <f>SUM('Salida Tribunal'!E21)</f>
        <v>0</v>
      </c>
      <c r="E16" s="13">
        <f>SUM('Salida Tribunal'!F21)</f>
        <v>0</v>
      </c>
      <c r="F16" s="13">
        <f>SUM('Salida Tribunal'!G21)</f>
        <v>0</v>
      </c>
      <c r="G16" s="13">
        <f>SUM('Salida Tribunal'!H21)</f>
        <v>0</v>
      </c>
      <c r="H16" s="13">
        <f>SUM('Salida Tribunal'!I21)</f>
        <v>0</v>
      </c>
      <c r="I16" s="14">
        <f t="shared" si="0"/>
        <v>190</v>
      </c>
      <c r="J16" s="13">
        <f>SUM('Salida Tribunal'!K21)</f>
        <v>0</v>
      </c>
      <c r="K16" s="13">
        <f>SUM('Salida Tribunal'!L21)</f>
        <v>0</v>
      </c>
      <c r="L16" s="13">
        <f>SUM('Salida Tribunal'!M21)</f>
        <v>0</v>
      </c>
      <c r="M16" s="13">
        <f>SUM('Salida Tribunal'!N21)</f>
        <v>26</v>
      </c>
      <c r="N16" s="13">
        <f>SUM('Salida Tribunal'!O21)</f>
        <v>26</v>
      </c>
      <c r="O16" s="15">
        <f t="shared" si="1"/>
        <v>216</v>
      </c>
    </row>
    <row r="17" spans="1:15" ht="19.5" customHeight="1" thickBot="1">
      <c r="A17" s="53" t="s">
        <v>29</v>
      </c>
      <c r="B17" s="13">
        <f>SUM('Salida Tribunal'!C22)</f>
        <v>159</v>
      </c>
      <c r="C17" s="13">
        <f>SUM('Salida Tribunal'!D22)</f>
        <v>537</v>
      </c>
      <c r="D17" s="13">
        <f>SUM('Salida Tribunal'!E22)</f>
        <v>3</v>
      </c>
      <c r="E17" s="13">
        <f>SUM('Salida Tribunal'!F22)</f>
        <v>3</v>
      </c>
      <c r="F17" s="13">
        <f>SUM('Salida Tribunal'!G22)</f>
        <v>3</v>
      </c>
      <c r="G17" s="13">
        <f>SUM('Salida Tribunal'!H22)</f>
        <v>12</v>
      </c>
      <c r="H17" s="13">
        <f>SUM('Salida Tribunal'!I22)</f>
        <v>0</v>
      </c>
      <c r="I17" s="14">
        <f t="shared" si="0"/>
        <v>717</v>
      </c>
      <c r="J17" s="13">
        <f>SUM('Salida Tribunal'!K22)</f>
        <v>14</v>
      </c>
      <c r="K17" s="13">
        <f>SUM('Salida Tribunal'!L22)</f>
        <v>2</v>
      </c>
      <c r="L17" s="13">
        <f>SUM('Salida Tribunal'!M22)</f>
        <v>79</v>
      </c>
      <c r="M17" s="13">
        <f>SUM('Salida Tribunal'!N22)</f>
        <v>973</v>
      </c>
      <c r="N17" s="13">
        <f>SUM('Salida Tribunal'!O22)</f>
        <v>1068</v>
      </c>
      <c r="O17" s="15">
        <f t="shared" si="1"/>
        <v>1785</v>
      </c>
    </row>
    <row r="18" spans="1:15" ht="19.5" customHeight="1" thickBot="1">
      <c r="A18" s="53" t="s">
        <v>30</v>
      </c>
      <c r="B18" s="13">
        <f>SUM('Salida Tribunal'!C23)</f>
        <v>104</v>
      </c>
      <c r="C18" s="13">
        <f>SUM('Salida Tribunal'!D23)</f>
        <v>251</v>
      </c>
      <c r="D18" s="13">
        <f>SUM('Salida Tribunal'!E23)</f>
        <v>2</v>
      </c>
      <c r="E18" s="13">
        <f>SUM('Salida Tribunal'!F23)</f>
        <v>2</v>
      </c>
      <c r="F18" s="13">
        <f>SUM('Salida Tribunal'!G23)</f>
        <v>0</v>
      </c>
      <c r="G18" s="13">
        <f>SUM('Salida Tribunal'!H23)</f>
        <v>4</v>
      </c>
      <c r="H18" s="13">
        <f>SUM('Salida Tribunal'!I23)</f>
        <v>6</v>
      </c>
      <c r="I18" s="14">
        <f t="shared" si="0"/>
        <v>369</v>
      </c>
      <c r="J18" s="13">
        <f>SUM('Salida Tribunal'!K23)</f>
        <v>4</v>
      </c>
      <c r="K18" s="13">
        <f>SUM('Salida Tribunal'!L23)</f>
        <v>1</v>
      </c>
      <c r="L18" s="13">
        <f>SUM('Salida Tribunal'!M23)</f>
        <v>16</v>
      </c>
      <c r="M18" s="13">
        <f>SUM('Salida Tribunal'!N23)</f>
        <v>0</v>
      </c>
      <c r="N18" s="13">
        <f>SUM('Salida Tribunal'!O23)</f>
        <v>21</v>
      </c>
      <c r="O18" s="15">
        <f t="shared" si="1"/>
        <v>390</v>
      </c>
    </row>
    <row r="19" spans="1:15" ht="19.5" customHeight="1" thickBot="1">
      <c r="A19" s="53" t="s">
        <v>31</v>
      </c>
      <c r="B19" s="13">
        <f>SUM('Salida Tribunal'!C24)</f>
        <v>216</v>
      </c>
      <c r="C19" s="13">
        <f>SUM('Salida Tribunal'!D24)</f>
        <v>302</v>
      </c>
      <c r="D19" s="13">
        <f>SUM('Salida Tribunal'!E24)</f>
        <v>0</v>
      </c>
      <c r="E19" s="13">
        <f>SUM('Salida Tribunal'!F24)</f>
        <v>0</v>
      </c>
      <c r="F19" s="13">
        <f>SUM('Salida Tribunal'!G24)</f>
        <v>0</v>
      </c>
      <c r="G19" s="13">
        <f>SUM('Salida Tribunal'!H24)</f>
        <v>3</v>
      </c>
      <c r="H19" s="13">
        <f>SUM('Salida Tribunal'!I24)</f>
        <v>0</v>
      </c>
      <c r="I19" s="14">
        <f t="shared" si="0"/>
        <v>521</v>
      </c>
      <c r="J19" s="13">
        <f>SUM('Salida Tribunal'!K24)</f>
        <v>0</v>
      </c>
      <c r="K19" s="13">
        <f>SUM('Salida Tribunal'!L24)</f>
        <v>3</v>
      </c>
      <c r="L19" s="13">
        <f>SUM('Salida Tribunal'!M24)</f>
        <v>0</v>
      </c>
      <c r="M19" s="13">
        <f>SUM('Salida Tribunal'!N24)</f>
        <v>0</v>
      </c>
      <c r="N19" s="13">
        <f>SUM('Salida Tribunal'!O24)</f>
        <v>3</v>
      </c>
      <c r="O19" s="15">
        <f t="shared" si="1"/>
        <v>524</v>
      </c>
    </row>
    <row r="20" spans="1:15" ht="19.5" customHeight="1" thickBot="1">
      <c r="A20" s="53" t="s">
        <v>32</v>
      </c>
      <c r="B20" s="13">
        <f>SUM('Salida Tribunal'!C25)</f>
        <v>173</v>
      </c>
      <c r="C20" s="13">
        <f>SUM('Salida Tribunal'!D25)</f>
        <v>237</v>
      </c>
      <c r="D20" s="13">
        <f>SUM('Salida Tribunal'!E25)</f>
        <v>2</v>
      </c>
      <c r="E20" s="13">
        <f>SUM('Salida Tribunal'!F25)</f>
        <v>7</v>
      </c>
      <c r="F20" s="13">
        <f>SUM('Salida Tribunal'!G25)</f>
        <v>4</v>
      </c>
      <c r="G20" s="13">
        <f>SUM('Salida Tribunal'!H25)</f>
        <v>33</v>
      </c>
      <c r="H20" s="13">
        <f>SUM('Salida Tribunal'!I25)</f>
        <v>35</v>
      </c>
      <c r="I20" s="14">
        <f t="shared" si="0"/>
        <v>491</v>
      </c>
      <c r="J20" s="13">
        <f>SUM('Salida Tribunal'!K25)</f>
        <v>21</v>
      </c>
      <c r="K20" s="13">
        <f>SUM('Salida Tribunal'!L25)</f>
        <v>1</v>
      </c>
      <c r="L20" s="13">
        <f>SUM('Salida Tribunal'!M25)</f>
        <v>18</v>
      </c>
      <c r="M20" s="13">
        <f>SUM('Salida Tribunal'!N25)</f>
        <v>7</v>
      </c>
      <c r="N20" s="13">
        <f>SUM('Salida Tribunal'!O25)</f>
        <v>47</v>
      </c>
      <c r="O20" s="15">
        <f t="shared" si="1"/>
        <v>538</v>
      </c>
    </row>
    <row r="21" spans="1:15" ht="19.5" customHeight="1" thickBot="1">
      <c r="A21" s="53" t="s">
        <v>33</v>
      </c>
      <c r="B21" s="13">
        <f>SUM('Salida Tribunal'!C26)</f>
        <v>58</v>
      </c>
      <c r="C21" s="13">
        <f>SUM('Salida Tribunal'!D26)</f>
        <v>33</v>
      </c>
      <c r="D21" s="13">
        <f>SUM('Salida Tribunal'!E26)</f>
        <v>0</v>
      </c>
      <c r="E21" s="13">
        <f>SUM('Salida Tribunal'!F26)</f>
        <v>0</v>
      </c>
      <c r="F21" s="13">
        <f>SUM('Salida Tribunal'!G26)</f>
        <v>0</v>
      </c>
      <c r="G21" s="13">
        <f>SUM('Salida Tribunal'!H26)</f>
        <v>2</v>
      </c>
      <c r="H21" s="13">
        <f>SUM('Salida Tribunal'!I26)</f>
        <v>5</v>
      </c>
      <c r="I21" s="14">
        <f t="shared" si="0"/>
        <v>98</v>
      </c>
      <c r="J21" s="13">
        <f>SUM('Salida Tribunal'!K26)</f>
        <v>0</v>
      </c>
      <c r="K21" s="13">
        <f>SUM('Salida Tribunal'!L26)</f>
        <v>0</v>
      </c>
      <c r="L21" s="13">
        <f>SUM('Salida Tribunal'!M26)</f>
        <v>5</v>
      </c>
      <c r="M21" s="13">
        <f>SUM('Salida Tribunal'!N26)</f>
        <v>0</v>
      </c>
      <c r="N21" s="13">
        <f>SUM('Salida Tribunal'!O26)</f>
        <v>5</v>
      </c>
      <c r="O21" s="15">
        <f t="shared" si="1"/>
        <v>103</v>
      </c>
    </row>
    <row r="22" spans="1:15" ht="19.5" customHeight="1" thickBot="1">
      <c r="A22" s="53" t="s">
        <v>43</v>
      </c>
      <c r="B22" s="13">
        <f>SUM('Salida Tribunal'!C27)</f>
        <v>44</v>
      </c>
      <c r="C22" s="13">
        <f>SUM('Salida Tribunal'!D27)</f>
        <v>39</v>
      </c>
      <c r="D22" s="13">
        <f>SUM('Salida Tribunal'!E27)</f>
        <v>1</v>
      </c>
      <c r="E22" s="13">
        <f>SUM('Salida Tribunal'!F27)</f>
        <v>0</v>
      </c>
      <c r="F22" s="13">
        <f>SUM('Salida Tribunal'!G27)</f>
        <v>0</v>
      </c>
      <c r="G22" s="13">
        <f>SUM('Salida Tribunal'!H27)</f>
        <v>1</v>
      </c>
      <c r="H22" s="13">
        <f>SUM('Salida Tribunal'!I27)</f>
        <v>0</v>
      </c>
      <c r="I22" s="14">
        <f t="shared" si="0"/>
        <v>85</v>
      </c>
      <c r="J22" s="13">
        <f>SUM('Salida Tribunal'!K27)</f>
        <v>0</v>
      </c>
      <c r="K22" s="13">
        <f>SUM('Salida Tribunal'!L27)</f>
        <v>0</v>
      </c>
      <c r="L22" s="13">
        <f>SUM('Salida Tribunal'!M27)</f>
        <v>0</v>
      </c>
      <c r="M22" s="13">
        <f>SUM('Salida Tribunal'!N27)</f>
        <v>0</v>
      </c>
      <c r="N22" s="13">
        <f>SUM('Salida Tribunal'!O27)</f>
        <v>0</v>
      </c>
      <c r="O22" s="15">
        <f t="shared" si="1"/>
        <v>85</v>
      </c>
    </row>
    <row r="23" spans="1:15" ht="19.5" customHeight="1" thickBot="1">
      <c r="A23" s="53" t="s">
        <v>36</v>
      </c>
      <c r="B23" s="13">
        <f>SUM('Salida Tribunal'!C28)</f>
        <v>36</v>
      </c>
      <c r="C23" s="13">
        <f>SUM('Salida Tribunal'!D28)</f>
        <v>29</v>
      </c>
      <c r="D23" s="13">
        <f>SUM('Salida Tribunal'!E28)</f>
        <v>0</v>
      </c>
      <c r="E23" s="13">
        <f>SUM('Salida Tribunal'!F28)</f>
        <v>0</v>
      </c>
      <c r="F23" s="13">
        <f>SUM('Salida Tribunal'!G28)</f>
        <v>0</v>
      </c>
      <c r="G23" s="13">
        <f>SUM('Salida Tribunal'!H28)</f>
        <v>0</v>
      </c>
      <c r="H23" s="13">
        <f>SUM('Salida Tribunal'!I28)</f>
        <v>53</v>
      </c>
      <c r="I23" s="14">
        <f t="shared" si="0"/>
        <v>118</v>
      </c>
      <c r="J23" s="13">
        <f>SUM('Salida Tribunal'!K28)</f>
        <v>0</v>
      </c>
      <c r="K23" s="13">
        <f>SUM('Salida Tribunal'!L28)</f>
        <v>0</v>
      </c>
      <c r="L23" s="13">
        <f>SUM('Salida Tribunal'!M28)</f>
        <v>0</v>
      </c>
      <c r="M23" s="13">
        <f>SUM('Salida Tribunal'!N28)</f>
        <v>0</v>
      </c>
      <c r="N23" s="13">
        <f>SUM('Salida Tribunal'!O28)</f>
        <v>0</v>
      </c>
      <c r="O23" s="15">
        <f t="shared" si="1"/>
        <v>118</v>
      </c>
    </row>
    <row r="24" spans="1:15" s="1" customFormat="1" ht="25.5" customHeight="1" thickBot="1">
      <c r="A24" s="52" t="s">
        <v>9</v>
      </c>
      <c r="B24" s="16">
        <f>SUM(B13:B23)</f>
        <v>1732</v>
      </c>
      <c r="C24" s="16">
        <f t="shared" ref="C24:O24" si="2">SUM(C13:C23)</f>
        <v>2940</v>
      </c>
      <c r="D24" s="16">
        <f t="shared" si="2"/>
        <v>23</v>
      </c>
      <c r="E24" s="16">
        <f t="shared" si="2"/>
        <v>28</v>
      </c>
      <c r="F24" s="16">
        <f t="shared" si="2"/>
        <v>9</v>
      </c>
      <c r="G24" s="16">
        <f t="shared" si="2"/>
        <v>64</v>
      </c>
      <c r="H24" s="16">
        <f t="shared" si="2"/>
        <v>248</v>
      </c>
      <c r="I24" s="16">
        <f t="shared" si="2"/>
        <v>5044</v>
      </c>
      <c r="J24" s="16">
        <f t="shared" si="2"/>
        <v>57</v>
      </c>
      <c r="K24" s="16">
        <f t="shared" si="2"/>
        <v>12</v>
      </c>
      <c r="L24" s="16">
        <f>SUM(L13:L23)</f>
        <v>123</v>
      </c>
      <c r="M24" s="16">
        <f t="shared" si="2"/>
        <v>1277</v>
      </c>
      <c r="N24" s="16">
        <f t="shared" si="2"/>
        <v>1469</v>
      </c>
      <c r="O24" s="16">
        <f t="shared" si="2"/>
        <v>6513</v>
      </c>
    </row>
    <row r="25" spans="1:15">
      <c r="A25" s="38" t="s">
        <v>37</v>
      </c>
      <c r="B25" s="1"/>
      <c r="C25" s="1"/>
      <c r="D25" s="1"/>
    </row>
    <row r="26" spans="1:15">
      <c r="A26" s="1" t="s">
        <v>38</v>
      </c>
    </row>
  </sheetData>
  <mergeCells count="9">
    <mergeCell ref="N11:N12"/>
    <mergeCell ref="O11:O12"/>
    <mergeCell ref="I11:I12"/>
    <mergeCell ref="B11:H11"/>
    <mergeCell ref="A6:E6"/>
    <mergeCell ref="A7:E7"/>
    <mergeCell ref="A8:E8"/>
    <mergeCell ref="A11:A12"/>
    <mergeCell ref="J11:M11"/>
  </mergeCells>
  <printOptions horizontalCentered="1"/>
  <pageMargins left="0.31496062992125984" right="0.27559055118110237" top="0.51181102362204722" bottom="0" header="0.39370078740157483" footer="0.39370078740157483"/>
  <pageSetup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BY17"/>
  <sheetViews>
    <sheetView topLeftCell="A13" zoomScale="55" zoomScaleNormal="55" workbookViewId="0">
      <selection activeCell="A2" sqref="A2:AP17"/>
    </sheetView>
  </sheetViews>
  <sheetFormatPr defaultColWidth="11.42578125" defaultRowHeight="12.75"/>
  <cols>
    <col min="1" max="1" width="28.28515625" bestFit="1" customWidth="1"/>
    <col min="2" max="2" width="25.42578125" bestFit="1" customWidth="1"/>
    <col min="3" max="3" width="47.85546875" bestFit="1" customWidth="1"/>
  </cols>
  <sheetData>
    <row r="1" spans="1:77">
      <c r="C1" s="33">
        <f t="shared" ref="C1:Q1" si="0">COLUMN(C:C)-2</f>
        <v>1</v>
      </c>
      <c r="D1" s="33">
        <f t="shared" si="0"/>
        <v>2</v>
      </c>
      <c r="E1" s="33">
        <f t="shared" si="0"/>
        <v>3</v>
      </c>
      <c r="F1" s="33">
        <f t="shared" si="0"/>
        <v>4</v>
      </c>
      <c r="G1" s="33">
        <f t="shared" si="0"/>
        <v>5</v>
      </c>
      <c r="H1" s="33">
        <f t="shared" si="0"/>
        <v>6</v>
      </c>
      <c r="I1" s="33">
        <f t="shared" si="0"/>
        <v>7</v>
      </c>
      <c r="J1" s="33">
        <f t="shared" si="0"/>
        <v>8</v>
      </c>
      <c r="K1" s="33">
        <f t="shared" si="0"/>
        <v>9</v>
      </c>
      <c r="L1" s="33">
        <f t="shared" si="0"/>
        <v>10</v>
      </c>
      <c r="M1" s="33">
        <f t="shared" si="0"/>
        <v>11</v>
      </c>
      <c r="N1" s="33">
        <f t="shared" si="0"/>
        <v>12</v>
      </c>
      <c r="O1" s="33">
        <f t="shared" si="0"/>
        <v>13</v>
      </c>
      <c r="P1" s="33">
        <f>COLUMN(P:P)-2</f>
        <v>14</v>
      </c>
      <c r="Q1" s="33">
        <f t="shared" si="0"/>
        <v>15</v>
      </c>
      <c r="R1" s="33">
        <f t="shared" ref="R1:Y1" si="1">COLUMN(R:R)-2</f>
        <v>16</v>
      </c>
      <c r="S1" s="33">
        <f t="shared" si="1"/>
        <v>17</v>
      </c>
      <c r="T1" s="33">
        <f t="shared" si="1"/>
        <v>18</v>
      </c>
      <c r="U1" s="33">
        <f t="shared" si="1"/>
        <v>19</v>
      </c>
      <c r="V1" s="33">
        <f t="shared" si="1"/>
        <v>20</v>
      </c>
      <c r="W1" s="33">
        <f t="shared" si="1"/>
        <v>21</v>
      </c>
      <c r="X1" s="33">
        <f t="shared" si="1"/>
        <v>22</v>
      </c>
      <c r="Y1" s="33">
        <f t="shared" si="1"/>
        <v>23</v>
      </c>
      <c r="Z1" s="33">
        <f t="shared" ref="Z1:AB1" si="2">COLUMN(Z:Z)-2</f>
        <v>24</v>
      </c>
      <c r="AA1" s="33">
        <f t="shared" si="2"/>
        <v>25</v>
      </c>
      <c r="AB1" s="33">
        <f t="shared" si="2"/>
        <v>26</v>
      </c>
      <c r="AC1" s="33">
        <f t="shared" ref="AC1:AP1" si="3">COLUMN(AC:AC)-2</f>
        <v>27</v>
      </c>
      <c r="AD1" s="33">
        <f t="shared" si="3"/>
        <v>28</v>
      </c>
      <c r="AE1" s="33">
        <f t="shared" si="3"/>
        <v>29</v>
      </c>
      <c r="AF1" s="33">
        <f t="shared" si="3"/>
        <v>30</v>
      </c>
      <c r="AG1" s="33">
        <f t="shared" si="3"/>
        <v>31</v>
      </c>
      <c r="AH1" s="33">
        <f t="shared" si="3"/>
        <v>32</v>
      </c>
      <c r="AI1" s="33">
        <f t="shared" si="3"/>
        <v>33</v>
      </c>
      <c r="AJ1" s="33">
        <f t="shared" si="3"/>
        <v>34</v>
      </c>
      <c r="AK1" s="33">
        <f t="shared" si="3"/>
        <v>35</v>
      </c>
      <c r="AL1" s="33">
        <f t="shared" si="3"/>
        <v>36</v>
      </c>
      <c r="AM1" s="33">
        <f t="shared" si="3"/>
        <v>37</v>
      </c>
      <c r="AN1" s="33">
        <f t="shared" si="3"/>
        <v>38</v>
      </c>
      <c r="AO1" s="33">
        <f t="shared" si="3"/>
        <v>39</v>
      </c>
      <c r="AP1" s="33">
        <f t="shared" si="3"/>
        <v>40</v>
      </c>
      <c r="AQ1" s="33">
        <f t="shared" ref="AQ1:AR1" si="4">COLUMN(AQ:AQ)-2</f>
        <v>41</v>
      </c>
      <c r="AR1" s="33">
        <f t="shared" si="4"/>
        <v>42</v>
      </c>
      <c r="AS1" s="33">
        <f t="shared" ref="AS1" si="5">COLUMN(AS:AS)-2</f>
        <v>43</v>
      </c>
      <c r="AT1" s="33">
        <f t="shared" ref="AT1" si="6">COLUMN(AT:AT)-2</f>
        <v>44</v>
      </c>
      <c r="AU1" s="33">
        <f t="shared" ref="AU1:BO1" si="7">COLUMN(AU:AU)-2</f>
        <v>45</v>
      </c>
      <c r="AV1" s="33">
        <f t="shared" si="7"/>
        <v>46</v>
      </c>
      <c r="AW1" s="33">
        <f t="shared" si="7"/>
        <v>47</v>
      </c>
      <c r="AX1" s="33">
        <f t="shared" si="7"/>
        <v>48</v>
      </c>
      <c r="AY1" s="33">
        <f t="shared" si="7"/>
        <v>49</v>
      </c>
      <c r="AZ1" s="33">
        <f t="shared" si="7"/>
        <v>50</v>
      </c>
      <c r="BA1" s="33">
        <f t="shared" si="7"/>
        <v>51</v>
      </c>
      <c r="BB1" s="33">
        <f t="shared" si="7"/>
        <v>52</v>
      </c>
      <c r="BC1" s="33">
        <f t="shared" si="7"/>
        <v>53</v>
      </c>
      <c r="BD1" s="33">
        <f t="shared" si="7"/>
        <v>54</v>
      </c>
      <c r="BE1" s="33">
        <f t="shared" si="7"/>
        <v>55</v>
      </c>
      <c r="BF1" s="33">
        <f t="shared" si="7"/>
        <v>56</v>
      </c>
      <c r="BG1" s="33">
        <f t="shared" si="7"/>
        <v>57</v>
      </c>
      <c r="BH1" s="33">
        <f t="shared" si="7"/>
        <v>58</v>
      </c>
      <c r="BI1" s="33">
        <f t="shared" si="7"/>
        <v>59</v>
      </c>
      <c r="BJ1" s="33">
        <f t="shared" si="7"/>
        <v>60</v>
      </c>
      <c r="BK1" s="33">
        <f t="shared" si="7"/>
        <v>61</v>
      </c>
      <c r="BL1" s="33">
        <f t="shared" si="7"/>
        <v>62</v>
      </c>
      <c r="BM1" s="33">
        <f t="shared" si="7"/>
        <v>63</v>
      </c>
      <c r="BN1" s="33">
        <f t="shared" si="7"/>
        <v>64</v>
      </c>
      <c r="BO1" s="33">
        <f t="shared" si="7"/>
        <v>65</v>
      </c>
      <c r="BP1" s="33">
        <f t="shared" ref="BP1:BY1" si="8">COLUMN(BP:BP)-2</f>
        <v>66</v>
      </c>
      <c r="BQ1" s="33">
        <f t="shared" si="8"/>
        <v>67</v>
      </c>
      <c r="BR1" s="33">
        <f t="shared" si="8"/>
        <v>68</v>
      </c>
      <c r="BS1" s="33">
        <f t="shared" si="8"/>
        <v>69</v>
      </c>
      <c r="BT1" s="33">
        <f t="shared" si="8"/>
        <v>70</v>
      </c>
      <c r="BU1" s="33">
        <f t="shared" si="8"/>
        <v>71</v>
      </c>
      <c r="BV1" s="33">
        <f t="shared" si="8"/>
        <v>72</v>
      </c>
      <c r="BW1" s="33">
        <f t="shared" si="8"/>
        <v>73</v>
      </c>
      <c r="BX1" s="33">
        <f t="shared" si="8"/>
        <v>74</v>
      </c>
      <c r="BY1" s="33">
        <f t="shared" si="8"/>
        <v>75</v>
      </c>
    </row>
    <row r="2" spans="1:77" ht="60">
      <c r="A2" s="21" t="s">
        <v>44</v>
      </c>
      <c r="B2" s="21"/>
      <c r="C2" s="21"/>
      <c r="D2" s="32" t="s">
        <v>45</v>
      </c>
      <c r="E2" s="32" t="s">
        <v>46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U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V2" s="32"/>
      <c r="AW2" s="32"/>
    </row>
    <row r="3" spans="1:77" ht="75">
      <c r="A3" s="21"/>
      <c r="B3" s="21"/>
      <c r="C3" s="21"/>
      <c r="D3" s="32" t="s">
        <v>47</v>
      </c>
      <c r="E3" s="32" t="s">
        <v>47</v>
      </c>
      <c r="F3" s="32" t="s">
        <v>47</v>
      </c>
      <c r="G3" s="32" t="s">
        <v>47</v>
      </c>
      <c r="H3" s="34" t="s">
        <v>47</v>
      </c>
      <c r="I3" s="34" t="s">
        <v>47</v>
      </c>
      <c r="J3" s="34" t="s">
        <v>47</v>
      </c>
      <c r="K3" s="32" t="s">
        <v>47</v>
      </c>
      <c r="L3" s="32" t="s">
        <v>47</v>
      </c>
      <c r="M3" s="32" t="s">
        <v>48</v>
      </c>
      <c r="N3" s="32" t="s">
        <v>48</v>
      </c>
      <c r="O3" s="32" t="s">
        <v>49</v>
      </c>
      <c r="P3" s="41" t="s">
        <v>50</v>
      </c>
      <c r="Q3" s="32" t="s">
        <v>50</v>
      </c>
      <c r="R3" s="32" t="s">
        <v>50</v>
      </c>
      <c r="S3" s="32" t="s">
        <v>50</v>
      </c>
      <c r="T3" s="32" t="s">
        <v>50</v>
      </c>
      <c r="U3" s="32" t="s">
        <v>50</v>
      </c>
      <c r="V3" s="37" t="s">
        <v>50</v>
      </c>
      <c r="W3" s="32" t="s">
        <v>50</v>
      </c>
      <c r="X3" s="32" t="s">
        <v>50</v>
      </c>
      <c r="Y3" s="32" t="s">
        <v>50</v>
      </c>
      <c r="Z3" s="32" t="s">
        <v>50</v>
      </c>
      <c r="AA3" s="32" t="s">
        <v>50</v>
      </c>
      <c r="AB3" s="32" t="s">
        <v>50</v>
      </c>
      <c r="AC3" s="32" t="s">
        <v>50</v>
      </c>
      <c r="AD3" s="32" t="s">
        <v>50</v>
      </c>
      <c r="AE3" s="32" t="s">
        <v>50</v>
      </c>
      <c r="AF3" s="32" t="s">
        <v>50</v>
      </c>
      <c r="AG3" s="32" t="s">
        <v>50</v>
      </c>
      <c r="AH3" s="32" t="s">
        <v>50</v>
      </c>
      <c r="AI3" s="32" t="s">
        <v>50</v>
      </c>
      <c r="AJ3" s="32" t="s">
        <v>50</v>
      </c>
      <c r="AK3" s="32" t="s">
        <v>50</v>
      </c>
      <c r="AL3" s="32" t="s">
        <v>50</v>
      </c>
      <c r="AM3" s="32" t="s">
        <v>50</v>
      </c>
      <c r="AN3" s="32" t="s">
        <v>50</v>
      </c>
      <c r="AO3" s="32" t="s">
        <v>51</v>
      </c>
      <c r="AP3" s="32" t="s">
        <v>52</v>
      </c>
      <c r="AQ3" s="32" t="s">
        <v>53</v>
      </c>
      <c r="AR3" s="32" t="s">
        <v>50</v>
      </c>
      <c r="AS3" s="32" t="s">
        <v>47</v>
      </c>
      <c r="AT3" s="32" t="s">
        <v>50</v>
      </c>
      <c r="AU3" s="37" t="s">
        <v>50</v>
      </c>
      <c r="AV3" s="32" t="s">
        <v>50</v>
      </c>
      <c r="AW3" s="32" t="s">
        <v>50</v>
      </c>
    </row>
    <row r="4" spans="1:77" ht="150">
      <c r="A4" s="22" t="s">
        <v>54</v>
      </c>
      <c r="B4" s="22" t="s">
        <v>55</v>
      </c>
      <c r="C4" s="22" t="s">
        <v>56</v>
      </c>
      <c r="D4" s="36" t="s">
        <v>57</v>
      </c>
      <c r="E4" s="36" t="s">
        <v>58</v>
      </c>
      <c r="F4" s="42" t="s">
        <v>59</v>
      </c>
      <c r="G4" s="42" t="s">
        <v>60</v>
      </c>
      <c r="H4" s="36" t="s">
        <v>61</v>
      </c>
      <c r="I4" s="36" t="s">
        <v>62</v>
      </c>
      <c r="J4" s="36" t="s">
        <v>63</v>
      </c>
      <c r="K4" s="35" t="s">
        <v>64</v>
      </c>
      <c r="L4" s="35" t="s">
        <v>65</v>
      </c>
      <c r="M4" s="42" t="s">
        <v>66</v>
      </c>
      <c r="N4" s="47" t="s">
        <v>67</v>
      </c>
      <c r="O4" s="42" t="s">
        <v>68</v>
      </c>
      <c r="P4" s="45" t="s">
        <v>69</v>
      </c>
      <c r="Q4" s="46" t="s">
        <v>70</v>
      </c>
      <c r="R4" s="46" t="s">
        <v>71</v>
      </c>
      <c r="S4" s="43" t="s">
        <v>72</v>
      </c>
      <c r="T4" s="44" t="s">
        <v>73</v>
      </c>
      <c r="U4" s="46" t="s">
        <v>74</v>
      </c>
      <c r="V4" s="37" t="s">
        <v>75</v>
      </c>
      <c r="W4" s="46" t="s">
        <v>76</v>
      </c>
      <c r="X4" s="46" t="s">
        <v>77</v>
      </c>
      <c r="Y4" s="46" t="s">
        <v>78</v>
      </c>
      <c r="Z4" s="46" t="s">
        <v>79</v>
      </c>
      <c r="AA4" s="37" t="s">
        <v>80</v>
      </c>
      <c r="AB4" s="46" t="s">
        <v>81</v>
      </c>
      <c r="AC4" s="46" t="s">
        <v>82</v>
      </c>
      <c r="AD4" s="42" t="s">
        <v>83</v>
      </c>
      <c r="AE4" s="43" t="s">
        <v>84</v>
      </c>
      <c r="AF4" s="37" t="s">
        <v>85</v>
      </c>
      <c r="AG4" s="37" t="s">
        <v>86</v>
      </c>
      <c r="AH4" s="46" t="s">
        <v>87</v>
      </c>
      <c r="AI4" s="37" t="s">
        <v>88</v>
      </c>
      <c r="AJ4" s="46" t="s">
        <v>89</v>
      </c>
      <c r="AK4" s="37" t="s">
        <v>90</v>
      </c>
      <c r="AL4" s="37" t="s">
        <v>91</v>
      </c>
      <c r="AM4" s="44" t="s">
        <v>92</v>
      </c>
      <c r="AN4" s="44" t="s">
        <v>93</v>
      </c>
      <c r="AO4" s="37" t="s">
        <v>94</v>
      </c>
      <c r="AP4" s="22"/>
      <c r="AQ4" s="37" t="s">
        <v>95</v>
      </c>
      <c r="AR4" s="37" t="s">
        <v>96</v>
      </c>
      <c r="AS4" s="36" t="s">
        <v>97</v>
      </c>
      <c r="AT4" s="46" t="s">
        <v>98</v>
      </c>
      <c r="AU4" s="37" t="s">
        <v>99</v>
      </c>
      <c r="AV4" s="37" t="s">
        <v>100</v>
      </c>
      <c r="AW4" s="37" t="s">
        <v>101</v>
      </c>
    </row>
    <row r="5" spans="1:77" ht="15">
      <c r="A5" s="23" t="s">
        <v>102</v>
      </c>
      <c r="B5" s="23" t="s">
        <v>102</v>
      </c>
      <c r="C5" s="24" t="s">
        <v>103</v>
      </c>
      <c r="D5" s="25">
        <v>0</v>
      </c>
      <c r="E5" s="25">
        <v>0</v>
      </c>
      <c r="F5" s="25">
        <v>0</v>
      </c>
      <c r="G5" s="25">
        <v>0</v>
      </c>
      <c r="H5" s="25">
        <v>5</v>
      </c>
      <c r="I5" s="25">
        <v>7</v>
      </c>
      <c r="J5" s="25">
        <v>7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>
        <v>0</v>
      </c>
      <c r="U5" s="25">
        <v>0</v>
      </c>
      <c r="V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3</v>
      </c>
      <c r="AF5" s="25">
        <v>1</v>
      </c>
      <c r="AG5" s="25">
        <v>0</v>
      </c>
      <c r="AH5" s="25">
        <v>3</v>
      </c>
      <c r="AI5" s="25">
        <v>0</v>
      </c>
      <c r="AJ5" s="25">
        <v>0</v>
      </c>
      <c r="AK5" s="25">
        <v>0</v>
      </c>
      <c r="AL5" s="25">
        <v>0</v>
      </c>
      <c r="AM5" s="25">
        <v>1</v>
      </c>
      <c r="AN5" s="25">
        <v>0</v>
      </c>
      <c r="AO5" s="25">
        <v>0</v>
      </c>
      <c r="AP5" s="25">
        <v>27</v>
      </c>
      <c r="AQ5" s="25">
        <v>0</v>
      </c>
      <c r="AR5" s="25">
        <v>0</v>
      </c>
      <c r="AS5" s="25">
        <v>0</v>
      </c>
      <c r="AT5" s="25">
        <v>0</v>
      </c>
      <c r="AU5">
        <v>0</v>
      </c>
      <c r="AV5" s="25">
        <v>0</v>
      </c>
      <c r="AW5" s="25">
        <v>0</v>
      </c>
    </row>
    <row r="6" spans="1:77" ht="15">
      <c r="A6" s="26" t="s">
        <v>102</v>
      </c>
      <c r="B6" s="26" t="s">
        <v>102</v>
      </c>
      <c r="C6" t="s">
        <v>104</v>
      </c>
      <c r="D6" s="25">
        <v>0</v>
      </c>
      <c r="E6" s="25">
        <v>0</v>
      </c>
      <c r="F6" s="27">
        <v>7</v>
      </c>
      <c r="G6" s="27">
        <v>7</v>
      </c>
      <c r="H6" s="27">
        <v>38</v>
      </c>
      <c r="I6" s="27">
        <v>4</v>
      </c>
      <c r="J6" s="27">
        <v>194</v>
      </c>
      <c r="K6" s="27">
        <v>0</v>
      </c>
      <c r="L6" s="25">
        <v>0</v>
      </c>
      <c r="M6" s="27">
        <v>3</v>
      </c>
      <c r="N6" s="25">
        <v>0</v>
      </c>
      <c r="O6" s="27">
        <v>13</v>
      </c>
      <c r="P6" s="25">
        <v>0</v>
      </c>
      <c r="Q6" s="27">
        <v>6</v>
      </c>
      <c r="R6" s="27">
        <v>2</v>
      </c>
      <c r="S6" s="27">
        <v>0</v>
      </c>
      <c r="T6">
        <v>0</v>
      </c>
      <c r="U6" s="27">
        <v>15</v>
      </c>
      <c r="V6">
        <v>0</v>
      </c>
      <c r="W6" s="25">
        <v>1</v>
      </c>
      <c r="X6" s="27">
        <v>4</v>
      </c>
      <c r="Y6" s="27">
        <v>2</v>
      </c>
      <c r="Z6" s="27">
        <v>0</v>
      </c>
      <c r="AA6" s="27">
        <v>0</v>
      </c>
      <c r="AB6" s="27">
        <v>13</v>
      </c>
      <c r="AC6" s="25">
        <v>1</v>
      </c>
      <c r="AD6" s="27">
        <v>0</v>
      </c>
      <c r="AE6" s="27">
        <v>253</v>
      </c>
      <c r="AF6" s="27">
        <v>2</v>
      </c>
      <c r="AG6" s="27">
        <v>0</v>
      </c>
      <c r="AH6" s="27">
        <v>23</v>
      </c>
      <c r="AI6" s="27">
        <v>0</v>
      </c>
      <c r="AJ6" s="25">
        <v>0</v>
      </c>
      <c r="AK6" s="27">
        <v>2</v>
      </c>
      <c r="AL6" s="27">
        <v>18</v>
      </c>
      <c r="AM6" s="27">
        <v>6</v>
      </c>
      <c r="AN6" s="27">
        <v>0</v>
      </c>
      <c r="AO6" s="27">
        <v>0</v>
      </c>
      <c r="AP6" s="27">
        <v>614</v>
      </c>
      <c r="AQ6" s="25">
        <v>0</v>
      </c>
      <c r="AR6" s="25">
        <v>0</v>
      </c>
      <c r="AS6" s="25">
        <v>0</v>
      </c>
      <c r="AT6" s="25">
        <v>0</v>
      </c>
      <c r="AU6">
        <v>0</v>
      </c>
      <c r="AV6" s="25">
        <v>0</v>
      </c>
      <c r="AW6" s="25">
        <v>0</v>
      </c>
    </row>
    <row r="7" spans="1:77" ht="15">
      <c r="A7" s="28" t="s">
        <v>102</v>
      </c>
      <c r="B7" s="23" t="s">
        <v>102</v>
      </c>
      <c r="C7" s="24" t="s">
        <v>105</v>
      </c>
      <c r="D7" s="25">
        <v>0</v>
      </c>
      <c r="E7" s="25">
        <v>0</v>
      </c>
      <c r="F7" s="25">
        <v>9</v>
      </c>
      <c r="G7" s="25">
        <v>1</v>
      </c>
      <c r="H7" s="25">
        <v>23</v>
      </c>
      <c r="I7" s="25">
        <v>3</v>
      </c>
      <c r="J7" s="25">
        <v>129</v>
      </c>
      <c r="K7" s="25">
        <v>0</v>
      </c>
      <c r="L7" s="25">
        <v>0</v>
      </c>
      <c r="M7" s="25">
        <v>3</v>
      </c>
      <c r="N7" s="25">
        <v>0</v>
      </c>
      <c r="O7" s="25">
        <v>2</v>
      </c>
      <c r="P7" s="25">
        <v>0</v>
      </c>
      <c r="Q7" s="25">
        <v>2</v>
      </c>
      <c r="R7" s="25">
        <v>6</v>
      </c>
      <c r="S7" s="25">
        <v>0</v>
      </c>
      <c r="T7">
        <v>0</v>
      </c>
      <c r="U7" s="25">
        <v>3</v>
      </c>
      <c r="V7">
        <v>0</v>
      </c>
      <c r="W7" s="25">
        <v>0</v>
      </c>
      <c r="X7" s="25">
        <v>4</v>
      </c>
      <c r="Y7" s="25">
        <v>1</v>
      </c>
      <c r="Z7" s="25">
        <v>0</v>
      </c>
      <c r="AA7" s="25">
        <v>0</v>
      </c>
      <c r="AB7" s="25">
        <v>1</v>
      </c>
      <c r="AC7" s="25">
        <v>0</v>
      </c>
      <c r="AD7" s="25">
        <v>0</v>
      </c>
      <c r="AE7" s="25">
        <v>222</v>
      </c>
      <c r="AF7" s="25">
        <v>18</v>
      </c>
      <c r="AG7" s="25">
        <v>0</v>
      </c>
      <c r="AH7" s="25">
        <v>10</v>
      </c>
      <c r="AI7" s="25">
        <v>0</v>
      </c>
      <c r="AJ7" s="25">
        <v>1</v>
      </c>
      <c r="AK7" s="25">
        <v>5</v>
      </c>
      <c r="AL7" s="25">
        <v>10</v>
      </c>
      <c r="AM7" s="25">
        <v>7</v>
      </c>
      <c r="AN7" s="25">
        <v>0</v>
      </c>
      <c r="AO7" s="25">
        <v>0</v>
      </c>
      <c r="AP7" s="25">
        <v>460</v>
      </c>
      <c r="AQ7" s="25">
        <v>0</v>
      </c>
      <c r="AR7" s="25">
        <v>0</v>
      </c>
      <c r="AS7" s="25">
        <v>0</v>
      </c>
      <c r="AT7" s="25">
        <v>0</v>
      </c>
      <c r="AU7">
        <v>0</v>
      </c>
      <c r="AV7" s="25">
        <v>0</v>
      </c>
      <c r="AW7" s="25">
        <v>0</v>
      </c>
    </row>
    <row r="8" spans="1:77" ht="15">
      <c r="A8" s="29" t="s">
        <v>106</v>
      </c>
      <c r="B8" s="26" t="s">
        <v>106</v>
      </c>
      <c r="C8" t="s">
        <v>107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>
        <v>0</v>
      </c>
      <c r="U8" s="25">
        <v>0</v>
      </c>
      <c r="V8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7">
        <v>0</v>
      </c>
      <c r="AQ8" s="25">
        <v>0</v>
      </c>
      <c r="AR8" s="25">
        <v>0</v>
      </c>
      <c r="AS8" s="25">
        <v>0</v>
      </c>
      <c r="AT8" s="25">
        <v>0</v>
      </c>
      <c r="AU8">
        <v>0</v>
      </c>
      <c r="AV8" s="25">
        <v>0</v>
      </c>
      <c r="AW8" s="25">
        <v>0</v>
      </c>
    </row>
    <row r="9" spans="1:77" ht="15">
      <c r="A9" s="28" t="s">
        <v>108</v>
      </c>
      <c r="B9" s="23" t="s">
        <v>109</v>
      </c>
      <c r="C9" s="24" t="s">
        <v>110</v>
      </c>
      <c r="D9" s="25">
        <v>0</v>
      </c>
      <c r="E9" s="25">
        <v>0</v>
      </c>
      <c r="F9" s="27">
        <v>0</v>
      </c>
      <c r="G9" s="27">
        <v>0</v>
      </c>
      <c r="H9" s="27">
        <v>17</v>
      </c>
      <c r="I9" s="27">
        <v>5</v>
      </c>
      <c r="J9" s="27">
        <v>130</v>
      </c>
      <c r="K9" s="27">
        <v>4</v>
      </c>
      <c r="L9" s="25">
        <v>0</v>
      </c>
      <c r="M9" s="27">
        <v>0</v>
      </c>
      <c r="N9" s="25">
        <v>0</v>
      </c>
      <c r="O9" s="27">
        <v>1</v>
      </c>
      <c r="P9" s="25">
        <v>0</v>
      </c>
      <c r="Q9" s="27">
        <v>5</v>
      </c>
      <c r="R9" s="27">
        <v>0</v>
      </c>
      <c r="S9" s="27">
        <v>0</v>
      </c>
      <c r="T9">
        <v>0</v>
      </c>
      <c r="U9" s="27">
        <v>0</v>
      </c>
      <c r="V9">
        <v>0</v>
      </c>
      <c r="W9" s="25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5">
        <v>0</v>
      </c>
      <c r="AD9" s="27">
        <v>9</v>
      </c>
      <c r="AE9" s="27">
        <v>233</v>
      </c>
      <c r="AF9" s="27">
        <v>0</v>
      </c>
      <c r="AG9" s="27">
        <v>0</v>
      </c>
      <c r="AH9" s="27">
        <v>0</v>
      </c>
      <c r="AI9" s="27">
        <v>27</v>
      </c>
      <c r="AJ9" s="25">
        <v>0</v>
      </c>
      <c r="AK9" s="27">
        <v>1</v>
      </c>
      <c r="AL9" s="27">
        <v>0</v>
      </c>
      <c r="AM9" s="27">
        <v>10</v>
      </c>
      <c r="AN9" s="27">
        <v>1</v>
      </c>
      <c r="AO9" s="27">
        <v>0</v>
      </c>
      <c r="AP9" s="25">
        <v>443</v>
      </c>
      <c r="AQ9" s="25">
        <v>0</v>
      </c>
      <c r="AR9" s="25">
        <v>0</v>
      </c>
      <c r="AS9" s="25">
        <v>0</v>
      </c>
      <c r="AT9" s="25">
        <v>0</v>
      </c>
      <c r="AU9">
        <v>0</v>
      </c>
      <c r="AV9" s="25">
        <v>0</v>
      </c>
      <c r="AW9" s="25">
        <v>0</v>
      </c>
    </row>
    <row r="10" spans="1:77" ht="15">
      <c r="A10" s="28" t="s">
        <v>111</v>
      </c>
      <c r="B10" s="23" t="s">
        <v>112</v>
      </c>
      <c r="C10" s="24" t="s">
        <v>113</v>
      </c>
      <c r="D10" s="25">
        <v>0</v>
      </c>
      <c r="E10" s="25">
        <v>0</v>
      </c>
      <c r="F10" s="27">
        <v>0</v>
      </c>
      <c r="G10" s="27">
        <v>7</v>
      </c>
      <c r="H10" s="27">
        <v>32</v>
      </c>
      <c r="I10" s="27">
        <v>11</v>
      </c>
      <c r="J10" s="27">
        <v>328</v>
      </c>
      <c r="K10" s="27">
        <v>0</v>
      </c>
      <c r="L10" s="25">
        <v>0</v>
      </c>
      <c r="M10" s="27">
        <v>0</v>
      </c>
      <c r="N10" s="25">
        <v>0</v>
      </c>
      <c r="O10" s="27">
        <v>6</v>
      </c>
      <c r="P10" s="25">
        <v>0</v>
      </c>
      <c r="Q10" s="27">
        <v>0</v>
      </c>
      <c r="R10" s="27">
        <v>0</v>
      </c>
      <c r="S10" s="27">
        <v>0</v>
      </c>
      <c r="T10">
        <v>0</v>
      </c>
      <c r="U10" s="27">
        <v>0</v>
      </c>
      <c r="V10">
        <v>0</v>
      </c>
      <c r="W10" s="25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5">
        <v>0</v>
      </c>
      <c r="AD10" s="27">
        <v>41</v>
      </c>
      <c r="AE10" s="27">
        <v>844</v>
      </c>
      <c r="AF10" s="27">
        <v>0</v>
      </c>
      <c r="AG10" s="27">
        <v>0</v>
      </c>
      <c r="AH10" s="27">
        <v>70</v>
      </c>
      <c r="AI10" s="27">
        <v>0</v>
      </c>
      <c r="AJ10" s="25">
        <v>0</v>
      </c>
      <c r="AK10" s="27">
        <v>1</v>
      </c>
      <c r="AL10" s="27">
        <v>0</v>
      </c>
      <c r="AM10" s="27">
        <v>267</v>
      </c>
      <c r="AN10" s="27">
        <v>0</v>
      </c>
      <c r="AO10" s="27">
        <v>115</v>
      </c>
      <c r="AP10" s="25">
        <v>1722</v>
      </c>
      <c r="AQ10" s="25">
        <v>0</v>
      </c>
      <c r="AR10" s="25">
        <v>0</v>
      </c>
      <c r="AS10" s="25">
        <v>0</v>
      </c>
      <c r="AT10" s="25">
        <v>0</v>
      </c>
      <c r="AU10">
        <v>0</v>
      </c>
      <c r="AV10" s="25">
        <v>0</v>
      </c>
      <c r="AW10" s="25">
        <v>0</v>
      </c>
    </row>
    <row r="11" spans="1:77" ht="15">
      <c r="A11" s="29" t="s">
        <v>114</v>
      </c>
      <c r="B11" s="26" t="s">
        <v>115</v>
      </c>
      <c r="C11" t="s">
        <v>116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>
        <v>0</v>
      </c>
      <c r="U11" s="25">
        <v>0</v>
      </c>
      <c r="V11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1</v>
      </c>
      <c r="AN11" s="25">
        <v>0</v>
      </c>
      <c r="AO11" s="25">
        <v>0</v>
      </c>
      <c r="AP11" s="27">
        <v>2</v>
      </c>
      <c r="AQ11" s="25">
        <v>0</v>
      </c>
      <c r="AR11" s="25">
        <v>0</v>
      </c>
      <c r="AS11" s="25">
        <v>0</v>
      </c>
      <c r="AT11" s="25">
        <v>0</v>
      </c>
      <c r="AU11">
        <v>0</v>
      </c>
      <c r="AV11" s="25">
        <v>0</v>
      </c>
      <c r="AW11" s="25">
        <v>0</v>
      </c>
    </row>
    <row r="12" spans="1:77" ht="15">
      <c r="A12" s="28" t="s">
        <v>117</v>
      </c>
      <c r="B12" s="23" t="s">
        <v>118</v>
      </c>
      <c r="C12" s="24" t="s">
        <v>119</v>
      </c>
      <c r="D12" s="25">
        <v>0</v>
      </c>
      <c r="E12" s="25">
        <v>0</v>
      </c>
      <c r="F12" s="27">
        <v>20</v>
      </c>
      <c r="G12" s="27">
        <v>5</v>
      </c>
      <c r="H12" s="27">
        <v>34</v>
      </c>
      <c r="I12" s="27">
        <v>5</v>
      </c>
      <c r="J12" s="27">
        <v>400</v>
      </c>
      <c r="K12" s="27">
        <v>0</v>
      </c>
      <c r="L12" s="25">
        <v>0</v>
      </c>
      <c r="M12" s="27">
        <v>0</v>
      </c>
      <c r="N12" s="25">
        <v>0</v>
      </c>
      <c r="O12" s="27">
        <v>1</v>
      </c>
      <c r="P12" s="25">
        <v>0</v>
      </c>
      <c r="Q12" s="27">
        <v>0</v>
      </c>
      <c r="R12" s="27">
        <v>0</v>
      </c>
      <c r="S12" s="27">
        <v>0</v>
      </c>
      <c r="T12">
        <v>0</v>
      </c>
      <c r="U12" s="27">
        <v>0</v>
      </c>
      <c r="V12">
        <v>0</v>
      </c>
      <c r="W12" s="25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5">
        <v>0</v>
      </c>
      <c r="AD12" s="27">
        <v>19</v>
      </c>
      <c r="AE12" s="27">
        <v>415</v>
      </c>
      <c r="AF12" s="27">
        <v>3</v>
      </c>
      <c r="AG12" s="27">
        <v>0</v>
      </c>
      <c r="AH12" s="27">
        <v>36</v>
      </c>
      <c r="AI12" s="27">
        <v>0</v>
      </c>
      <c r="AJ12" s="25">
        <v>0</v>
      </c>
      <c r="AK12" s="27">
        <v>0</v>
      </c>
      <c r="AL12" s="27">
        <v>0</v>
      </c>
      <c r="AM12" s="27">
        <v>87</v>
      </c>
      <c r="AN12" s="27">
        <v>0</v>
      </c>
      <c r="AO12" s="27">
        <v>12</v>
      </c>
      <c r="AP12" s="25">
        <v>1037</v>
      </c>
      <c r="AQ12" s="25">
        <v>0</v>
      </c>
      <c r="AR12" s="25">
        <v>0</v>
      </c>
      <c r="AS12" s="25">
        <v>0</v>
      </c>
      <c r="AT12" s="25">
        <v>0</v>
      </c>
      <c r="AU12">
        <v>0</v>
      </c>
      <c r="AV12" s="25">
        <v>0</v>
      </c>
      <c r="AW12" s="25">
        <v>0</v>
      </c>
    </row>
    <row r="13" spans="1:77" ht="15">
      <c r="A13" s="29" t="s">
        <v>120</v>
      </c>
      <c r="B13" s="26" t="s">
        <v>121</v>
      </c>
      <c r="C13" t="s">
        <v>122</v>
      </c>
      <c r="D13" s="25">
        <v>3</v>
      </c>
      <c r="E13" s="25">
        <v>5</v>
      </c>
      <c r="F13" s="25">
        <v>2</v>
      </c>
      <c r="G13" s="25">
        <v>44</v>
      </c>
      <c r="H13" s="25">
        <v>33</v>
      </c>
      <c r="I13" s="25">
        <v>6</v>
      </c>
      <c r="J13" s="25">
        <v>193</v>
      </c>
      <c r="K13" s="25">
        <v>1</v>
      </c>
      <c r="L13" s="25">
        <v>0</v>
      </c>
      <c r="M13" s="25">
        <v>3</v>
      </c>
      <c r="N13" s="25">
        <v>1</v>
      </c>
      <c r="O13" s="25">
        <v>1</v>
      </c>
      <c r="P13" s="25">
        <v>0</v>
      </c>
      <c r="Q13" s="25">
        <v>6</v>
      </c>
      <c r="R13" s="25">
        <v>5</v>
      </c>
      <c r="S13" s="25">
        <v>0</v>
      </c>
      <c r="T13">
        <v>0</v>
      </c>
      <c r="U13" s="25">
        <v>3</v>
      </c>
      <c r="V13">
        <v>0</v>
      </c>
      <c r="W13" s="25">
        <v>0</v>
      </c>
      <c r="X13" s="25">
        <v>1</v>
      </c>
      <c r="Y13" s="25">
        <v>3</v>
      </c>
      <c r="Z13" s="25">
        <v>0</v>
      </c>
      <c r="AA13" s="25">
        <v>0</v>
      </c>
      <c r="AB13" s="25">
        <v>4</v>
      </c>
      <c r="AC13" s="25">
        <v>318</v>
      </c>
      <c r="AD13" s="25">
        <v>59</v>
      </c>
      <c r="AE13" s="25">
        <v>110</v>
      </c>
      <c r="AF13" s="25">
        <v>8</v>
      </c>
      <c r="AG13" s="25">
        <v>0</v>
      </c>
      <c r="AH13" s="25">
        <v>0</v>
      </c>
      <c r="AI13" s="25">
        <v>0</v>
      </c>
      <c r="AJ13" s="25">
        <v>1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7">
        <v>810</v>
      </c>
      <c r="AQ13" s="25">
        <v>0</v>
      </c>
      <c r="AR13" s="25">
        <v>0</v>
      </c>
      <c r="AS13" s="25">
        <v>0</v>
      </c>
      <c r="AT13" s="25">
        <v>0</v>
      </c>
      <c r="AU13">
        <v>0</v>
      </c>
      <c r="AV13" s="25">
        <v>0</v>
      </c>
      <c r="AW13" s="25">
        <v>0</v>
      </c>
    </row>
    <row r="14" spans="1:77" ht="15">
      <c r="A14" s="28" t="s">
        <v>123</v>
      </c>
      <c r="B14" s="23" t="s">
        <v>124</v>
      </c>
      <c r="C14" s="24" t="s">
        <v>125</v>
      </c>
      <c r="D14" s="25">
        <v>1</v>
      </c>
      <c r="E14" s="25">
        <v>0</v>
      </c>
      <c r="F14" s="27">
        <v>7</v>
      </c>
      <c r="G14" s="27">
        <v>0</v>
      </c>
      <c r="H14" s="27">
        <v>8</v>
      </c>
      <c r="I14" s="27">
        <v>1</v>
      </c>
      <c r="J14" s="27">
        <v>97</v>
      </c>
      <c r="K14" s="27">
        <v>0</v>
      </c>
      <c r="L14" s="25">
        <v>0</v>
      </c>
      <c r="M14" s="27">
        <v>1</v>
      </c>
      <c r="N14" s="25">
        <v>0</v>
      </c>
      <c r="O14" s="27">
        <v>6</v>
      </c>
      <c r="P14" s="25">
        <v>0</v>
      </c>
      <c r="Q14" s="27">
        <v>0</v>
      </c>
      <c r="R14" s="27">
        <v>1</v>
      </c>
      <c r="S14" s="27">
        <v>0</v>
      </c>
      <c r="T14">
        <v>0</v>
      </c>
      <c r="U14" s="27">
        <v>0</v>
      </c>
      <c r="V14">
        <v>0</v>
      </c>
      <c r="W14" s="25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5">
        <v>2</v>
      </c>
      <c r="AD14" s="27">
        <v>6</v>
      </c>
      <c r="AE14" s="27">
        <v>109</v>
      </c>
      <c r="AF14" s="27">
        <v>0</v>
      </c>
      <c r="AG14" s="27">
        <v>0</v>
      </c>
      <c r="AH14" s="27">
        <v>0</v>
      </c>
      <c r="AI14" s="27">
        <v>0</v>
      </c>
      <c r="AJ14" s="25">
        <v>0</v>
      </c>
      <c r="AK14" s="27">
        <v>0</v>
      </c>
      <c r="AL14" s="27">
        <v>0</v>
      </c>
      <c r="AM14" s="27">
        <v>22</v>
      </c>
      <c r="AN14" s="27">
        <v>0</v>
      </c>
      <c r="AO14" s="27">
        <v>53</v>
      </c>
      <c r="AP14" s="25">
        <v>314</v>
      </c>
      <c r="AQ14" s="25">
        <v>0</v>
      </c>
      <c r="AR14" s="25">
        <v>0</v>
      </c>
      <c r="AS14" s="25">
        <v>0</v>
      </c>
      <c r="AT14" s="25">
        <v>0</v>
      </c>
      <c r="AU14">
        <v>0</v>
      </c>
      <c r="AV14" s="25">
        <v>0</v>
      </c>
      <c r="AW14" s="25">
        <v>0</v>
      </c>
    </row>
    <row r="15" spans="1:77" ht="15">
      <c r="A15" s="29" t="s">
        <v>126</v>
      </c>
      <c r="B15" s="26" t="s">
        <v>127</v>
      </c>
      <c r="C15" t="s">
        <v>128</v>
      </c>
      <c r="D15" s="25">
        <v>0</v>
      </c>
      <c r="E15" s="25">
        <v>0</v>
      </c>
      <c r="F15" s="25">
        <v>2</v>
      </c>
      <c r="G15" s="25">
        <v>3</v>
      </c>
      <c r="H15" s="25">
        <v>10</v>
      </c>
      <c r="I15" s="25">
        <v>2</v>
      </c>
      <c r="J15" s="25">
        <v>73</v>
      </c>
      <c r="K15" s="25">
        <v>0</v>
      </c>
      <c r="L15" s="25">
        <v>2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>
        <v>0</v>
      </c>
      <c r="U15" s="25">
        <v>0</v>
      </c>
      <c r="V15">
        <v>0</v>
      </c>
      <c r="W15" s="25">
        <v>0</v>
      </c>
      <c r="X15" s="25">
        <v>0</v>
      </c>
      <c r="Y15" s="25">
        <v>2</v>
      </c>
      <c r="Z15" s="25">
        <v>0</v>
      </c>
      <c r="AA15" s="25">
        <v>0</v>
      </c>
      <c r="AB15" s="25">
        <v>0</v>
      </c>
      <c r="AC15" s="25">
        <v>0</v>
      </c>
      <c r="AD15" s="25">
        <v>1</v>
      </c>
      <c r="AE15" s="25">
        <v>97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2</v>
      </c>
      <c r="AN15" s="25">
        <v>0</v>
      </c>
      <c r="AO15" s="25">
        <v>0</v>
      </c>
      <c r="AP15" s="27">
        <v>194</v>
      </c>
      <c r="AQ15" s="25">
        <v>0</v>
      </c>
      <c r="AR15" s="25">
        <v>0</v>
      </c>
      <c r="AS15" s="25">
        <v>0</v>
      </c>
      <c r="AT15" s="25">
        <v>0</v>
      </c>
      <c r="AU15">
        <v>0</v>
      </c>
      <c r="AV15" s="25">
        <v>0</v>
      </c>
      <c r="AW15" s="25">
        <v>0</v>
      </c>
    </row>
    <row r="16" spans="1:77" ht="15">
      <c r="A16" s="30" t="s">
        <v>129</v>
      </c>
      <c r="B16" s="30" t="s">
        <v>130</v>
      </c>
      <c r="C16" s="31" t="s">
        <v>131</v>
      </c>
      <c r="D16" s="25">
        <v>0</v>
      </c>
      <c r="E16" s="25">
        <v>0</v>
      </c>
      <c r="F16" s="31">
        <v>6</v>
      </c>
      <c r="G16" s="31">
        <v>3</v>
      </c>
      <c r="H16" s="31">
        <v>2</v>
      </c>
      <c r="I16" s="31">
        <v>0</v>
      </c>
      <c r="J16" s="31">
        <v>89</v>
      </c>
      <c r="K16" s="31">
        <v>0</v>
      </c>
      <c r="L16" s="25">
        <v>0</v>
      </c>
      <c r="M16" s="31">
        <v>0</v>
      </c>
      <c r="N16" s="25">
        <v>0</v>
      </c>
      <c r="O16" s="31">
        <v>1</v>
      </c>
      <c r="P16" s="25">
        <v>0</v>
      </c>
      <c r="Q16" s="31">
        <v>0</v>
      </c>
      <c r="R16" s="31">
        <v>0</v>
      </c>
      <c r="S16" s="31">
        <v>0</v>
      </c>
      <c r="T16" s="31">
        <v>0</v>
      </c>
      <c r="U16" s="31">
        <v>3</v>
      </c>
      <c r="V16">
        <v>0</v>
      </c>
      <c r="W16" s="25">
        <v>0</v>
      </c>
      <c r="X16" s="31">
        <v>0</v>
      </c>
      <c r="Y16" s="31">
        <v>0</v>
      </c>
      <c r="Z16" s="31">
        <v>0</v>
      </c>
      <c r="AA16" s="31">
        <v>1</v>
      </c>
      <c r="AB16" s="31">
        <v>2</v>
      </c>
      <c r="AC16" s="25">
        <v>0</v>
      </c>
      <c r="AD16" s="31">
        <v>6</v>
      </c>
      <c r="AE16" s="31">
        <v>221</v>
      </c>
      <c r="AF16" s="31">
        <v>0</v>
      </c>
      <c r="AG16" s="31">
        <v>0</v>
      </c>
      <c r="AH16" s="31">
        <v>5</v>
      </c>
      <c r="AI16" s="31">
        <v>0</v>
      </c>
      <c r="AJ16" s="25">
        <v>0</v>
      </c>
      <c r="AK16" s="31">
        <v>0</v>
      </c>
      <c r="AL16" s="31">
        <v>0</v>
      </c>
      <c r="AM16" s="31">
        <v>10</v>
      </c>
      <c r="AN16" s="31">
        <v>0</v>
      </c>
      <c r="AO16" s="31">
        <v>0</v>
      </c>
      <c r="AP16" s="31">
        <v>349</v>
      </c>
      <c r="AQ16" s="25">
        <v>0</v>
      </c>
      <c r="AR16" s="25">
        <v>0</v>
      </c>
      <c r="AS16" s="25">
        <v>0</v>
      </c>
      <c r="AT16" s="25">
        <v>0</v>
      </c>
      <c r="AU16">
        <v>0</v>
      </c>
      <c r="AV16" s="25">
        <v>0</v>
      </c>
      <c r="AW16" s="25">
        <v>0</v>
      </c>
    </row>
    <row r="17" spans="1:49">
      <c r="A17" t="s">
        <v>52</v>
      </c>
      <c r="D17" s="25">
        <v>4</v>
      </c>
      <c r="E17" s="25">
        <v>5</v>
      </c>
      <c r="F17">
        <v>53</v>
      </c>
      <c r="G17">
        <v>70</v>
      </c>
      <c r="H17">
        <v>202</v>
      </c>
      <c r="I17">
        <v>44</v>
      </c>
      <c r="J17">
        <v>1641</v>
      </c>
      <c r="K17">
        <v>5</v>
      </c>
      <c r="L17" s="25">
        <v>2</v>
      </c>
      <c r="M17">
        <v>10</v>
      </c>
      <c r="N17" s="25">
        <v>1</v>
      </c>
      <c r="O17">
        <v>31</v>
      </c>
      <c r="P17" s="25">
        <v>0</v>
      </c>
      <c r="Q17">
        <v>19</v>
      </c>
      <c r="R17">
        <v>14</v>
      </c>
      <c r="S17">
        <v>0</v>
      </c>
      <c r="T17">
        <v>0</v>
      </c>
      <c r="U17">
        <v>24</v>
      </c>
      <c r="V17">
        <v>0</v>
      </c>
      <c r="W17" s="25">
        <v>1</v>
      </c>
      <c r="X17">
        <v>9</v>
      </c>
      <c r="Y17">
        <v>8</v>
      </c>
      <c r="Z17">
        <v>0</v>
      </c>
      <c r="AA17">
        <v>1</v>
      </c>
      <c r="AB17">
        <v>20</v>
      </c>
      <c r="AC17" s="25">
        <v>321</v>
      </c>
      <c r="AD17">
        <v>141</v>
      </c>
      <c r="AE17">
        <v>2507</v>
      </c>
      <c r="AF17">
        <v>32</v>
      </c>
      <c r="AG17">
        <v>0</v>
      </c>
      <c r="AH17">
        <v>147</v>
      </c>
      <c r="AI17">
        <v>27</v>
      </c>
      <c r="AJ17" s="25">
        <v>2</v>
      </c>
      <c r="AK17">
        <v>9</v>
      </c>
      <c r="AL17">
        <v>28</v>
      </c>
      <c r="AM17">
        <v>413</v>
      </c>
      <c r="AN17">
        <v>1</v>
      </c>
      <c r="AO17">
        <v>180</v>
      </c>
      <c r="AP17">
        <v>5972</v>
      </c>
      <c r="AQ17" s="25">
        <v>0</v>
      </c>
      <c r="AR17" s="25">
        <v>0</v>
      </c>
      <c r="AS17" s="25">
        <v>0</v>
      </c>
      <c r="AT17" s="25">
        <v>0</v>
      </c>
      <c r="AU17">
        <v>0</v>
      </c>
      <c r="AV17" s="25">
        <v>0</v>
      </c>
      <c r="AW17" s="25"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1DCAD8B-3465-4670-8D8C-A66DA075B6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Suprema Corte de Justicia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Julio C. Pena A.</cp:lastModifiedBy>
  <cp:revision/>
  <dcterms:created xsi:type="dcterms:W3CDTF">2000-12-15T15:45:48Z</dcterms:created>
  <dcterms:modified xsi:type="dcterms:W3CDTF">2022-01-27T11:26:56Z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-415814670</vt:i4>
  </property>
  <property fmtid="{D5CDD505-2E9C-101B-9397-08002B2CF9AE}" pid="3" name="_EmailSubject">
    <vt:lpwstr/>
  </property>
  <property fmtid="{D5CDD505-2E9C-101B-9397-08002B2CF9AE}" pid="4" name="_AuthorEmail">
    <vt:lpwstr>Kcastro@suprema.gov.do</vt:lpwstr>
  </property>
  <property fmtid="{D5CDD505-2E9C-101B-9397-08002B2CF9AE}" pid="5" name="_AuthorEmailDisplayName">
    <vt:lpwstr>Katiusca de Castro</vt:lpwstr>
  </property>
  <property fmtid="{D5CDD505-2E9C-101B-9397-08002B2CF9AE}" pid="6" name="_PreviousAdHocReviewCycleID">
    <vt:i4>-967794269</vt:i4>
  </property>
  <property fmtid="{D5CDD505-2E9C-101B-9397-08002B2CF9AE}" pid="7" name="_ReviewingToolsShownOnce">
    <vt:lpwstr/>
  </property>
</Properties>
</file>