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matalcantara_poderjudicial_gob_do/Documents/02. REPORTE ORDENES DE COMPRAS/RELACIÓN DE ADJUDICACIONES/09. SEPTIEMBRE 2024/"/>
    </mc:Choice>
  </mc:AlternateContent>
  <xr:revisionPtr revIDLastSave="0" documentId="8_{00E7C86E-F753-4816-8D25-0DE892A99868}" xr6:coauthVersionLast="47" xr6:coauthVersionMax="47" xr10:uidLastSave="{00000000-0000-0000-0000-000000000000}"/>
  <bookViews>
    <workbookView xWindow="28680" yWindow="-120" windowWidth="29040" windowHeight="15840" tabRatio="594" xr2:uid="{00000000-000D-0000-FFFF-FFFF00000000}"/>
  </bookViews>
  <sheets>
    <sheet name="Adjudicaciones Sept. (General)" sheetId="1" r:id="rId1"/>
    <sheet name="Adjudicaciones Sept. (MiPymes)" sheetId="3" r:id="rId2"/>
  </sheets>
  <definedNames>
    <definedName name="_xlnm._FilterDatabase" localSheetId="0" hidden="1">'Adjudicaciones Sept. (General)'!$A$5:$P$57</definedName>
    <definedName name="_xlnm._FilterDatabase" localSheetId="1" hidden="1">'Adjudicaciones Sept. (MiPymes)'!$A$3:$P$27</definedName>
    <definedName name="_xlnm.Print_Area" localSheetId="0">'Adjudicaciones Sept. (General)'!$A$1:$V$61</definedName>
    <definedName name="_xlnm.Print_Area" localSheetId="1">'Adjudicaciones Sept. (MiPymes)'!$A$1:$P$43</definedName>
    <definedName name="_xlnm.Print_Titles" localSheetId="0">'Adjudicaciones Sept. (General)'!$1:$5</definedName>
    <definedName name="_xlnm.Print_Titles" localSheetId="1">'Adjudicaciones Sept. (MiPymes)'!$1:$3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1" l="1"/>
  <c r="R55" i="1" s="1"/>
  <c r="Q52" i="1"/>
  <c r="R52" i="1" s="1"/>
  <c r="Q54" i="1"/>
  <c r="R54" i="1" s="1"/>
  <c r="Q53" i="1"/>
  <c r="R53" i="1" s="1"/>
  <c r="Q51" i="1"/>
  <c r="R51" i="1" s="1"/>
  <c r="Q49" i="1"/>
  <c r="R49" i="1" s="1"/>
  <c r="Q47" i="1"/>
  <c r="R47" i="1" s="1"/>
  <c r="Q46" i="1"/>
  <c r="R46" i="1" s="1"/>
  <c r="Q42" i="1"/>
  <c r="R42" i="1" s="1"/>
  <c r="Q45" i="1"/>
  <c r="Q44" i="1"/>
  <c r="R44" i="1" s="1"/>
  <c r="Q43" i="1"/>
  <c r="R43" i="1" s="1"/>
  <c r="Q41" i="1"/>
  <c r="R41" i="1" s="1"/>
  <c r="Q40" i="1"/>
  <c r="R40" i="1" s="1"/>
  <c r="Q36" i="1" l="1"/>
  <c r="R36" i="1" s="1"/>
  <c r="Q34" i="1"/>
  <c r="R34" i="1" s="1"/>
  <c r="Q6" i="1"/>
  <c r="R6" i="1" s="1"/>
  <c r="Q39" i="1"/>
  <c r="R39" i="1" s="1"/>
  <c r="Q38" i="1"/>
  <c r="R38" i="1" s="1"/>
  <c r="Q37" i="1"/>
  <c r="R37" i="1" s="1"/>
  <c r="Q35" i="1"/>
  <c r="R35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Q22" i="1"/>
  <c r="R22" i="1" s="1"/>
  <c r="Q21" i="1"/>
  <c r="R21" i="1" s="1"/>
  <c r="Q20" i="1"/>
  <c r="Q19" i="1"/>
  <c r="R19" i="1" s="1"/>
  <c r="Q18" i="1"/>
  <c r="R18" i="1" s="1"/>
  <c r="Q17" i="1"/>
  <c r="R17" i="1" s="1"/>
  <c r="Q16" i="1"/>
  <c r="R16" i="1" s="1"/>
  <c r="Q15" i="1"/>
  <c r="Q14" i="1"/>
  <c r="R14" i="1" s="1"/>
  <c r="Q13" i="1"/>
  <c r="R13" i="1" s="1"/>
  <c r="Q12" i="1"/>
  <c r="Q11" i="1"/>
  <c r="Q10" i="1"/>
  <c r="Q9" i="1"/>
  <c r="Q8" i="1"/>
  <c r="Q7" i="1"/>
  <c r="R7" i="1" s="1"/>
  <c r="S4" i="1" l="1"/>
  <c r="T4" i="1" s="1"/>
  <c r="R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 Oviedo S.</author>
    <author>tc={91751ACE-E7DB-4B8F-BAE0-47F825F092B5}</author>
    <author>tc={4739A3C9-39EF-49C6-AE46-7C7DBD630885}</author>
    <author>tc={91A18248-BE3D-4383-9AFB-27EC4761CB2C}</author>
    <author>tc={88F503E0-8140-429A-ACE4-A52E3ED574AD}</author>
    <author>tc={9BDC5608-57AE-4661-B7FA-6E7F38A2D5FE}</author>
    <author>tc={357F4D7A-B616-4352-8FCA-D4E884233C76}</author>
    <author>tc={ABDC7278-D389-43FF-B952-913D1EF9610D}</author>
  </authors>
  <commentList>
    <comment ref="T4" authorId="0" shapeId="0" xr:uid="{8E0299D6-C9C1-4F2D-A686-25108C015569}">
      <text>
        <r>
          <rPr>
            <b/>
            <sz val="9"/>
            <color indexed="81"/>
            <rFont val="Tahoma"/>
            <family val="2"/>
          </rPr>
          <t>Emmanuel Oviedo S.:</t>
        </r>
        <r>
          <rPr>
            <sz val="9"/>
            <color indexed="81"/>
            <rFont val="Tahoma"/>
            <family val="2"/>
          </rPr>
          <t xml:space="preserve">
Producción del mes
</t>
        </r>
      </text>
    </comment>
    <comment ref="R7" authorId="1" shapeId="0" xr:uid="{91751ACE-E7DB-4B8F-BAE0-47F825F092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Enmienda I, de fecha 04/09/2024.</t>
      </text>
    </comment>
    <comment ref="R14" authorId="2" shapeId="0" xr:uid="{4739A3C9-39EF-49C6-AE46-7C7DBD630885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Solicitaron Completivo de la Disponibilidad Financiera en fecha 02/09/2024 y la misma fue recibida el 05/09/2024.
Sugerencia: Colocar como evidencia pantalla del Planner. </t>
      </text>
    </comment>
    <comment ref="R24" authorId="3" shapeId="0" xr:uid="{91A18248-BE3D-4383-9AFB-27EC4761CB2C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Solicitaron Completivo de la Disponibilidad Financiera en fecha 02/09/2024 y la misma fue recibida el 11/09/2024. 
Sugerencia: Colocar como evidencia pantalla del Planner. </t>
      </text>
    </comment>
    <comment ref="R48" authorId="4" shapeId="0" xr:uid="{88F503E0-8140-429A-ACE4-A52E3ED574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R49" authorId="5" shapeId="0" xr:uid="{9BDC5608-57AE-4661-B7FA-6E7F38A2D5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Proveedor que fue readjudicado en fecha 20/09/2024.</t>
      </text>
    </comment>
    <comment ref="R50" authorId="6" shapeId="0" xr:uid="{357F4D7A-B616-4352-8FCA-D4E884233C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R56" authorId="7" shapeId="0" xr:uid="{ABDC7278-D389-43FF-B952-913D1EF9610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</commentList>
</comments>
</file>

<file path=xl/sharedStrings.xml><?xml version="1.0" encoding="utf-8"?>
<sst xmlns="http://schemas.openxmlformats.org/spreadsheetml/2006/main" count="1031" uniqueCount="205">
  <si>
    <t xml:space="preserve">DPTO. SOLICITANTE </t>
  </si>
  <si>
    <t>MES DE ENTRADA</t>
  </si>
  <si>
    <t>DESCRIPCIÓN RESUMIDA DE LO QUE SE REQUIERE</t>
  </si>
  <si>
    <t xml:space="preserve">CÓDIGO ASIGNADO </t>
  </si>
  <si>
    <t>TIPO DE UMBRAL</t>
  </si>
  <si>
    <t xml:space="preserve">TIPO DE ADQUISICIÓN </t>
  </si>
  <si>
    <t>ESTADO DEL PROCESO</t>
  </si>
  <si>
    <t xml:space="preserve">FECHA PUBLICACIÓN </t>
  </si>
  <si>
    <t>FECHA ADJUDICACION</t>
  </si>
  <si>
    <t>FECHA ORDEN DE COMPRA</t>
  </si>
  <si>
    <t xml:space="preserve">NO. DE ORDEN DE COMPRAS </t>
  </si>
  <si>
    <t xml:space="preserve">MYPYMES  </t>
  </si>
  <si>
    <t>TIPO DE MIPYME / PRODUCCIÓN NACIONAL / MUJER / NO APLICA</t>
  </si>
  <si>
    <t xml:space="preserve"> GÉNERO</t>
  </si>
  <si>
    <t>SUPLIDOR ADJUDICADO</t>
  </si>
  <si>
    <t>MONTO ORDEN DE COMPRAS</t>
  </si>
  <si>
    <t>N/A</t>
  </si>
  <si>
    <t>NO</t>
  </si>
  <si>
    <t>SI</t>
  </si>
  <si>
    <t>PEQUEÑA EMPRESA</t>
  </si>
  <si>
    <t>MICRO EMPRESA</t>
  </si>
  <si>
    <t>2P TECHNOLOGY, SRL</t>
  </si>
  <si>
    <t xml:space="preserve">SI </t>
  </si>
  <si>
    <t>MEDIANA EMPRESA</t>
  </si>
  <si>
    <t>VICTOR GARCIA AIRE ACONDICIONADO SRL</t>
  </si>
  <si>
    <t>METRO TECNOLOGIA SRL</t>
  </si>
  <si>
    <t>MIPYME MUJER – MICRO EMPRESA</t>
  </si>
  <si>
    <t>LOM OFFICE COMP, SRL</t>
  </si>
  <si>
    <t>MIPYME MUJER- MICRO EMPRESA</t>
  </si>
  <si>
    <t>GRAN EMPRESA</t>
  </si>
  <si>
    <t>CECOMSA SRL</t>
  </si>
  <si>
    <t>YERINA REYES CARRAZANA</t>
  </si>
  <si>
    <t xml:space="preserve">FIRMADO POR: </t>
  </si>
  <si>
    <t>GERENTE DE COTIZACIONES Y SEG. DE COMPRAS</t>
  </si>
  <si>
    <t>RELACIÓN DE COMPRAS REALIZADAS A MICRO PEQUEÑAS Y MEDIANAS EMPRESAS (Mipymes) - SEPTIEMBRE 2024</t>
  </si>
  <si>
    <t>DIRECCIÓN DE PLANIFICACIÓN</t>
  </si>
  <si>
    <t>DIRECCIÓN DE INFRAESTRUCTURA FÍSICA</t>
  </si>
  <si>
    <t>DIRECCIÓN CENTRAL DE LA POLICÍA DE PROTECCIÓN JUDICIAL</t>
  </si>
  <si>
    <t xml:space="preserve">DIRECCIÓN DE GESTIÓN HUMANA </t>
  </si>
  <si>
    <t>DIRECCIÓN ADMINISTRATIVA</t>
  </si>
  <si>
    <t>DIRECCIÓN DE JUSTICIA INCLUSIVA</t>
  </si>
  <si>
    <t>DIRECCIÓN DE COMUNICACIÓN AL USUARIO</t>
  </si>
  <si>
    <t>DIRECCIÓN DE TECNOLOGÍAS DE LA INFORMACIÓN Y LA COMUNICACIÓN</t>
  </si>
  <si>
    <t>ADMINISTRACIÓN GENERAL DEL SERVICIO JUDICIAL</t>
  </si>
  <si>
    <t>COORDINACIÓN GENERAL DE COMUNICACIONES Y ASUNTOS PÚBLICOS</t>
  </si>
  <si>
    <t xml:space="preserve">JULIO </t>
  </si>
  <si>
    <t>AGOSTO</t>
  </si>
  <si>
    <t xml:space="preserve">SEPTIEMBRE </t>
  </si>
  <si>
    <t xml:space="preserve">ADQ. ELECTRODOMÉSTICOS PARA SU USO A NIVEL NACIONAL, DIRIGIDO A MIPYMES </t>
  </si>
  <si>
    <t>ADQ. PAPEL BOND PARA SU USO A NIVEL NACIONAL, DIRIGIDO A MIPYMES</t>
  </si>
  <si>
    <t xml:space="preserve">ADQ. CARRETILLAS O CARROS MANUALES PARA SU USO A NIVEL NACIONAL </t>
  </si>
  <si>
    <t xml:space="preserve">SUMINISTRO E INSTALACIÓN DE BARRERA VEHICULAR PARA EL EDIFICIO SCJ-CPJ </t>
  </si>
  <si>
    <t xml:space="preserve">ADQ. Y CONTRATACIÓN DE SERVICIO DE RECARGA DE EXTINTORES A NIVEL NACIONAL </t>
  </si>
  <si>
    <t>ADQ. PILAS ALCALINAS PARA SU USO A NIVEL NACIONAL</t>
  </si>
  <si>
    <t>ADQ. SOFTWARE PARA LA GESTIÓN DE PROYECTOS DEL PODER JUDICIAL</t>
  </si>
  <si>
    <t>ADQ. JUGUETES PARA LOS CENTROS DE ENTREVISTAS FORENSES</t>
  </si>
  <si>
    <t>CONTRATACIÓN DE SERVICIOS DE FUMIGACIÓN PARA PJ CORTES DE APELACIÓN D.N.</t>
  </si>
  <si>
    <t>CONTRATACIÓN SERVICIO DE TRANSPORTE DE PERSONAL EN AUTOBÚS, DIRIGIDO A MIPYMES</t>
  </si>
  <si>
    <t xml:space="preserve">ADQ. LICENCIAS FREEPIK PARA LA DIRECCIÓN DE COMUNICACIÓN AL USUARIO </t>
  </si>
  <si>
    <t xml:space="preserve">ADQ. AURICULARES CON MICRÓFONO PARA OPERACIONES PJ </t>
  </si>
  <si>
    <t>CONTRATACIÓN SERVICIO ALQUILER DE FURGONES CLIMATIZADOS PARA NAVES DE ARCHIVO CENTRAL PJ</t>
  </si>
  <si>
    <t>SUMINISTRO E INSTALACIÓN DE LOUVERS DECORATIVOS PARA SALÓN DE DELIBERACIONES SCJ</t>
  </si>
  <si>
    <t xml:space="preserve">CONTRATACIÓN SERVICIO DE LIMPIEZA Y DESCONGESTIONAMIENTO DE ÁREAS, DIRIGIDO A MIPYMES </t>
  </si>
  <si>
    <t>ADQ. PIZARRAS FLOTANTES EDIF. SCJ-CPJ</t>
  </si>
  <si>
    <t>ADQ. PLUGINS WORDPRESS PARA MANEJO DE IDIOMAS Y TRADUCCIÓN PARA PORTALES PJ</t>
  </si>
  <si>
    <t>CONTRATACIÓN SERVICIO DE SUMINISTRO DE ALMUERZOS EMPRESARIALES PARA EL PERSONAL DEL CENTRO DE GESTIÓN DOCUMENTAL</t>
  </si>
  <si>
    <t>ADQ. CONDENSADORES Y AIRE ACONDICIONADO PARA PJ CORTES DE APELACIÓN D.N., DIRIGIDO A MIPYMES</t>
  </si>
  <si>
    <t>CONTRATACIÓN DE SERVICIOS DE IMPRESIÓN PARA LOS ACTOS DEL DÍA DEL PJ 2025</t>
  </si>
  <si>
    <t>ADQ. MICROCOMPUTADORAS PARA LOS CENTROS DE MEDIACIÓN JUDICIAL</t>
  </si>
  <si>
    <t>ADQ. MATERIALES ELÉCTRICOS PARA USO A NIVEL NACIONAL, 2DO. PEDIDO 2024</t>
  </si>
  <si>
    <t>CONTRATACIÓN SERVICIO DE MANTENIMIENTO CORRECTIVO PARA CONTROLES DE ACCESO DEL EDIFICIO SCJ-CPJ</t>
  </si>
  <si>
    <t>CONTRATACIÓN SERVICIO PARA CONFECCIÓN DE CAMISAS PARA COLABORADORES DE LA DIRECCIÓN DE GESTIÓN HUMANA, DIRIGIDO A MIPYMES</t>
  </si>
  <si>
    <t>ADQ. CASILLEROS PARA SU USO A NIVEL NACIONAL</t>
  </si>
  <si>
    <t>CM-2024-122</t>
  </si>
  <si>
    <t>CM-2024-125</t>
  </si>
  <si>
    <t>CDU-2024-071</t>
  </si>
  <si>
    <t>CM-2024-127</t>
  </si>
  <si>
    <t>CM-2024-130</t>
  </si>
  <si>
    <t>CM-2024-133</t>
  </si>
  <si>
    <t>CM-2024-132</t>
  </si>
  <si>
    <t>CDU-2024-078</t>
  </si>
  <si>
    <t>CM-2024-134</t>
  </si>
  <si>
    <t>CDU-2024-077</t>
  </si>
  <si>
    <t>CM-2024-135</t>
  </si>
  <si>
    <t>CDU-2024-079</t>
  </si>
  <si>
    <t>CDU-2024-080</t>
  </si>
  <si>
    <t>CM-2024-119</t>
  </si>
  <si>
    <t>CDU-2024-082</t>
  </si>
  <si>
    <t>CDU-2024-083</t>
  </si>
  <si>
    <t>CM-2024-139</t>
  </si>
  <si>
    <t>CDU-2024-084</t>
  </si>
  <si>
    <t>CDU-2024-086</t>
  </si>
  <si>
    <t>CM-2024-143</t>
  </si>
  <si>
    <t>CDU-2024-088</t>
  </si>
  <si>
    <t>CM-2024-147</t>
  </si>
  <si>
    <t>CDU-2024-091</t>
  </si>
  <si>
    <t xml:space="preserve">CDU-2024-094 </t>
  </si>
  <si>
    <t>COMPRA MENOR</t>
  </si>
  <si>
    <t>POR DEBAJO UMBRAL</t>
  </si>
  <si>
    <t>BIEN</t>
  </si>
  <si>
    <t>SERVICIO</t>
  </si>
  <si>
    <t>BIEN Y SERVICIO</t>
  </si>
  <si>
    <t>ADJUDICADO</t>
  </si>
  <si>
    <t>012-2024</t>
  </si>
  <si>
    <t xml:space="preserve">NO </t>
  </si>
  <si>
    <t>MIPYME MUJER – PEQUEÑA EMPRESA</t>
  </si>
  <si>
    <t xml:space="preserve">MEDIANA EMPRESA </t>
  </si>
  <si>
    <t>MIPYME MUJER- MEDIANA EMPRESA</t>
  </si>
  <si>
    <t>MASCULINO</t>
  </si>
  <si>
    <t>FEMENINO</t>
  </si>
  <si>
    <t>ITCORP GONGLOSS, SRL</t>
  </si>
  <si>
    <t>ROMÁN PAREDES INDUSTRIAL, SRL</t>
  </si>
  <si>
    <t>RKR PARTS+SERVICES, EIRL</t>
  </si>
  <si>
    <t>RORESA SOLUCIONES, SRL</t>
  </si>
  <si>
    <t>BM SUPLIDORES ELÉCTRICOS, SRL</t>
  </si>
  <si>
    <t xml:space="preserve">BRIMARGE GROUP, SRL </t>
  </si>
  <si>
    <t>LUKE BORDADOS SRL</t>
  </si>
  <si>
    <t>MUEBLES OMAR, S. A.</t>
  </si>
  <si>
    <t>ABASTECIMIENTOS COMERCIALES FJJ, SRL</t>
  </si>
  <si>
    <t xml:space="preserve">LA INNOVACION, SRL </t>
  </si>
  <si>
    <t>CASA ARMES SRL</t>
  </si>
  <si>
    <t xml:space="preserve">MAXX EXTINTORES, SRL </t>
  </si>
  <si>
    <t xml:space="preserve">VELEZ IMPORT SRL </t>
  </si>
  <si>
    <t>SOLVEX DOMINICANA, SRL</t>
  </si>
  <si>
    <t>LA NOVIA DE VILLA, SA</t>
  </si>
  <si>
    <t xml:space="preserve">TRANSPORTE ENCARNACION REYES SRL </t>
  </si>
  <si>
    <t>CONTAINER TRAILER SERVICES CTS SRL</t>
  </si>
  <si>
    <t xml:space="preserve">PROCITROM, SRL </t>
  </si>
  <si>
    <t>OPEN CLEAN, SRL</t>
  </si>
  <si>
    <t>INDUSTRIA DOMINGUEZ, SRL</t>
  </si>
  <si>
    <t>TCO NETWORKING, SRL</t>
  </si>
  <si>
    <t>SANFRA FOOD &amp; CATERING, SRL</t>
  </si>
  <si>
    <t xml:space="preserve">GRUPO EMPRESARIAL SALEX, SRL </t>
  </si>
  <si>
    <t>SERVICIOS EMPRESARIALES CANAAN, SRL</t>
  </si>
  <si>
    <t>SOLUCIONES INTEGRALES DE SERVICIOS DE APOYO A LA SALUD SISALUD, SRL</t>
  </si>
  <si>
    <t>CANTIDAD DE PROCESO DEL MES</t>
  </si>
  <si>
    <t>CUMPLE</t>
  </si>
  <si>
    <t>PRODUCCIÓN DEL MES</t>
  </si>
  <si>
    <t>DIAS LABORABLES (CANTIDAD)</t>
  </si>
  <si>
    <t>CUMPLE O NO</t>
  </si>
  <si>
    <t>PLAZOS POR TIPO DE PROCESOS</t>
  </si>
  <si>
    <t>LICITACIÓN PÚBLICA NACIONAL</t>
  </si>
  <si>
    <t>COMPARACIÓN DE PRECIOS</t>
  </si>
  <si>
    <t>COMPRAS MENORES</t>
  </si>
  <si>
    <t>COMPRAS DEBAJO DEL UMBRAL</t>
  </si>
  <si>
    <t>DIA FERIADO DEL MES</t>
  </si>
  <si>
    <t>CM-2024-136</t>
  </si>
  <si>
    <t>MIPYME MUJER – MEDIANA EMPRESA</t>
  </si>
  <si>
    <t xml:space="preserve">GTG INDUSTRIAL, SRL </t>
  </si>
  <si>
    <t>CONTRATACIÓN SERVICIO DE TRANSPORTE PARA EL PERSONAL DEL CENTRO DE GESTIÓN DOCUMENTAL</t>
  </si>
  <si>
    <t>CM-2024-145</t>
  </si>
  <si>
    <t>TURISTRANS TRANSPORTE Y SERVICIOS, SRL</t>
  </si>
  <si>
    <t>CONTRATACIÓN DE SERVICIOS DE PENDOLISTA PARA ROTULAR SOBRES DE INVITACIONES A LOS ACTOS DEL DÍA DEL PJ 2025</t>
  </si>
  <si>
    <t>CDU-2024-095</t>
  </si>
  <si>
    <t>ELIESEER MATOS FELIZ</t>
  </si>
  <si>
    <t xml:space="preserve">CONTRATACIÓN SERVICIOS DE LIMPIEZA TERCERIZADA PARA PJ SANTIAGO, DIRIGIDO A MIPYMES </t>
  </si>
  <si>
    <t>CM-2024-148</t>
  </si>
  <si>
    <t>SILOSA, EIRL</t>
  </si>
  <si>
    <t>CM-2024-007 
(COOPERACIÓN INT.)</t>
  </si>
  <si>
    <t>SERVICIO DE REPARACIÓN DE FACHADA EN DENGLASS EN EL EDIFICIO DE LA CÁMARA CIVIL Y COMERCIAL DE SDE</t>
  </si>
  <si>
    <t>CDU-2024-089</t>
  </si>
  <si>
    <t>CONSTRUCTORA TUBIA SRL</t>
  </si>
  <si>
    <t>DIRECCIÓN DE PRENSA Y COMUNICACIONES</t>
  </si>
  <si>
    <t>ABRIL</t>
  </si>
  <si>
    <t>ADQUISICIÓN DE EQUIPOS AUDIOVISUALES Y ACCESORIOS PARA EL PODER JUDICIAL</t>
  </si>
  <si>
    <t>CP-CPJ-BS-30-2024</t>
  </si>
  <si>
    <t>COMPU-OFFICE DOMINICANA, SRL</t>
  </si>
  <si>
    <t>OFFITEK, SRL</t>
  </si>
  <si>
    <t>ADQ. E INSTALACIÓN DE SISTEMA DE ESTANTERÍAS O TRAMERÍAS INDUSTRIALES PARA ALMACÉN MANGANAGUA</t>
  </si>
  <si>
    <t>CM-2024-140</t>
  </si>
  <si>
    <t>LOPEZ YAPOR &amp; ASOCIADOS SRL</t>
  </si>
  <si>
    <t>CONTRATACIÓN DE SERVICIOS PROFESIONALES PARA REALIZACIÓN DE LOS ACTOS SOLEMNES CON MOTIVO A LA CELEBRACIÓNDELDÍA DEL PODER JUDICIAL</t>
  </si>
  <si>
    <t>PEOR-CPJ-02-2024</t>
  </si>
  <si>
    <t>EXCEPCIÓN</t>
  </si>
  <si>
    <t>PRODUCCIONES TICTACTUK, S.R.L.</t>
  </si>
  <si>
    <t>ADQ. DE LECTORES DE DVD EXTERNOS PARA LAS OPERACIONES DEL PODER JUDICIAL</t>
  </si>
  <si>
    <t>CDU-2024-092</t>
  </si>
  <si>
    <t>CM-2024-040</t>
  </si>
  <si>
    <t>ADQ. EQUIPOS DE TRANSMISIÓN Y COMUNICACIÓN AUDIOVISUAL PARA EVENTOS Y ACTIVIDADES INSTITUCIONALES DEL PODER JUDICIAL 2024</t>
  </si>
  <si>
    <t xml:space="preserve">ITCORP GONGLOSS, SRL </t>
  </si>
  <si>
    <t>CONTRATACION DE BOLETOS Y HOSPEDAJE</t>
  </si>
  <si>
    <t>PEEX-CPJ-19-2024</t>
  </si>
  <si>
    <t>SERVICES TRAVEL, SRL</t>
  </si>
  <si>
    <t xml:space="preserve">ADQ. LICENCIA SPROUT SOCIAL PARA EL MANEJO DE LAS REDES SOCIALES DEL PODER JUDICIAL </t>
  </si>
  <si>
    <t>CDU-2024-085</t>
  </si>
  <si>
    <t>ROOM GRUPO CREATIVO, SRL</t>
  </si>
  <si>
    <t xml:space="preserve">ADQ. PAPEL HIGIÉNICO JUNIOR PARA SU USO A NIVEL NACIONAL, DIRIGIDO A MIPYMES </t>
  </si>
  <si>
    <t>CM-2024-131</t>
  </si>
  <si>
    <t>LOAZ TRADING &amp; CONSULTING, SRL</t>
  </si>
  <si>
    <t>ADQ. DE SETS DE BOLÍGRAFOS Y ROLLERS PERSONALIZADOS PARA OBSEQUIO</t>
  </si>
  <si>
    <t>CDU-2024-098</t>
  </si>
  <si>
    <t>GL PROMOCIONES, SRL</t>
  </si>
  <si>
    <t>ADQ. DE PAD DESK DE ESCRITORIO PARA SALA DE DELIBERACIONES DEL PODER JUDICIAL</t>
  </si>
  <si>
    <t>CDU-2024-096</t>
  </si>
  <si>
    <t>FIORI, SRL</t>
  </si>
  <si>
    <t xml:space="preserve">ADQUISICIÓN DE PINES METÁLICOS PARA CONMEMORACIÓN DEL MES DE SENSIBILIZACIÓN DE CÁNCER DE MAMA EN EL PJ </t>
  </si>
  <si>
    <t xml:space="preserve">CM-2024-150 </t>
  </si>
  <si>
    <t>DBC DOMINICAN BUSINESS CREATIVE, EIRL</t>
  </si>
  <si>
    <r>
      <rPr>
        <b/>
        <u/>
        <sz val="20"/>
        <color rgb="FF000000"/>
        <rFont val="Times New Roman"/>
        <family val="1"/>
      </rPr>
      <t>Fecha elaboración:</t>
    </r>
    <r>
      <rPr>
        <sz val="20"/>
        <color rgb="FF000000"/>
        <rFont val="Times New Roman"/>
        <family val="1"/>
      </rPr>
      <t xml:space="preserve"> 02 de octubre 2024</t>
    </r>
    <r>
      <rPr>
        <b/>
        <sz val="20"/>
        <color rgb="FF000000"/>
        <rFont val="Times New Roman"/>
        <family val="1"/>
      </rPr>
      <t>.</t>
    </r>
  </si>
  <si>
    <r>
      <rPr>
        <b/>
        <u/>
        <sz val="11"/>
        <color rgb="FF000000"/>
        <rFont val="Aptos Narrow"/>
        <family val="2"/>
        <scheme val="minor"/>
      </rPr>
      <t>Fecha elaboración:</t>
    </r>
    <r>
      <rPr>
        <sz val="11"/>
        <color rgb="FF000000"/>
        <rFont val="Aptos Narrow"/>
        <family val="2"/>
        <scheme val="minor"/>
      </rPr>
      <t xml:space="preserve"> 02 de octubre 2024</t>
    </r>
    <r>
      <rPr>
        <b/>
        <sz val="11"/>
        <color rgb="FF000000"/>
        <rFont val="Aptos Narrow"/>
        <family val="2"/>
        <scheme val="minor"/>
      </rPr>
      <t>.</t>
    </r>
  </si>
  <si>
    <t>CONTRATACION DE SERV. DE REUNIONES EN LINEA Y REPORTES DE ACTIVIDADES DEL PJ</t>
  </si>
  <si>
    <t>PE-CPJ-05-2024</t>
  </si>
  <si>
    <t>CVENT, INC</t>
  </si>
  <si>
    <r>
      <rPr>
        <b/>
        <u/>
        <sz val="14"/>
        <color rgb="FF000000"/>
        <rFont val="Times New Roman"/>
        <family val="1"/>
      </rPr>
      <t>Fecha elaboración:</t>
    </r>
    <r>
      <rPr>
        <sz val="14"/>
        <color rgb="FF000000"/>
        <rFont val="Times New Roman"/>
        <family val="1"/>
      </rPr>
      <t xml:space="preserve"> 02 de octubre 2024</t>
    </r>
    <r>
      <rPr>
        <b/>
        <sz val="14"/>
        <color rgb="FF000000"/>
        <rFont val="Times New Roman"/>
        <family val="1"/>
      </rPr>
      <t>.</t>
    </r>
  </si>
  <si>
    <t>RELACIÓN DE COMPRAS REALIZADAS A MICRO PEQUEÑAS Y MEDIANAS EMPRESAS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</si>
</sst>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C0A]d\ &quot;de&quot;\ mmmm\ &quot;de&quot;\ yyyy;@"/>
  </numFmts>
  <fonts count="35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b/>
      <u/>
      <sz val="20"/>
      <color rgb="FF000000"/>
      <name val="Times New Roman"/>
      <family val="1"/>
    </font>
    <font>
      <b/>
      <sz val="16"/>
      <name val="Times New Roman"/>
      <family val="1"/>
    </font>
    <font>
      <b/>
      <sz val="16"/>
      <color rgb="FF000000"/>
      <name val="Times New Roman"/>
      <family val="1"/>
    </font>
    <font>
      <b/>
      <sz val="22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b/>
      <u/>
      <sz val="22"/>
      <color theme="1"/>
      <name val="Times New Roman"/>
      <family val="1"/>
    </font>
    <font>
      <sz val="11"/>
      <color rgb="FF000000"/>
      <name val="Calibri"/>
      <family val="2"/>
    </font>
    <font>
      <b/>
      <u/>
      <sz val="18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name val="Aptos Narrow"/>
      <family val="2"/>
      <scheme val="minor"/>
    </font>
    <font>
      <b/>
      <u/>
      <sz val="20"/>
      <color theme="1"/>
      <name val="Aptos Narrow"/>
      <family val="2"/>
      <scheme val="minor"/>
    </font>
    <font>
      <u/>
      <sz val="11"/>
      <color theme="1"/>
      <name val="Aptos"/>
      <family val="2"/>
    </font>
    <font>
      <b/>
      <sz val="14"/>
      <color rgb="FF000000"/>
      <name val="Times New Roman"/>
      <family val="1"/>
    </font>
    <font>
      <sz val="9"/>
      <color indexed="81"/>
      <name val="Tahoma"/>
      <charset val="1"/>
    </font>
    <font>
      <sz val="14"/>
      <color rgb="FF000000"/>
      <name val="Times New Roman"/>
      <family val="1"/>
    </font>
    <font>
      <b/>
      <u/>
      <sz val="14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4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7" xfId="0" applyFont="1" applyBorder="1" applyAlignment="1">
      <alignment horizontal="center" vertical="center" wrapText="1"/>
    </xf>
    <xf numFmtId="44" fontId="6" fillId="4" borderId="8" xfId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9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44" fontId="6" fillId="4" borderId="10" xfId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44" fontId="6" fillId="4" borderId="1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9" fontId="23" fillId="6" borderId="0" xfId="3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9" fontId="23" fillId="0" borderId="0" xfId="3" applyFont="1" applyFill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44" fontId="0" fillId="4" borderId="8" xfId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4" fillId="0" borderId="0" xfId="0" applyFont="1"/>
    <xf numFmtId="0" fontId="30" fillId="0" borderId="0" xfId="0" applyFont="1"/>
    <xf numFmtId="0" fontId="29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3" fillId="0" borderId="0" xfId="0" applyFont="1" applyBorder="1" applyAlignment="1">
      <alignment horizontal="left" vertical="center"/>
    </xf>
  </cellXfs>
  <cellStyles count="4">
    <cellStyle name="Moneda" xfId="1" builtinId="4"/>
    <cellStyle name="Normal" xfId="0" builtinId="0"/>
    <cellStyle name="Normal 2" xfId="2" xr:uid="{4A5EFC2A-DB1B-483F-9F28-D841B6403735}"/>
    <cellStyle name="Porcentaje" xfId="3" builtinId="5"/>
  </cellStyles>
  <dxfs count="0"/>
  <tableStyles count="0" defaultTableStyle="TableStyleMedium2" defaultPivotStyle="PivotStyleMedium9"/>
  <colors>
    <mruColors>
      <color rgb="FF96B8FC"/>
      <color rgb="FF9DA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140088</xdr:colOff>
      <xdr:row>0</xdr:row>
      <xdr:rowOff>465667</xdr:rowOff>
    </xdr:from>
    <xdr:to>
      <xdr:col>2</xdr:col>
      <xdr:colOff>1038295</xdr:colOff>
      <xdr:row>2</xdr:row>
      <xdr:rowOff>184655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D231E6-30B7-4740-916E-F952D32D5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88" y="465667"/>
          <a:ext cx="3893290" cy="1200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339725</xdr:rowOff>
    </xdr:from>
    <xdr:to>
      <xdr:col>1</xdr:col>
      <xdr:colOff>2682876</xdr:colOff>
      <xdr:row>0</xdr:row>
      <xdr:rowOff>1689997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74C30A-9EB0-457D-8617-CDCC63397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339725"/>
          <a:ext cx="5810250" cy="135027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tily Alcantara Reynoso" id="{B9C457F0-71EF-4DE4-A347-5FF65E0CBAF9}" userId="S::matalcantara@poderjudicial.gob.do::964b127b-4144-40e2-bf3a-faf1ec4e9d5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7" dT="2024-09-19T14:59:25.00" personId="{B9C457F0-71EF-4DE4-A347-5FF65E0CBAF9}" id="{91751ACE-E7DB-4B8F-BAE0-47F825F092B5}">
    <text>Enmienda I, de fecha 04/09/2024.</text>
  </threadedComment>
  <threadedComment ref="R14" dT="2024-09-19T14:55:13.66" personId="{B9C457F0-71EF-4DE4-A347-5FF65E0CBAF9}" id="{4739A3C9-39EF-49C6-AE46-7C7DBD630885}">
    <text xml:space="preserve">Solicitaron Completivo de la Disponibilidad Financiera en fecha 02/09/2024 y la misma fue recibida el 05/09/2024.
Sugerencia: Colocar como evidencia pantalla del Planner. </text>
  </threadedComment>
  <threadedComment ref="R24" dT="2024-09-19T14:48:14.06" personId="{B9C457F0-71EF-4DE4-A347-5FF65E0CBAF9}" id="{91A18248-BE3D-4383-9AFB-27EC4761CB2C}">
    <text xml:space="preserve">Solicitaron Completivo de la Disponibilidad Financiera en fecha 02/09/2024 y la misma fue recibida el 11/09/2024. 
Sugerencia: Colocar como evidencia pantalla del Planner. </text>
  </threadedComment>
  <threadedComment ref="R48" dT="2024-09-26T13:05:01.08" personId="{B9C457F0-71EF-4DE4-A347-5FF65E0CBAF9}" id="{88F503E0-8140-429A-ACE4-A52E3ED574AD}">
    <text>No tienen plazo.</text>
  </threadedComment>
  <threadedComment ref="R49" dT="2024-09-27T12:01:53.55" personId="{B9C457F0-71EF-4DE4-A347-5FF65E0CBAF9}" id="{9BDC5608-57AE-4661-B7FA-6E7F38A2D5FE}">
    <text>Proveedor que fue readjudicado en fecha 20/09/2024.</text>
  </threadedComment>
  <threadedComment ref="R50" dT="2024-09-26T13:05:01.08" personId="{B9C457F0-71EF-4DE4-A347-5FF65E0CBAF9}" id="{357F4D7A-B616-4352-8FCA-D4E884233C76}">
    <text>No tienen plazo.</text>
  </threadedComment>
  <threadedComment ref="R56" dT="2024-09-26T13:05:01.08" personId="{B9C457F0-71EF-4DE4-A347-5FF65E0CBAF9}" id="{ABDC7278-D389-43FF-B952-913D1EF9610D}">
    <text>No tienen plazo.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2"/>
  <sheetViews>
    <sheetView showGridLines="0" tabSelected="1" view="pageBreakPreview" topLeftCell="A5" zoomScale="90" zoomScaleNormal="50" zoomScaleSheetLayoutView="90" workbookViewId="0">
      <selection activeCell="C18" sqref="C18"/>
    </sheetView>
  </sheetViews>
  <sheetFormatPr baseColWidth="10" defaultColWidth="9.140625" defaultRowHeight="15" x14ac:dyDescent="0.25"/>
  <cols>
    <col min="1" max="1" width="32" customWidth="1"/>
    <col min="2" max="2" width="12.85546875" customWidth="1"/>
    <col min="3" max="3" width="53" customWidth="1"/>
    <col min="4" max="4" width="21.42578125" customWidth="1"/>
    <col min="5" max="5" width="27.28515625" customWidth="1"/>
    <col min="6" max="6" width="19.42578125" customWidth="1"/>
    <col min="7" max="7" width="15.42578125" customWidth="1"/>
    <col min="8" max="8" width="24.28515625" customWidth="1"/>
    <col min="9" max="9" width="28.7109375" customWidth="1"/>
    <col min="10" max="10" width="28.140625" customWidth="1"/>
    <col min="11" max="11" width="20.85546875" customWidth="1"/>
    <col min="12" max="12" width="14.5703125" customWidth="1"/>
    <col min="13" max="13" width="27.7109375" customWidth="1"/>
    <col min="14" max="14" width="14.28515625" customWidth="1"/>
    <col min="15" max="15" width="27.28515625" customWidth="1"/>
    <col min="16" max="16" width="19.7109375" customWidth="1"/>
    <col min="17" max="17" width="30.42578125" style="22" customWidth="1"/>
    <col min="18" max="18" width="29.140625" customWidth="1"/>
    <col min="19" max="19" width="33.7109375" customWidth="1"/>
    <col min="20" max="20" width="27.42578125" customWidth="1"/>
    <col min="21" max="21" width="52.7109375" customWidth="1"/>
    <col min="22" max="22" width="24.5703125" customWidth="1"/>
    <col min="23" max="23" width="11.85546875" bestFit="1" customWidth="1"/>
  </cols>
  <sheetData>
    <row r="1" spans="1:22" ht="101.25" customHeight="1" x14ac:dyDescent="0.25">
      <c r="Q1" s="20"/>
    </row>
    <row r="2" spans="1:22" x14ac:dyDescent="0.25">
      <c r="A2" s="45"/>
      <c r="Q2" s="20"/>
    </row>
    <row r="3" spans="1:22" ht="42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 t="s">
        <v>135</v>
      </c>
      <c r="S3" s="21" t="s">
        <v>136</v>
      </c>
      <c r="T3" s="21" t="s">
        <v>137</v>
      </c>
      <c r="U3" s="52" t="s">
        <v>140</v>
      </c>
      <c r="V3" s="52"/>
    </row>
    <row r="4" spans="1:22" ht="27" thickBot="1" x14ac:dyDescent="0.3">
      <c r="A4" s="46" t="s">
        <v>204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R4" s="23">
        <f>COUNTA(R6:R56)</f>
        <v>42</v>
      </c>
      <c r="S4" s="23">
        <f>COUNTIF(R6:R56,S3)</f>
        <v>35</v>
      </c>
      <c r="T4" s="24">
        <f>S4/R4</f>
        <v>0.83333333333333337</v>
      </c>
      <c r="U4" s="25" t="s">
        <v>141</v>
      </c>
      <c r="V4" s="25">
        <v>90</v>
      </c>
    </row>
    <row r="5" spans="1:22" ht="45" x14ac:dyDescent="0.25">
      <c r="A5" s="26" t="s">
        <v>0</v>
      </c>
      <c r="B5" s="27" t="s">
        <v>1</v>
      </c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7" t="s">
        <v>8</v>
      </c>
      <c r="J5" s="27" t="s">
        <v>9</v>
      </c>
      <c r="K5" s="27" t="s">
        <v>10</v>
      </c>
      <c r="L5" s="28" t="s">
        <v>11</v>
      </c>
      <c r="M5" s="28" t="s">
        <v>12</v>
      </c>
      <c r="N5" s="28" t="s">
        <v>13</v>
      </c>
      <c r="O5" s="27" t="s">
        <v>14</v>
      </c>
      <c r="P5" s="29" t="s">
        <v>15</v>
      </c>
      <c r="Q5" s="30" t="s">
        <v>138</v>
      </c>
      <c r="R5" s="31" t="s">
        <v>139</v>
      </c>
      <c r="T5" s="32"/>
      <c r="U5" s="25" t="s">
        <v>142</v>
      </c>
      <c r="V5" s="25">
        <v>45</v>
      </c>
    </row>
    <row r="6" spans="1:22" ht="30" x14ac:dyDescent="0.25">
      <c r="A6" s="33" t="s">
        <v>35</v>
      </c>
      <c r="B6" s="33" t="s">
        <v>45</v>
      </c>
      <c r="C6" s="33" t="s">
        <v>68</v>
      </c>
      <c r="D6" s="33" t="s">
        <v>158</v>
      </c>
      <c r="E6" s="34" t="s">
        <v>97</v>
      </c>
      <c r="F6" s="33" t="s">
        <v>99</v>
      </c>
      <c r="G6" s="33" t="s">
        <v>102</v>
      </c>
      <c r="H6" s="35">
        <v>45519</v>
      </c>
      <c r="I6" s="35">
        <v>45537</v>
      </c>
      <c r="J6" s="35">
        <v>45545</v>
      </c>
      <c r="K6" s="34" t="s">
        <v>103</v>
      </c>
      <c r="L6" s="33" t="s">
        <v>22</v>
      </c>
      <c r="M6" s="33" t="s">
        <v>23</v>
      </c>
      <c r="N6" s="33" t="s">
        <v>108</v>
      </c>
      <c r="O6" s="33" t="s">
        <v>110</v>
      </c>
      <c r="P6" s="36">
        <v>475728.85</v>
      </c>
      <c r="Q6" s="22">
        <f t="shared" ref="Q6:Q39" si="0">NETWORKDAYS(H6,I6,$V$9:$V$9)-1</f>
        <v>12</v>
      </c>
      <c r="R6" s="37" t="str">
        <f>IF(Q6&lt;$V$6,"Cumple","No Cumple")</f>
        <v>Cumple</v>
      </c>
      <c r="U6" s="25" t="s">
        <v>143</v>
      </c>
      <c r="V6" s="25">
        <v>15</v>
      </c>
    </row>
    <row r="7" spans="1:22" ht="30" x14ac:dyDescent="0.25">
      <c r="A7" s="33" t="s">
        <v>36</v>
      </c>
      <c r="B7" s="33" t="s">
        <v>45</v>
      </c>
      <c r="C7" s="33" t="s">
        <v>69</v>
      </c>
      <c r="D7" s="33" t="s">
        <v>73</v>
      </c>
      <c r="E7" s="34" t="s">
        <v>97</v>
      </c>
      <c r="F7" s="33" t="s">
        <v>99</v>
      </c>
      <c r="G7" s="33" t="s">
        <v>102</v>
      </c>
      <c r="H7" s="35">
        <v>45519</v>
      </c>
      <c r="I7" s="35">
        <v>45548</v>
      </c>
      <c r="J7" s="35">
        <v>45555</v>
      </c>
      <c r="K7" s="34">
        <v>31986</v>
      </c>
      <c r="L7" s="33" t="s">
        <v>22</v>
      </c>
      <c r="M7" s="33" t="s">
        <v>23</v>
      </c>
      <c r="N7" s="33" t="s">
        <v>108</v>
      </c>
      <c r="O7" s="33" t="s">
        <v>111</v>
      </c>
      <c r="P7" s="36">
        <v>468714.88</v>
      </c>
      <c r="Q7" s="22">
        <f t="shared" si="0"/>
        <v>21</v>
      </c>
      <c r="R7" s="53" t="str">
        <f t="shared" ref="R7:R13" si="1">IF(Q7&lt;$V$6,"Cumple","No Cumple")</f>
        <v>No Cumple</v>
      </c>
      <c r="U7" s="25" t="s">
        <v>144</v>
      </c>
      <c r="V7" s="25">
        <v>10</v>
      </c>
    </row>
    <row r="8" spans="1:22" ht="30" x14ac:dyDescent="0.25">
      <c r="A8" s="33" t="s">
        <v>36</v>
      </c>
      <c r="B8" s="33" t="s">
        <v>45</v>
      </c>
      <c r="C8" s="33" t="s">
        <v>69</v>
      </c>
      <c r="D8" s="33" t="s">
        <v>73</v>
      </c>
      <c r="E8" s="34" t="s">
        <v>97</v>
      </c>
      <c r="F8" s="33" t="s">
        <v>99</v>
      </c>
      <c r="G8" s="33" t="s">
        <v>102</v>
      </c>
      <c r="H8" s="35">
        <v>45519</v>
      </c>
      <c r="I8" s="35">
        <v>45548</v>
      </c>
      <c r="J8" s="35">
        <v>45555</v>
      </c>
      <c r="K8" s="34">
        <v>31987</v>
      </c>
      <c r="L8" s="33" t="s">
        <v>22</v>
      </c>
      <c r="M8" s="33" t="s">
        <v>20</v>
      </c>
      <c r="N8" s="33" t="s">
        <v>109</v>
      </c>
      <c r="O8" s="33" t="s">
        <v>112</v>
      </c>
      <c r="P8" s="36">
        <v>253794.4</v>
      </c>
      <c r="Q8" s="22">
        <f t="shared" si="0"/>
        <v>21</v>
      </c>
      <c r="R8" s="53"/>
    </row>
    <row r="9" spans="1:22" ht="30" x14ac:dyDescent="0.25">
      <c r="A9" s="33" t="s">
        <v>36</v>
      </c>
      <c r="B9" s="33" t="s">
        <v>45</v>
      </c>
      <c r="C9" s="33" t="s">
        <v>69</v>
      </c>
      <c r="D9" s="33" t="s">
        <v>73</v>
      </c>
      <c r="E9" s="34" t="s">
        <v>97</v>
      </c>
      <c r="F9" s="33" t="s">
        <v>99</v>
      </c>
      <c r="G9" s="33" t="s">
        <v>102</v>
      </c>
      <c r="H9" s="35">
        <v>45519</v>
      </c>
      <c r="I9" s="35">
        <v>45548</v>
      </c>
      <c r="J9" s="35">
        <v>45555</v>
      </c>
      <c r="K9" s="34">
        <v>31988</v>
      </c>
      <c r="L9" s="33" t="s">
        <v>17</v>
      </c>
      <c r="M9" s="33" t="s">
        <v>16</v>
      </c>
      <c r="N9" s="33" t="s">
        <v>108</v>
      </c>
      <c r="O9" s="33" t="s">
        <v>113</v>
      </c>
      <c r="P9" s="36">
        <v>235410</v>
      </c>
      <c r="Q9" s="22">
        <f t="shared" si="0"/>
        <v>21</v>
      </c>
      <c r="R9" s="53"/>
      <c r="U9" s="39" t="s">
        <v>145</v>
      </c>
      <c r="V9" s="40">
        <v>45559</v>
      </c>
    </row>
    <row r="10" spans="1:22" ht="30" x14ac:dyDescent="0.25">
      <c r="A10" s="33" t="s">
        <v>36</v>
      </c>
      <c r="B10" s="33" t="s">
        <v>45</v>
      </c>
      <c r="C10" s="33" t="s">
        <v>69</v>
      </c>
      <c r="D10" s="33" t="s">
        <v>73</v>
      </c>
      <c r="E10" s="34" t="s">
        <v>97</v>
      </c>
      <c r="F10" s="33" t="s">
        <v>99</v>
      </c>
      <c r="G10" s="33" t="s">
        <v>102</v>
      </c>
      <c r="H10" s="35">
        <v>45519</v>
      </c>
      <c r="I10" s="35">
        <v>45548</v>
      </c>
      <c r="J10" s="35">
        <v>45555</v>
      </c>
      <c r="K10" s="34">
        <v>31989</v>
      </c>
      <c r="L10" s="33" t="s">
        <v>22</v>
      </c>
      <c r="M10" s="33" t="s">
        <v>19</v>
      </c>
      <c r="N10" s="33" t="s">
        <v>108</v>
      </c>
      <c r="O10" s="33" t="s">
        <v>114</v>
      </c>
      <c r="P10" s="36">
        <v>179804.95</v>
      </c>
      <c r="Q10" s="22">
        <f t="shared" si="0"/>
        <v>21</v>
      </c>
      <c r="R10" s="53"/>
    </row>
    <row r="11" spans="1:22" ht="30" x14ac:dyDescent="0.25">
      <c r="A11" s="33" t="s">
        <v>36</v>
      </c>
      <c r="B11" s="33" t="s">
        <v>45</v>
      </c>
      <c r="C11" s="33" t="s">
        <v>69</v>
      </c>
      <c r="D11" s="33" t="s">
        <v>73</v>
      </c>
      <c r="E11" s="34" t="s">
        <v>97</v>
      </c>
      <c r="F11" s="33" t="s">
        <v>99</v>
      </c>
      <c r="G11" s="33" t="s">
        <v>102</v>
      </c>
      <c r="H11" s="35">
        <v>45519</v>
      </c>
      <c r="I11" s="35">
        <v>45548</v>
      </c>
      <c r="J11" s="35">
        <v>45555</v>
      </c>
      <c r="K11" s="34">
        <v>31990</v>
      </c>
      <c r="L11" s="33" t="s">
        <v>22</v>
      </c>
      <c r="M11" s="33" t="s">
        <v>23</v>
      </c>
      <c r="N11" s="33" t="s">
        <v>108</v>
      </c>
      <c r="O11" s="33" t="s">
        <v>133</v>
      </c>
      <c r="P11" s="36">
        <v>112253.4</v>
      </c>
      <c r="Q11" s="22">
        <f t="shared" si="0"/>
        <v>21</v>
      </c>
      <c r="R11" s="53"/>
    </row>
    <row r="12" spans="1:22" ht="30" x14ac:dyDescent="0.25">
      <c r="A12" s="33" t="s">
        <v>36</v>
      </c>
      <c r="B12" s="33" t="s">
        <v>45</v>
      </c>
      <c r="C12" s="33" t="s">
        <v>69</v>
      </c>
      <c r="D12" s="33" t="s">
        <v>73</v>
      </c>
      <c r="E12" s="34" t="s">
        <v>97</v>
      </c>
      <c r="F12" s="33" t="s">
        <v>99</v>
      </c>
      <c r="G12" s="33" t="s">
        <v>102</v>
      </c>
      <c r="H12" s="35">
        <v>45519</v>
      </c>
      <c r="I12" s="35">
        <v>45548</v>
      </c>
      <c r="J12" s="35">
        <v>45555</v>
      </c>
      <c r="K12" s="34">
        <v>31991</v>
      </c>
      <c r="L12" s="33" t="s">
        <v>22</v>
      </c>
      <c r="M12" s="33" t="s">
        <v>19</v>
      </c>
      <c r="N12" s="33" t="s">
        <v>108</v>
      </c>
      <c r="O12" s="41" t="s">
        <v>115</v>
      </c>
      <c r="P12" s="36">
        <v>23635.4</v>
      </c>
      <c r="Q12" s="22">
        <f t="shared" si="0"/>
        <v>21</v>
      </c>
      <c r="R12" s="53"/>
    </row>
    <row r="13" spans="1:22" ht="45" x14ac:dyDescent="0.25">
      <c r="A13" s="41" t="s">
        <v>37</v>
      </c>
      <c r="B13" s="41" t="s">
        <v>46</v>
      </c>
      <c r="C13" s="41" t="s">
        <v>70</v>
      </c>
      <c r="D13" s="41" t="s">
        <v>74</v>
      </c>
      <c r="E13" s="34" t="s">
        <v>97</v>
      </c>
      <c r="F13" s="41" t="s">
        <v>100</v>
      </c>
      <c r="G13" s="33" t="s">
        <v>102</v>
      </c>
      <c r="H13" s="35">
        <v>45524</v>
      </c>
      <c r="I13" s="35">
        <v>45540</v>
      </c>
      <c r="J13" s="35">
        <v>45544</v>
      </c>
      <c r="K13" s="42">
        <v>31958</v>
      </c>
      <c r="L13" s="41" t="s">
        <v>22</v>
      </c>
      <c r="M13" s="41" t="s">
        <v>19</v>
      </c>
      <c r="N13" s="41" t="s">
        <v>108</v>
      </c>
      <c r="O13" s="41" t="s">
        <v>25</v>
      </c>
      <c r="P13" s="36">
        <v>317420</v>
      </c>
      <c r="Q13" s="22">
        <f t="shared" si="0"/>
        <v>12</v>
      </c>
      <c r="R13" s="37" t="str">
        <f t="shared" si="1"/>
        <v>Cumple</v>
      </c>
    </row>
    <row r="14" spans="1:22" ht="45" x14ac:dyDescent="0.25">
      <c r="A14" s="33" t="s">
        <v>38</v>
      </c>
      <c r="B14" s="41" t="s">
        <v>46</v>
      </c>
      <c r="C14" s="33" t="s">
        <v>71</v>
      </c>
      <c r="D14" s="33" t="s">
        <v>75</v>
      </c>
      <c r="E14" s="34" t="s">
        <v>98</v>
      </c>
      <c r="F14" s="33" t="s">
        <v>100</v>
      </c>
      <c r="G14" s="33" t="s">
        <v>102</v>
      </c>
      <c r="H14" s="35">
        <v>45526</v>
      </c>
      <c r="I14" s="35">
        <v>45541</v>
      </c>
      <c r="J14" s="35">
        <v>45544</v>
      </c>
      <c r="K14" s="34">
        <v>31960</v>
      </c>
      <c r="L14" s="33" t="s">
        <v>18</v>
      </c>
      <c r="M14" s="33" t="s">
        <v>105</v>
      </c>
      <c r="N14" s="33" t="s">
        <v>109</v>
      </c>
      <c r="O14" s="33" t="s">
        <v>116</v>
      </c>
      <c r="P14" s="36">
        <v>97350</v>
      </c>
      <c r="Q14" s="22">
        <f t="shared" si="0"/>
        <v>11</v>
      </c>
      <c r="R14" s="53" t="str">
        <f>IF(Q14&lt;$V$7,"Cumple","No Cumple")</f>
        <v>No Cumple</v>
      </c>
    </row>
    <row r="15" spans="1:22" ht="45" x14ac:dyDescent="0.25">
      <c r="A15" s="33" t="s">
        <v>38</v>
      </c>
      <c r="B15" s="41" t="s">
        <v>46</v>
      </c>
      <c r="C15" s="33" t="s">
        <v>71</v>
      </c>
      <c r="D15" s="33" t="s">
        <v>75</v>
      </c>
      <c r="E15" s="34" t="s">
        <v>98</v>
      </c>
      <c r="F15" s="33" t="s">
        <v>100</v>
      </c>
      <c r="G15" s="33" t="s">
        <v>102</v>
      </c>
      <c r="H15" s="35">
        <v>45526</v>
      </c>
      <c r="I15" s="35">
        <v>45541</v>
      </c>
      <c r="J15" s="35">
        <v>45544</v>
      </c>
      <c r="K15" s="34">
        <v>31960</v>
      </c>
      <c r="L15" s="33" t="s">
        <v>18</v>
      </c>
      <c r="M15" s="33" t="s">
        <v>105</v>
      </c>
      <c r="N15" s="33" t="s">
        <v>109</v>
      </c>
      <c r="O15" s="33" t="s">
        <v>116</v>
      </c>
      <c r="P15" s="36">
        <v>4425</v>
      </c>
      <c r="Q15" s="22">
        <f t="shared" si="0"/>
        <v>11</v>
      </c>
      <c r="R15" s="53"/>
    </row>
    <row r="16" spans="1:22" ht="37.5" customHeight="1" x14ac:dyDescent="0.25">
      <c r="A16" s="33" t="s">
        <v>39</v>
      </c>
      <c r="B16" s="41" t="s">
        <v>46</v>
      </c>
      <c r="C16" s="33" t="s">
        <v>72</v>
      </c>
      <c r="D16" s="33" t="s">
        <v>76</v>
      </c>
      <c r="E16" s="34" t="s">
        <v>97</v>
      </c>
      <c r="F16" s="33" t="s">
        <v>99</v>
      </c>
      <c r="G16" s="33" t="s">
        <v>102</v>
      </c>
      <c r="H16" s="35">
        <v>45525</v>
      </c>
      <c r="I16" s="35">
        <v>45538</v>
      </c>
      <c r="J16" s="35">
        <v>45545</v>
      </c>
      <c r="K16" s="34">
        <v>31962</v>
      </c>
      <c r="L16" s="33" t="s">
        <v>17</v>
      </c>
      <c r="M16" s="33" t="s">
        <v>16</v>
      </c>
      <c r="N16" s="33" t="s">
        <v>108</v>
      </c>
      <c r="O16" s="33" t="s">
        <v>117</v>
      </c>
      <c r="P16" s="36">
        <v>98128.8</v>
      </c>
      <c r="Q16" s="22">
        <f t="shared" si="0"/>
        <v>9</v>
      </c>
      <c r="R16" s="37" t="str">
        <f>IF(Q16&lt;$V$6,"Cumple","No Cumple")</f>
        <v>Cumple</v>
      </c>
    </row>
    <row r="17" spans="1:18" ht="30" x14ac:dyDescent="0.25">
      <c r="A17" s="33" t="s">
        <v>39</v>
      </c>
      <c r="B17" s="41" t="s">
        <v>46</v>
      </c>
      <c r="C17" s="33" t="s">
        <v>48</v>
      </c>
      <c r="D17" s="33" t="s">
        <v>77</v>
      </c>
      <c r="E17" s="34" t="s">
        <v>97</v>
      </c>
      <c r="F17" s="33" t="s">
        <v>99</v>
      </c>
      <c r="G17" s="33" t="s">
        <v>102</v>
      </c>
      <c r="H17" s="35">
        <v>45523</v>
      </c>
      <c r="I17" s="35">
        <v>45539</v>
      </c>
      <c r="J17" s="35">
        <v>45546</v>
      </c>
      <c r="K17" s="34">
        <v>31965</v>
      </c>
      <c r="L17" s="33" t="s">
        <v>22</v>
      </c>
      <c r="M17" s="33" t="s">
        <v>19</v>
      </c>
      <c r="N17" s="33" t="s">
        <v>108</v>
      </c>
      <c r="O17" s="33" t="s">
        <v>118</v>
      </c>
      <c r="P17" s="36">
        <v>103604</v>
      </c>
      <c r="Q17" s="22">
        <f t="shared" si="0"/>
        <v>12</v>
      </c>
      <c r="R17" s="37" t="str">
        <f t="shared" ref="R17:R22" si="2">IF(Q17&lt;$V$6,"Cumple","No Cumple")</f>
        <v>Cumple</v>
      </c>
    </row>
    <row r="18" spans="1:18" ht="30" x14ac:dyDescent="0.25">
      <c r="A18" s="33" t="s">
        <v>39</v>
      </c>
      <c r="B18" s="41" t="s">
        <v>46</v>
      </c>
      <c r="C18" s="33" t="s">
        <v>49</v>
      </c>
      <c r="D18" s="33" t="s">
        <v>78</v>
      </c>
      <c r="E18" s="34" t="s">
        <v>97</v>
      </c>
      <c r="F18" s="33" t="s">
        <v>99</v>
      </c>
      <c r="G18" s="33" t="s">
        <v>102</v>
      </c>
      <c r="H18" s="35">
        <v>45530</v>
      </c>
      <c r="I18" s="35">
        <v>45544</v>
      </c>
      <c r="J18" s="35">
        <v>45547</v>
      </c>
      <c r="K18" s="34">
        <v>31971</v>
      </c>
      <c r="L18" s="33" t="s">
        <v>18</v>
      </c>
      <c r="M18" s="33" t="s">
        <v>26</v>
      </c>
      <c r="N18" s="33" t="s">
        <v>109</v>
      </c>
      <c r="O18" s="33" t="s">
        <v>27</v>
      </c>
      <c r="P18" s="36">
        <v>1724983</v>
      </c>
      <c r="Q18" s="22">
        <f t="shared" si="0"/>
        <v>10</v>
      </c>
      <c r="R18" s="37" t="str">
        <f t="shared" si="2"/>
        <v>Cumple</v>
      </c>
    </row>
    <row r="19" spans="1:18" ht="30" x14ac:dyDescent="0.25">
      <c r="A19" s="33" t="s">
        <v>39</v>
      </c>
      <c r="B19" s="41" t="s">
        <v>46</v>
      </c>
      <c r="C19" s="33" t="s">
        <v>50</v>
      </c>
      <c r="D19" s="33" t="s">
        <v>79</v>
      </c>
      <c r="E19" s="34" t="s">
        <v>97</v>
      </c>
      <c r="F19" s="33" t="s">
        <v>99</v>
      </c>
      <c r="G19" s="33" t="s">
        <v>102</v>
      </c>
      <c r="H19" s="35">
        <v>45524</v>
      </c>
      <c r="I19" s="35">
        <v>45540</v>
      </c>
      <c r="J19" s="35">
        <v>45546</v>
      </c>
      <c r="K19" s="34">
        <v>31966</v>
      </c>
      <c r="L19" s="33" t="s">
        <v>17</v>
      </c>
      <c r="M19" s="33" t="s">
        <v>16</v>
      </c>
      <c r="N19" s="33" t="s">
        <v>109</v>
      </c>
      <c r="O19" s="33" t="s">
        <v>119</v>
      </c>
      <c r="P19" s="36">
        <v>491573.08</v>
      </c>
      <c r="Q19" s="22">
        <f t="shared" si="0"/>
        <v>12</v>
      </c>
      <c r="R19" s="54" t="str">
        <f t="shared" si="2"/>
        <v>Cumple</v>
      </c>
    </row>
    <row r="20" spans="1:18" ht="30" x14ac:dyDescent="0.25">
      <c r="A20" s="33" t="s">
        <v>39</v>
      </c>
      <c r="B20" s="41" t="s">
        <v>46</v>
      </c>
      <c r="C20" s="33" t="s">
        <v>50</v>
      </c>
      <c r="D20" s="33" t="s">
        <v>79</v>
      </c>
      <c r="E20" s="34" t="s">
        <v>97</v>
      </c>
      <c r="F20" s="33" t="s">
        <v>99</v>
      </c>
      <c r="G20" s="33" t="s">
        <v>102</v>
      </c>
      <c r="H20" s="35">
        <v>45524</v>
      </c>
      <c r="I20" s="35">
        <v>45540</v>
      </c>
      <c r="J20" s="35">
        <v>45546</v>
      </c>
      <c r="K20" s="34">
        <v>31967</v>
      </c>
      <c r="L20" s="33" t="s">
        <v>18</v>
      </c>
      <c r="M20" s="33" t="s">
        <v>106</v>
      </c>
      <c r="N20" s="33" t="s">
        <v>108</v>
      </c>
      <c r="O20" s="33" t="s">
        <v>120</v>
      </c>
      <c r="P20" s="36">
        <v>467766.75</v>
      </c>
      <c r="Q20" s="22">
        <f t="shared" si="0"/>
        <v>12</v>
      </c>
      <c r="R20" s="54"/>
    </row>
    <row r="21" spans="1:18" ht="30" x14ac:dyDescent="0.25">
      <c r="A21" s="33" t="s">
        <v>36</v>
      </c>
      <c r="B21" s="41" t="s">
        <v>47</v>
      </c>
      <c r="C21" s="33" t="s">
        <v>51</v>
      </c>
      <c r="D21" s="33" t="s">
        <v>80</v>
      </c>
      <c r="E21" s="34" t="s">
        <v>98</v>
      </c>
      <c r="F21" s="33" t="s">
        <v>100</v>
      </c>
      <c r="G21" s="33" t="s">
        <v>102</v>
      </c>
      <c r="H21" s="35">
        <v>45546</v>
      </c>
      <c r="I21" s="35">
        <v>45548</v>
      </c>
      <c r="J21" s="35">
        <v>45548</v>
      </c>
      <c r="K21" s="34">
        <v>31974</v>
      </c>
      <c r="L21" s="33" t="s">
        <v>18</v>
      </c>
      <c r="M21" s="33" t="s">
        <v>19</v>
      </c>
      <c r="N21" s="33" t="s">
        <v>108</v>
      </c>
      <c r="O21" s="33" t="s">
        <v>25</v>
      </c>
      <c r="P21" s="36">
        <v>197178</v>
      </c>
      <c r="Q21" s="22">
        <f t="shared" si="0"/>
        <v>2</v>
      </c>
      <c r="R21" s="37" t="str">
        <f>IF(Q21&lt;$V$7,"Cumple","No Cumple")</f>
        <v>Cumple</v>
      </c>
    </row>
    <row r="22" spans="1:18" ht="30" x14ac:dyDescent="0.25">
      <c r="A22" s="33" t="s">
        <v>36</v>
      </c>
      <c r="B22" s="41" t="s">
        <v>46</v>
      </c>
      <c r="C22" s="33" t="s">
        <v>52</v>
      </c>
      <c r="D22" s="33" t="s">
        <v>81</v>
      </c>
      <c r="E22" s="34" t="s">
        <v>97</v>
      </c>
      <c r="F22" s="33" t="s">
        <v>101</v>
      </c>
      <c r="G22" s="33" t="s">
        <v>102</v>
      </c>
      <c r="H22" s="35">
        <v>45532</v>
      </c>
      <c r="I22" s="35">
        <v>45540</v>
      </c>
      <c r="J22" s="35">
        <v>45552</v>
      </c>
      <c r="K22" s="34">
        <v>31979</v>
      </c>
      <c r="L22" s="33" t="s">
        <v>22</v>
      </c>
      <c r="M22" s="33" t="s">
        <v>19</v>
      </c>
      <c r="N22" s="33" t="s">
        <v>108</v>
      </c>
      <c r="O22" s="33" t="s">
        <v>121</v>
      </c>
      <c r="P22" s="36">
        <v>688083.69</v>
      </c>
      <c r="Q22" s="22">
        <f t="shared" si="0"/>
        <v>6</v>
      </c>
      <c r="R22" s="54" t="str">
        <f t="shared" si="2"/>
        <v>Cumple</v>
      </c>
    </row>
    <row r="23" spans="1:18" ht="30" x14ac:dyDescent="0.25">
      <c r="A23" s="33" t="s">
        <v>36</v>
      </c>
      <c r="B23" s="41" t="s">
        <v>46</v>
      </c>
      <c r="C23" s="33" t="s">
        <v>52</v>
      </c>
      <c r="D23" s="33" t="s">
        <v>81</v>
      </c>
      <c r="E23" s="34" t="s">
        <v>97</v>
      </c>
      <c r="F23" s="33" t="s">
        <v>101</v>
      </c>
      <c r="G23" s="33" t="s">
        <v>102</v>
      </c>
      <c r="H23" s="35">
        <v>45532</v>
      </c>
      <c r="I23" s="35">
        <v>45540</v>
      </c>
      <c r="J23" s="35">
        <v>45552</v>
      </c>
      <c r="K23" s="34">
        <v>31980</v>
      </c>
      <c r="L23" s="33" t="s">
        <v>22</v>
      </c>
      <c r="M23" s="33" t="s">
        <v>19</v>
      </c>
      <c r="N23" s="33" t="s">
        <v>108</v>
      </c>
      <c r="O23" s="33" t="s">
        <v>121</v>
      </c>
      <c r="P23" s="36">
        <v>1011916.08</v>
      </c>
      <c r="Q23" s="22">
        <f t="shared" si="0"/>
        <v>6</v>
      </c>
      <c r="R23" s="54"/>
    </row>
    <row r="24" spans="1:18" ht="34.5" customHeight="1" x14ac:dyDescent="0.25">
      <c r="A24" s="33" t="s">
        <v>39</v>
      </c>
      <c r="B24" s="41" t="s">
        <v>46</v>
      </c>
      <c r="C24" s="33" t="s">
        <v>53</v>
      </c>
      <c r="D24" s="33" t="s">
        <v>82</v>
      </c>
      <c r="E24" s="34" t="s">
        <v>98</v>
      </c>
      <c r="F24" s="33" t="s">
        <v>99</v>
      </c>
      <c r="G24" s="33" t="s">
        <v>102</v>
      </c>
      <c r="H24" s="35">
        <v>45532</v>
      </c>
      <c r="I24" s="35">
        <v>45546</v>
      </c>
      <c r="J24" s="35">
        <v>45547</v>
      </c>
      <c r="K24" s="34">
        <v>31968</v>
      </c>
      <c r="L24" s="33" t="s">
        <v>18</v>
      </c>
      <c r="M24" s="33" t="s">
        <v>23</v>
      </c>
      <c r="N24" s="33" t="s">
        <v>108</v>
      </c>
      <c r="O24" s="33" t="s">
        <v>122</v>
      </c>
      <c r="P24" s="36">
        <v>223480.01</v>
      </c>
      <c r="Q24" s="22">
        <f t="shared" si="0"/>
        <v>10</v>
      </c>
      <c r="R24" s="38" t="str">
        <f>IF(Q24&lt;$V$7,"Cumple","No Cumple")</f>
        <v>No Cumple</v>
      </c>
    </row>
    <row r="25" spans="1:18" ht="30" x14ac:dyDescent="0.25">
      <c r="A25" s="33" t="s">
        <v>35</v>
      </c>
      <c r="B25" s="41" t="s">
        <v>46</v>
      </c>
      <c r="C25" s="33" t="s">
        <v>54</v>
      </c>
      <c r="D25" s="33" t="s">
        <v>83</v>
      </c>
      <c r="E25" s="34" t="s">
        <v>97</v>
      </c>
      <c r="F25" s="33" t="s">
        <v>100</v>
      </c>
      <c r="G25" s="33" t="s">
        <v>102</v>
      </c>
      <c r="H25" s="35">
        <v>45526</v>
      </c>
      <c r="I25" s="35">
        <v>45540</v>
      </c>
      <c r="J25" s="35">
        <v>45544</v>
      </c>
      <c r="K25" s="34">
        <v>31959</v>
      </c>
      <c r="L25" s="33" t="s">
        <v>17</v>
      </c>
      <c r="M25" s="33" t="s">
        <v>16</v>
      </c>
      <c r="N25" s="33" t="s">
        <v>108</v>
      </c>
      <c r="O25" s="33" t="s">
        <v>123</v>
      </c>
      <c r="P25" s="36">
        <v>1524291.8</v>
      </c>
      <c r="Q25" s="22">
        <f t="shared" si="0"/>
        <v>10</v>
      </c>
      <c r="R25" s="37" t="str">
        <f>IF(Q25&lt;$V$6,"Cumple","No Cumple")</f>
        <v>Cumple</v>
      </c>
    </row>
    <row r="26" spans="1:18" ht="30" x14ac:dyDescent="0.25">
      <c r="A26" s="33" t="s">
        <v>40</v>
      </c>
      <c r="B26" s="41" t="s">
        <v>46</v>
      </c>
      <c r="C26" s="33" t="s">
        <v>55</v>
      </c>
      <c r="D26" s="33" t="s">
        <v>84</v>
      </c>
      <c r="E26" s="34" t="s">
        <v>98</v>
      </c>
      <c r="F26" s="33" t="s">
        <v>99</v>
      </c>
      <c r="G26" s="33" t="s">
        <v>102</v>
      </c>
      <c r="H26" s="35">
        <v>45531</v>
      </c>
      <c r="I26" s="35">
        <v>45541</v>
      </c>
      <c r="J26" s="35">
        <v>45546</v>
      </c>
      <c r="K26" s="34">
        <v>31963</v>
      </c>
      <c r="L26" s="33" t="s">
        <v>17</v>
      </c>
      <c r="M26" s="33" t="s">
        <v>16</v>
      </c>
      <c r="N26" s="33" t="s">
        <v>109</v>
      </c>
      <c r="O26" s="33" t="s">
        <v>124</v>
      </c>
      <c r="P26" s="36">
        <v>80553.75</v>
      </c>
      <c r="Q26" s="22">
        <f t="shared" si="0"/>
        <v>8</v>
      </c>
      <c r="R26" s="37" t="str">
        <f t="shared" ref="R26:R27" si="3">IF(Q26&lt;$V$7,"Cumple","No Cumple")</f>
        <v>Cumple</v>
      </c>
    </row>
    <row r="27" spans="1:18" ht="45" x14ac:dyDescent="0.25">
      <c r="A27" s="33" t="s">
        <v>39</v>
      </c>
      <c r="B27" s="41" t="s">
        <v>46</v>
      </c>
      <c r="C27" s="33" t="s">
        <v>56</v>
      </c>
      <c r="D27" s="33" t="s">
        <v>85</v>
      </c>
      <c r="E27" s="34" t="s">
        <v>98</v>
      </c>
      <c r="F27" s="33" t="s">
        <v>100</v>
      </c>
      <c r="G27" s="33" t="s">
        <v>102</v>
      </c>
      <c r="H27" s="35">
        <v>45530</v>
      </c>
      <c r="I27" s="35">
        <v>45537</v>
      </c>
      <c r="J27" s="35">
        <v>45538</v>
      </c>
      <c r="K27" s="34">
        <v>31954</v>
      </c>
      <c r="L27" s="33" t="s">
        <v>17</v>
      </c>
      <c r="M27" s="33" t="s">
        <v>16</v>
      </c>
      <c r="N27" s="33" t="s">
        <v>108</v>
      </c>
      <c r="O27" s="33" t="s">
        <v>134</v>
      </c>
      <c r="P27" s="36">
        <v>198240</v>
      </c>
      <c r="Q27" s="22">
        <f t="shared" si="0"/>
        <v>5</v>
      </c>
      <c r="R27" s="37" t="str">
        <f t="shared" si="3"/>
        <v>Cumple</v>
      </c>
    </row>
    <row r="28" spans="1:18" ht="30" x14ac:dyDescent="0.25">
      <c r="A28" s="33" t="s">
        <v>39</v>
      </c>
      <c r="B28" s="41" t="s">
        <v>46</v>
      </c>
      <c r="C28" s="33" t="s">
        <v>57</v>
      </c>
      <c r="D28" s="33" t="s">
        <v>86</v>
      </c>
      <c r="E28" s="34" t="s">
        <v>97</v>
      </c>
      <c r="F28" s="33" t="s">
        <v>100</v>
      </c>
      <c r="G28" s="33" t="s">
        <v>102</v>
      </c>
      <c r="H28" s="35">
        <v>45526</v>
      </c>
      <c r="I28" s="35">
        <v>45537</v>
      </c>
      <c r="J28" s="35">
        <v>45538</v>
      </c>
      <c r="K28" s="34">
        <v>31955</v>
      </c>
      <c r="L28" s="33" t="s">
        <v>18</v>
      </c>
      <c r="M28" s="33" t="s">
        <v>19</v>
      </c>
      <c r="N28" s="33" t="s">
        <v>108</v>
      </c>
      <c r="O28" s="33" t="s">
        <v>125</v>
      </c>
      <c r="P28" s="36">
        <v>492500</v>
      </c>
      <c r="Q28" s="22">
        <f t="shared" si="0"/>
        <v>7</v>
      </c>
      <c r="R28" s="37" t="str">
        <f>IF(Q28&lt;$V$6,"Cumple","No Cumple")</f>
        <v>Cumple</v>
      </c>
    </row>
    <row r="29" spans="1:18" ht="30" x14ac:dyDescent="0.25">
      <c r="A29" s="33" t="s">
        <v>41</v>
      </c>
      <c r="B29" s="41" t="s">
        <v>46</v>
      </c>
      <c r="C29" s="33" t="s">
        <v>58</v>
      </c>
      <c r="D29" s="33" t="s">
        <v>87</v>
      </c>
      <c r="E29" s="34" t="s">
        <v>98</v>
      </c>
      <c r="F29" s="33" t="s">
        <v>100</v>
      </c>
      <c r="G29" s="33" t="s">
        <v>102</v>
      </c>
      <c r="H29" s="35">
        <v>45534</v>
      </c>
      <c r="I29" s="35">
        <v>45541</v>
      </c>
      <c r="J29" s="35">
        <v>45545</v>
      </c>
      <c r="K29" s="34">
        <v>31961</v>
      </c>
      <c r="L29" s="33" t="s">
        <v>18</v>
      </c>
      <c r="M29" s="33" t="s">
        <v>107</v>
      </c>
      <c r="N29" s="33" t="s">
        <v>109</v>
      </c>
      <c r="O29" s="33" t="s">
        <v>21</v>
      </c>
      <c r="P29" s="36">
        <v>36000</v>
      </c>
      <c r="Q29" s="22">
        <f t="shared" si="0"/>
        <v>5</v>
      </c>
      <c r="R29" s="37" t="str">
        <f>IF(Q29&lt;$V$7,"Cumple","No Cumple")</f>
        <v>Cumple</v>
      </c>
    </row>
    <row r="30" spans="1:18" ht="45" x14ac:dyDescent="0.25">
      <c r="A30" s="33" t="s">
        <v>42</v>
      </c>
      <c r="B30" s="41" t="s">
        <v>46</v>
      </c>
      <c r="C30" s="33" t="s">
        <v>59</v>
      </c>
      <c r="D30" s="33" t="s">
        <v>88</v>
      </c>
      <c r="E30" s="34" t="s">
        <v>98</v>
      </c>
      <c r="F30" s="33" t="s">
        <v>99</v>
      </c>
      <c r="G30" s="33" t="s">
        <v>102</v>
      </c>
      <c r="H30" s="35">
        <v>45534</v>
      </c>
      <c r="I30" s="35">
        <v>45546</v>
      </c>
      <c r="J30" s="35">
        <v>45547</v>
      </c>
      <c r="K30" s="34">
        <v>31969</v>
      </c>
      <c r="L30" s="33" t="s">
        <v>17</v>
      </c>
      <c r="M30" s="33" t="s">
        <v>29</v>
      </c>
      <c r="N30" s="33" t="s">
        <v>108</v>
      </c>
      <c r="O30" s="33" t="s">
        <v>30</v>
      </c>
      <c r="P30" s="36">
        <v>234898.54</v>
      </c>
      <c r="Q30" s="22">
        <f t="shared" si="0"/>
        <v>8</v>
      </c>
      <c r="R30" s="37" t="str">
        <f>IF(Q30&lt;$V$7,"Cumple","No Cumple")</f>
        <v>Cumple</v>
      </c>
    </row>
    <row r="31" spans="1:18" ht="30" x14ac:dyDescent="0.25">
      <c r="A31" s="33" t="s">
        <v>43</v>
      </c>
      <c r="B31" s="41" t="s">
        <v>46</v>
      </c>
      <c r="C31" s="33" t="s">
        <v>60</v>
      </c>
      <c r="D31" s="33" t="s">
        <v>89</v>
      </c>
      <c r="E31" s="34" t="s">
        <v>97</v>
      </c>
      <c r="F31" s="33" t="s">
        <v>100</v>
      </c>
      <c r="G31" s="33" t="s">
        <v>102</v>
      </c>
      <c r="H31" s="35">
        <v>45533</v>
      </c>
      <c r="I31" s="35">
        <v>45541</v>
      </c>
      <c r="J31" s="35">
        <v>45541</v>
      </c>
      <c r="K31" s="34">
        <v>31957</v>
      </c>
      <c r="L31" s="33" t="s">
        <v>104</v>
      </c>
      <c r="M31" s="33" t="s">
        <v>16</v>
      </c>
      <c r="N31" s="33" t="s">
        <v>108</v>
      </c>
      <c r="O31" s="33" t="s">
        <v>126</v>
      </c>
      <c r="P31" s="36">
        <v>410640</v>
      </c>
      <c r="Q31" s="22">
        <f t="shared" si="0"/>
        <v>6</v>
      </c>
      <c r="R31" s="37" t="str">
        <f t="shared" ref="R31:R37" si="4">IF(Q31&lt;$V$6,"Cumple","No Cumple")</f>
        <v>Cumple</v>
      </c>
    </row>
    <row r="32" spans="1:18" ht="30" x14ac:dyDescent="0.25">
      <c r="A32" s="33" t="s">
        <v>36</v>
      </c>
      <c r="B32" s="41" t="s">
        <v>46</v>
      </c>
      <c r="C32" s="33" t="s">
        <v>61</v>
      </c>
      <c r="D32" s="33" t="s">
        <v>90</v>
      </c>
      <c r="E32" s="34" t="s">
        <v>98</v>
      </c>
      <c r="F32" s="33" t="s">
        <v>99</v>
      </c>
      <c r="G32" s="33" t="s">
        <v>102</v>
      </c>
      <c r="H32" s="35">
        <v>45534</v>
      </c>
      <c r="I32" s="35">
        <v>45540</v>
      </c>
      <c r="J32" s="35">
        <v>45546</v>
      </c>
      <c r="K32" s="34">
        <v>31964</v>
      </c>
      <c r="L32" s="33" t="s">
        <v>18</v>
      </c>
      <c r="M32" s="33" t="s">
        <v>19</v>
      </c>
      <c r="N32" s="33" t="s">
        <v>108</v>
      </c>
      <c r="O32" s="33" t="s">
        <v>127</v>
      </c>
      <c r="P32" s="36">
        <v>220525.31</v>
      </c>
      <c r="Q32" s="22">
        <f t="shared" si="0"/>
        <v>4</v>
      </c>
      <c r="R32" s="37" t="str">
        <f>IF(Q32&lt;$V$7,"Cumple","No Cumple")</f>
        <v>Cumple</v>
      </c>
    </row>
    <row r="33" spans="1:18" ht="30" x14ac:dyDescent="0.25">
      <c r="A33" s="33" t="s">
        <v>39</v>
      </c>
      <c r="B33" s="41" t="s">
        <v>46</v>
      </c>
      <c r="C33" s="33" t="s">
        <v>62</v>
      </c>
      <c r="D33" s="33" t="s">
        <v>91</v>
      </c>
      <c r="E33" s="34" t="s">
        <v>98</v>
      </c>
      <c r="F33" s="33" t="s">
        <v>100</v>
      </c>
      <c r="G33" s="33" t="s">
        <v>102</v>
      </c>
      <c r="H33" s="35">
        <v>45533</v>
      </c>
      <c r="I33" s="35">
        <v>45538</v>
      </c>
      <c r="J33" s="35">
        <v>45540</v>
      </c>
      <c r="K33" s="34">
        <v>31956</v>
      </c>
      <c r="L33" s="33" t="s">
        <v>18</v>
      </c>
      <c r="M33" s="33" t="s">
        <v>23</v>
      </c>
      <c r="N33" s="33" t="s">
        <v>109</v>
      </c>
      <c r="O33" s="33" t="s">
        <v>128</v>
      </c>
      <c r="P33" s="36">
        <v>232932</v>
      </c>
      <c r="Q33" s="22">
        <f t="shared" si="0"/>
        <v>3</v>
      </c>
      <c r="R33" s="37" t="str">
        <f>IF(Q33&lt;$V$7,"Cumple","No Cumple")</f>
        <v>Cumple</v>
      </c>
    </row>
    <row r="34" spans="1:18" ht="30" x14ac:dyDescent="0.25">
      <c r="A34" s="33" t="s">
        <v>36</v>
      </c>
      <c r="B34" s="41" t="s">
        <v>46</v>
      </c>
      <c r="C34" s="33" t="s">
        <v>63</v>
      </c>
      <c r="D34" s="33" t="s">
        <v>92</v>
      </c>
      <c r="E34" s="34" t="s">
        <v>97</v>
      </c>
      <c r="F34" s="33" t="s">
        <v>99</v>
      </c>
      <c r="G34" s="33" t="s">
        <v>102</v>
      </c>
      <c r="H34" s="35">
        <v>45539</v>
      </c>
      <c r="I34" s="35">
        <v>45548</v>
      </c>
      <c r="J34" s="35">
        <v>45554</v>
      </c>
      <c r="K34" s="34">
        <v>31982</v>
      </c>
      <c r="L34" s="33" t="s">
        <v>22</v>
      </c>
      <c r="M34" s="33" t="s">
        <v>107</v>
      </c>
      <c r="N34" s="33" t="s">
        <v>109</v>
      </c>
      <c r="O34" s="33" t="s">
        <v>129</v>
      </c>
      <c r="P34" s="36">
        <v>253440.4</v>
      </c>
      <c r="Q34" s="22">
        <f t="shared" si="0"/>
        <v>7</v>
      </c>
      <c r="R34" s="37" t="str">
        <f>IF(Q34&lt;$V$6,"Cumple","No Cumple")</f>
        <v>Cumple</v>
      </c>
    </row>
    <row r="35" spans="1:18" ht="45" x14ac:dyDescent="0.25">
      <c r="A35" s="33" t="s">
        <v>42</v>
      </c>
      <c r="B35" s="41" t="s">
        <v>46</v>
      </c>
      <c r="C35" s="33" t="s">
        <v>64</v>
      </c>
      <c r="D35" s="33" t="s">
        <v>93</v>
      </c>
      <c r="E35" s="34" t="s">
        <v>98</v>
      </c>
      <c r="F35" s="33" t="s">
        <v>100</v>
      </c>
      <c r="G35" s="33" t="s">
        <v>102</v>
      </c>
      <c r="H35" s="35">
        <v>45540</v>
      </c>
      <c r="I35" s="35">
        <v>45548</v>
      </c>
      <c r="J35" s="35">
        <v>45548</v>
      </c>
      <c r="K35" s="34">
        <v>31975</v>
      </c>
      <c r="L35" s="33" t="s">
        <v>18</v>
      </c>
      <c r="M35" s="33" t="s">
        <v>19</v>
      </c>
      <c r="N35" s="33" t="s">
        <v>108</v>
      </c>
      <c r="O35" s="33" t="s">
        <v>130</v>
      </c>
      <c r="P35" s="36">
        <v>229548</v>
      </c>
      <c r="Q35" s="22">
        <f t="shared" si="0"/>
        <v>6</v>
      </c>
      <c r="R35" s="37" t="str">
        <f>IF(Q35&lt;$V$7,"Cumple","No Cumple")</f>
        <v>Cumple</v>
      </c>
    </row>
    <row r="36" spans="1:18" ht="30" x14ac:dyDescent="0.25">
      <c r="A36" s="33" t="s">
        <v>39</v>
      </c>
      <c r="B36" s="41" t="s">
        <v>46</v>
      </c>
      <c r="C36" s="33" t="s">
        <v>62</v>
      </c>
      <c r="D36" s="33" t="s">
        <v>146</v>
      </c>
      <c r="E36" s="34" t="s">
        <v>97</v>
      </c>
      <c r="F36" s="33" t="s">
        <v>99</v>
      </c>
      <c r="G36" s="33" t="s">
        <v>102</v>
      </c>
      <c r="H36" s="35">
        <v>45539</v>
      </c>
      <c r="I36" s="35">
        <v>45553</v>
      </c>
      <c r="J36" s="35">
        <v>45555</v>
      </c>
      <c r="K36" s="34">
        <v>31993</v>
      </c>
      <c r="L36" s="33" t="s">
        <v>18</v>
      </c>
      <c r="M36" s="33" t="s">
        <v>147</v>
      </c>
      <c r="N36" s="33" t="s">
        <v>109</v>
      </c>
      <c r="O36" s="33" t="s">
        <v>148</v>
      </c>
      <c r="P36" s="36">
        <v>1641864</v>
      </c>
      <c r="Q36" s="22">
        <f t="shared" ref="Q36" si="5">NETWORKDAYS(H36,I36,$V$9:$V$9)-1</f>
        <v>10</v>
      </c>
      <c r="R36" s="37" t="str">
        <f>IF(Q36&lt;$V$6,"Cumple","No Cumple")</f>
        <v>Cumple</v>
      </c>
    </row>
    <row r="37" spans="1:18" ht="45" x14ac:dyDescent="0.25">
      <c r="A37" s="33" t="s">
        <v>43</v>
      </c>
      <c r="B37" s="33" t="s">
        <v>47</v>
      </c>
      <c r="C37" s="33" t="s">
        <v>65</v>
      </c>
      <c r="D37" s="33" t="s">
        <v>94</v>
      </c>
      <c r="E37" s="34" t="s">
        <v>97</v>
      </c>
      <c r="F37" s="33" t="s">
        <v>100</v>
      </c>
      <c r="G37" s="33" t="s">
        <v>102</v>
      </c>
      <c r="H37" s="35">
        <v>45540</v>
      </c>
      <c r="I37" s="35">
        <v>45546</v>
      </c>
      <c r="J37" s="35">
        <v>45548</v>
      </c>
      <c r="K37" s="34">
        <v>31972</v>
      </c>
      <c r="L37" s="33" t="s">
        <v>18</v>
      </c>
      <c r="M37" s="33" t="s">
        <v>28</v>
      </c>
      <c r="N37" s="33" t="s">
        <v>109</v>
      </c>
      <c r="O37" s="33" t="s">
        <v>131</v>
      </c>
      <c r="P37" s="36">
        <v>1378240</v>
      </c>
      <c r="Q37" s="22">
        <f t="shared" si="0"/>
        <v>4</v>
      </c>
      <c r="R37" s="37" t="str">
        <f t="shared" si="4"/>
        <v>Cumple</v>
      </c>
    </row>
    <row r="38" spans="1:18" ht="30" x14ac:dyDescent="0.25">
      <c r="A38" s="33" t="s">
        <v>36</v>
      </c>
      <c r="B38" s="33" t="s">
        <v>47</v>
      </c>
      <c r="C38" s="33" t="s">
        <v>66</v>
      </c>
      <c r="D38" s="33" t="s">
        <v>95</v>
      </c>
      <c r="E38" s="34" t="s">
        <v>98</v>
      </c>
      <c r="F38" s="33" t="s">
        <v>99</v>
      </c>
      <c r="G38" s="33" t="s">
        <v>102</v>
      </c>
      <c r="H38" s="35">
        <v>45541</v>
      </c>
      <c r="I38" s="35">
        <v>45547</v>
      </c>
      <c r="J38" s="35">
        <v>45547</v>
      </c>
      <c r="K38" s="34">
        <v>31970</v>
      </c>
      <c r="L38" s="33" t="s">
        <v>18</v>
      </c>
      <c r="M38" s="33" t="s">
        <v>23</v>
      </c>
      <c r="N38" s="33" t="s">
        <v>108</v>
      </c>
      <c r="O38" s="33" t="s">
        <v>24</v>
      </c>
      <c r="P38" s="36">
        <v>227000</v>
      </c>
      <c r="Q38" s="22">
        <f t="shared" si="0"/>
        <v>4</v>
      </c>
      <c r="R38" s="37" t="str">
        <f t="shared" ref="R38:R39" si="6">IF(Q38&lt;$V$7,"Cumple","No Cumple")</f>
        <v>Cumple</v>
      </c>
    </row>
    <row r="39" spans="1:18" ht="45" x14ac:dyDescent="0.25">
      <c r="A39" s="33" t="s">
        <v>44</v>
      </c>
      <c r="B39" s="33" t="s">
        <v>47</v>
      </c>
      <c r="C39" s="33" t="s">
        <v>67</v>
      </c>
      <c r="D39" s="33" t="s">
        <v>96</v>
      </c>
      <c r="E39" s="34" t="s">
        <v>98</v>
      </c>
      <c r="F39" s="33" t="s">
        <v>100</v>
      </c>
      <c r="G39" s="33" t="s">
        <v>102</v>
      </c>
      <c r="H39" s="35">
        <v>45546</v>
      </c>
      <c r="I39" s="35">
        <v>45548</v>
      </c>
      <c r="J39" s="35">
        <v>45548</v>
      </c>
      <c r="K39" s="34">
        <v>31973</v>
      </c>
      <c r="L39" s="33" t="s">
        <v>18</v>
      </c>
      <c r="M39" s="33" t="s">
        <v>20</v>
      </c>
      <c r="N39" s="33" t="s">
        <v>109</v>
      </c>
      <c r="O39" s="33" t="s">
        <v>132</v>
      </c>
      <c r="P39" s="36">
        <v>174640</v>
      </c>
      <c r="Q39" s="22">
        <f t="shared" si="0"/>
        <v>2</v>
      </c>
      <c r="R39" s="37" t="str">
        <f t="shared" si="6"/>
        <v>Cumple</v>
      </c>
    </row>
    <row r="40" spans="1:18" ht="30" x14ac:dyDescent="0.25">
      <c r="A40" s="33" t="s">
        <v>43</v>
      </c>
      <c r="B40" s="41" t="s">
        <v>47</v>
      </c>
      <c r="C40" s="33" t="s">
        <v>149</v>
      </c>
      <c r="D40" s="33" t="s">
        <v>150</v>
      </c>
      <c r="E40" s="34" t="s">
        <v>97</v>
      </c>
      <c r="F40" s="33" t="s">
        <v>100</v>
      </c>
      <c r="G40" s="33" t="s">
        <v>102</v>
      </c>
      <c r="H40" s="35">
        <v>45544</v>
      </c>
      <c r="I40" s="35">
        <v>45553</v>
      </c>
      <c r="J40" s="35">
        <v>45560</v>
      </c>
      <c r="K40" s="34">
        <v>32000</v>
      </c>
      <c r="L40" s="33" t="s">
        <v>18</v>
      </c>
      <c r="M40" s="33" t="s">
        <v>19</v>
      </c>
      <c r="N40" s="33" t="s">
        <v>109</v>
      </c>
      <c r="O40" s="33" t="s">
        <v>151</v>
      </c>
      <c r="P40" s="36">
        <v>1483250</v>
      </c>
      <c r="Q40" s="22">
        <f t="shared" ref="Q40" si="7">NETWORKDAYS(H40,I40,$V$9:$V$9)-1</f>
        <v>7</v>
      </c>
      <c r="R40" s="37" t="str">
        <f>IF(Q40&lt;$V$6,"Cumple","No Cumple")</f>
        <v>Cumple</v>
      </c>
    </row>
    <row r="41" spans="1:18" ht="45" x14ac:dyDescent="0.25">
      <c r="A41" s="33" t="s">
        <v>44</v>
      </c>
      <c r="B41" s="41" t="s">
        <v>47</v>
      </c>
      <c r="C41" s="33" t="s">
        <v>152</v>
      </c>
      <c r="D41" s="33" t="s">
        <v>153</v>
      </c>
      <c r="E41" s="34" t="s">
        <v>98</v>
      </c>
      <c r="F41" s="33" t="s">
        <v>100</v>
      </c>
      <c r="G41" s="33" t="s">
        <v>102</v>
      </c>
      <c r="H41" s="35">
        <v>45547</v>
      </c>
      <c r="I41" s="35">
        <v>45553</v>
      </c>
      <c r="J41" s="35">
        <v>45553</v>
      </c>
      <c r="K41" s="34">
        <v>31981</v>
      </c>
      <c r="L41" s="33" t="s">
        <v>17</v>
      </c>
      <c r="M41" s="33" t="s">
        <v>16</v>
      </c>
      <c r="N41" s="33" t="s">
        <v>108</v>
      </c>
      <c r="O41" s="33" t="s">
        <v>154</v>
      </c>
      <c r="P41" s="36">
        <v>123487</v>
      </c>
      <c r="Q41" s="22">
        <f>NETWORKDAYS(H41,I41,$V$9:$V$9)-1</f>
        <v>4</v>
      </c>
      <c r="R41" s="37" t="str">
        <f t="shared" ref="R41" si="8">IF(Q41&lt;$V$7,"Cumple","No Cumple")</f>
        <v>Cumple</v>
      </c>
    </row>
    <row r="42" spans="1:18" ht="30" x14ac:dyDescent="0.25">
      <c r="A42" s="33" t="s">
        <v>39</v>
      </c>
      <c r="B42" s="41" t="s">
        <v>47</v>
      </c>
      <c r="C42" s="33" t="s">
        <v>155</v>
      </c>
      <c r="D42" s="33" t="s">
        <v>156</v>
      </c>
      <c r="E42" s="34" t="s">
        <v>97</v>
      </c>
      <c r="F42" s="33" t="s">
        <v>100</v>
      </c>
      <c r="G42" s="33" t="s">
        <v>102</v>
      </c>
      <c r="H42" s="35">
        <v>45546</v>
      </c>
      <c r="I42" s="35">
        <v>45553</v>
      </c>
      <c r="J42" s="35">
        <v>45558</v>
      </c>
      <c r="K42" s="34">
        <v>31998</v>
      </c>
      <c r="L42" s="33" t="s">
        <v>18</v>
      </c>
      <c r="M42" s="33" t="s">
        <v>19</v>
      </c>
      <c r="N42" s="33" t="s">
        <v>109</v>
      </c>
      <c r="O42" s="33" t="s">
        <v>157</v>
      </c>
      <c r="P42" s="36">
        <v>1696840</v>
      </c>
      <c r="Q42" s="22">
        <f t="shared" ref="Q42" si="9">NETWORKDAYS(H42,I42,$V$9:$V$9)-1</f>
        <v>5</v>
      </c>
      <c r="R42" s="37" t="str">
        <f>IF(Q42&lt;$V$6,"Cumple","No Cumple")</f>
        <v>Cumple</v>
      </c>
    </row>
    <row r="43" spans="1:18" ht="30" x14ac:dyDescent="0.25">
      <c r="A43" s="33" t="s">
        <v>36</v>
      </c>
      <c r="B43" s="33" t="s">
        <v>47</v>
      </c>
      <c r="C43" s="33" t="s">
        <v>159</v>
      </c>
      <c r="D43" s="33" t="s">
        <v>160</v>
      </c>
      <c r="E43" s="34" t="s">
        <v>98</v>
      </c>
      <c r="F43" s="33" t="s">
        <v>100</v>
      </c>
      <c r="G43" s="33" t="s">
        <v>102</v>
      </c>
      <c r="H43" s="35">
        <v>45544</v>
      </c>
      <c r="I43" s="35">
        <v>45555</v>
      </c>
      <c r="J43" s="35">
        <v>45555</v>
      </c>
      <c r="K43" s="34">
        <v>31985</v>
      </c>
      <c r="L43" s="33" t="s">
        <v>18</v>
      </c>
      <c r="M43" s="33" t="s">
        <v>19</v>
      </c>
      <c r="N43" s="33" t="s">
        <v>108</v>
      </c>
      <c r="O43" s="33" t="s">
        <v>161</v>
      </c>
      <c r="P43" s="36">
        <v>205879.46</v>
      </c>
      <c r="Q43" s="22">
        <f>NETWORKDAYS(H43,I43,$V$9:$V$9)-1</f>
        <v>9</v>
      </c>
      <c r="R43" s="37" t="str">
        <f t="shared" ref="R43" si="10">IF(Q43&lt;$V$7,"Cumple","No Cumple")</f>
        <v>Cumple</v>
      </c>
    </row>
    <row r="44" spans="1:18" ht="30" x14ac:dyDescent="0.25">
      <c r="A44" s="33" t="s">
        <v>162</v>
      </c>
      <c r="B44" s="33" t="s">
        <v>163</v>
      </c>
      <c r="C44" s="33" t="s">
        <v>164</v>
      </c>
      <c r="D44" s="33" t="s">
        <v>165</v>
      </c>
      <c r="E44" s="34" t="s">
        <v>142</v>
      </c>
      <c r="F44" s="33" t="s">
        <v>99</v>
      </c>
      <c r="G44" s="33" t="s">
        <v>102</v>
      </c>
      <c r="H44" s="35">
        <v>45498</v>
      </c>
      <c r="I44" s="35">
        <v>45554</v>
      </c>
      <c r="J44" s="35" t="s">
        <v>16</v>
      </c>
      <c r="K44" s="34" t="s">
        <v>16</v>
      </c>
      <c r="L44" s="33" t="s">
        <v>18</v>
      </c>
      <c r="M44" s="33" t="s">
        <v>23</v>
      </c>
      <c r="N44" s="33" t="s">
        <v>108</v>
      </c>
      <c r="O44" s="33" t="s">
        <v>166</v>
      </c>
      <c r="P44" s="36" t="s">
        <v>16</v>
      </c>
      <c r="Q44" s="22">
        <f>NETWORKDAYS(H44,I44,$V$9:$V$9)-1</f>
        <v>40</v>
      </c>
      <c r="R44" s="54" t="str">
        <f>IF(Q44&lt;$V$5,"Cumple","No Cumple")</f>
        <v>Cumple</v>
      </c>
    </row>
    <row r="45" spans="1:18" ht="30" x14ac:dyDescent="0.25">
      <c r="A45" s="33" t="s">
        <v>162</v>
      </c>
      <c r="B45" s="33" t="s">
        <v>163</v>
      </c>
      <c r="C45" s="33" t="s">
        <v>164</v>
      </c>
      <c r="D45" s="33" t="s">
        <v>165</v>
      </c>
      <c r="E45" s="34" t="s">
        <v>142</v>
      </c>
      <c r="F45" s="33" t="s">
        <v>99</v>
      </c>
      <c r="G45" s="33" t="s">
        <v>102</v>
      </c>
      <c r="H45" s="35">
        <v>45498</v>
      </c>
      <c r="I45" s="35">
        <v>45554</v>
      </c>
      <c r="J45" s="35" t="s">
        <v>16</v>
      </c>
      <c r="K45" s="34" t="s">
        <v>16</v>
      </c>
      <c r="L45" s="34" t="s">
        <v>17</v>
      </c>
      <c r="M45" s="34" t="s">
        <v>16</v>
      </c>
      <c r="N45" s="33" t="s">
        <v>108</v>
      </c>
      <c r="O45" s="43" t="s">
        <v>167</v>
      </c>
      <c r="P45" s="36" t="s">
        <v>16</v>
      </c>
      <c r="Q45" s="22">
        <f>NETWORKDAYS(H45,I45,$V$9:$V$9)-1</f>
        <v>40</v>
      </c>
      <c r="R45" s="54"/>
    </row>
    <row r="46" spans="1:18" ht="30" x14ac:dyDescent="0.25">
      <c r="A46" s="33" t="s">
        <v>39</v>
      </c>
      <c r="B46" s="33" t="s">
        <v>47</v>
      </c>
      <c r="C46" s="33" t="s">
        <v>168</v>
      </c>
      <c r="D46" s="33" t="s">
        <v>169</v>
      </c>
      <c r="E46" s="34" t="s">
        <v>97</v>
      </c>
      <c r="F46" s="33" t="s">
        <v>99</v>
      </c>
      <c r="G46" s="33" t="s">
        <v>102</v>
      </c>
      <c r="H46" s="35">
        <v>45544</v>
      </c>
      <c r="I46" s="35">
        <v>45555</v>
      </c>
      <c r="J46" s="35">
        <v>45558</v>
      </c>
      <c r="K46" s="34">
        <v>31995</v>
      </c>
      <c r="L46" s="33" t="s">
        <v>18</v>
      </c>
      <c r="M46" s="33" t="s">
        <v>19</v>
      </c>
      <c r="N46" s="33" t="s">
        <v>108</v>
      </c>
      <c r="O46" s="33" t="s">
        <v>170</v>
      </c>
      <c r="P46" s="36">
        <v>916860</v>
      </c>
      <c r="Q46" s="22">
        <f t="shared" ref="Q46" si="11">NETWORKDAYS(H46,I46,$V$9:$V$9)-1</f>
        <v>9</v>
      </c>
      <c r="R46" s="37" t="str">
        <f>IF(Q46&lt;$V$6,"Cumple","No Cumple")</f>
        <v>Cumple</v>
      </c>
    </row>
    <row r="47" spans="1:18" ht="45" x14ac:dyDescent="0.25">
      <c r="A47" s="33" t="s">
        <v>42</v>
      </c>
      <c r="B47" s="33" t="s">
        <v>47</v>
      </c>
      <c r="C47" s="33" t="s">
        <v>175</v>
      </c>
      <c r="D47" s="33" t="s">
        <v>176</v>
      </c>
      <c r="E47" s="34" t="s">
        <v>98</v>
      </c>
      <c r="F47" s="33" t="s">
        <v>99</v>
      </c>
      <c r="G47" s="33" t="s">
        <v>102</v>
      </c>
      <c r="H47" s="35">
        <v>45548</v>
      </c>
      <c r="I47" s="35">
        <v>45558</v>
      </c>
      <c r="J47" s="35">
        <v>45558</v>
      </c>
      <c r="K47" s="34">
        <v>31996</v>
      </c>
      <c r="L47" s="33" t="s">
        <v>17</v>
      </c>
      <c r="M47" s="33" t="s">
        <v>29</v>
      </c>
      <c r="N47" s="33" t="s">
        <v>109</v>
      </c>
      <c r="O47" s="33" t="s">
        <v>30</v>
      </c>
      <c r="P47" s="36">
        <v>219495.86</v>
      </c>
      <c r="Q47" s="22">
        <f>NETWORKDAYS(H47,I47,$V$9:$V$9)-1</f>
        <v>6</v>
      </c>
      <c r="R47" s="37" t="str">
        <f>IF(Q47&lt;$V$7,"Cumple","No Cumple")</f>
        <v>Cumple</v>
      </c>
    </row>
    <row r="48" spans="1:18" ht="45" x14ac:dyDescent="0.25">
      <c r="A48" s="33" t="s">
        <v>44</v>
      </c>
      <c r="B48" s="33" t="s">
        <v>47</v>
      </c>
      <c r="C48" s="33" t="s">
        <v>171</v>
      </c>
      <c r="D48" s="33" t="s">
        <v>172</v>
      </c>
      <c r="E48" s="34" t="s">
        <v>173</v>
      </c>
      <c r="F48" s="33" t="s">
        <v>100</v>
      </c>
      <c r="G48" s="33" t="s">
        <v>102</v>
      </c>
      <c r="H48" s="35">
        <v>45560</v>
      </c>
      <c r="I48" s="35">
        <v>45560</v>
      </c>
      <c r="J48" s="35" t="s">
        <v>16</v>
      </c>
      <c r="K48" s="34" t="s">
        <v>16</v>
      </c>
      <c r="L48" s="33" t="s">
        <v>18</v>
      </c>
      <c r="M48" s="33" t="s">
        <v>19</v>
      </c>
      <c r="N48" s="33" t="s">
        <v>109</v>
      </c>
      <c r="O48" s="33" t="s">
        <v>174</v>
      </c>
      <c r="P48" s="36" t="s">
        <v>16</v>
      </c>
      <c r="Q48" s="22" t="s">
        <v>16</v>
      </c>
      <c r="R48" s="38" t="s">
        <v>16</v>
      </c>
    </row>
    <row r="49" spans="1:18" ht="45" x14ac:dyDescent="0.25">
      <c r="A49" s="33" t="s">
        <v>162</v>
      </c>
      <c r="B49" s="33" t="s">
        <v>47</v>
      </c>
      <c r="C49" s="33" t="s">
        <v>178</v>
      </c>
      <c r="D49" s="33" t="s">
        <v>177</v>
      </c>
      <c r="E49" s="34" t="s">
        <v>97</v>
      </c>
      <c r="F49" s="33" t="s">
        <v>99</v>
      </c>
      <c r="G49" s="33" t="s">
        <v>102</v>
      </c>
      <c r="H49" s="35">
        <v>45376</v>
      </c>
      <c r="I49" s="35">
        <v>45555</v>
      </c>
      <c r="J49" s="35">
        <v>45555</v>
      </c>
      <c r="K49" s="34">
        <v>31992</v>
      </c>
      <c r="L49" s="33" t="s">
        <v>18</v>
      </c>
      <c r="M49" s="33" t="s">
        <v>23</v>
      </c>
      <c r="N49" s="33" t="s">
        <v>108</v>
      </c>
      <c r="O49" s="33" t="s">
        <v>179</v>
      </c>
      <c r="P49" s="36">
        <v>292070</v>
      </c>
      <c r="Q49" s="22">
        <f t="shared" ref="Q49" si="12">NETWORKDAYS(H49,I49,$V$9:$V$9)-1</f>
        <v>129</v>
      </c>
      <c r="R49" s="38" t="str">
        <f>IF(Q49&lt;$V$6,"Cumple","No Cumple")</f>
        <v>No Cumple</v>
      </c>
    </row>
    <row r="50" spans="1:18" ht="30" x14ac:dyDescent="0.25">
      <c r="A50" s="33" t="s">
        <v>36</v>
      </c>
      <c r="B50" s="33" t="s">
        <v>46</v>
      </c>
      <c r="C50" s="33" t="s">
        <v>180</v>
      </c>
      <c r="D50" s="33" t="s">
        <v>181</v>
      </c>
      <c r="E50" s="34" t="s">
        <v>173</v>
      </c>
      <c r="F50" s="33" t="s">
        <v>100</v>
      </c>
      <c r="G50" s="33" t="s">
        <v>102</v>
      </c>
      <c r="H50" s="35">
        <v>45540</v>
      </c>
      <c r="I50" s="35">
        <v>45562</v>
      </c>
      <c r="J50" s="35" t="s">
        <v>16</v>
      </c>
      <c r="K50" s="34" t="s">
        <v>16</v>
      </c>
      <c r="L50" s="33" t="s">
        <v>17</v>
      </c>
      <c r="M50" s="33" t="s">
        <v>16</v>
      </c>
      <c r="N50" s="33" t="s">
        <v>108</v>
      </c>
      <c r="O50" s="33" t="s">
        <v>182</v>
      </c>
      <c r="P50" s="36" t="s">
        <v>16</v>
      </c>
      <c r="Q50" s="22" t="s">
        <v>16</v>
      </c>
      <c r="R50" s="38" t="s">
        <v>16</v>
      </c>
    </row>
    <row r="51" spans="1:18" ht="30" x14ac:dyDescent="0.25">
      <c r="A51" s="33" t="s">
        <v>41</v>
      </c>
      <c r="B51" s="33" t="s">
        <v>46</v>
      </c>
      <c r="C51" s="33" t="s">
        <v>183</v>
      </c>
      <c r="D51" s="33" t="s">
        <v>184</v>
      </c>
      <c r="E51" s="34" t="s">
        <v>98</v>
      </c>
      <c r="F51" s="33" t="s">
        <v>100</v>
      </c>
      <c r="G51" s="33" t="s">
        <v>102</v>
      </c>
      <c r="H51" s="35">
        <v>45552</v>
      </c>
      <c r="I51" s="35">
        <v>45561</v>
      </c>
      <c r="J51" s="35">
        <v>45561</v>
      </c>
      <c r="K51" s="34">
        <v>32002</v>
      </c>
      <c r="L51" s="33" t="s">
        <v>17</v>
      </c>
      <c r="M51" s="33" t="s">
        <v>16</v>
      </c>
      <c r="N51" s="33" t="s">
        <v>109</v>
      </c>
      <c r="O51" s="33" t="s">
        <v>185</v>
      </c>
      <c r="P51" s="36">
        <v>160166.75</v>
      </c>
      <c r="Q51" s="22">
        <f>NETWORKDAYS(H51,I51,$V$9:$V$9)-1</f>
        <v>6</v>
      </c>
      <c r="R51" s="37" t="str">
        <f>IF(Q51&lt;$V$7,"Cumple","No Cumple")</f>
        <v>Cumple</v>
      </c>
    </row>
    <row r="52" spans="1:18" ht="30" x14ac:dyDescent="0.25">
      <c r="A52" s="33" t="s">
        <v>39</v>
      </c>
      <c r="B52" s="33" t="s">
        <v>46</v>
      </c>
      <c r="C52" s="33" t="s">
        <v>186</v>
      </c>
      <c r="D52" s="33" t="s">
        <v>187</v>
      </c>
      <c r="E52" s="34" t="s">
        <v>97</v>
      </c>
      <c r="F52" s="33" t="s">
        <v>99</v>
      </c>
      <c r="G52" s="33" t="s">
        <v>102</v>
      </c>
      <c r="H52" s="35">
        <v>45538</v>
      </c>
      <c r="I52" s="35">
        <v>45555</v>
      </c>
      <c r="J52" s="35">
        <v>45558</v>
      </c>
      <c r="K52" s="34">
        <v>31997</v>
      </c>
      <c r="L52" s="33" t="s">
        <v>18</v>
      </c>
      <c r="M52" s="33" t="s">
        <v>28</v>
      </c>
      <c r="N52" s="33" t="s">
        <v>109</v>
      </c>
      <c r="O52" s="33" t="s">
        <v>188</v>
      </c>
      <c r="P52" s="36">
        <v>1677252</v>
      </c>
      <c r="Q52" s="22">
        <f t="shared" ref="Q52" si="13">NETWORKDAYS(H52,I52,$V$9:$V$9)-1</f>
        <v>13</v>
      </c>
      <c r="R52" s="37" t="str">
        <f>IF(Q52&lt;$V$6,"Cumple","No Cumple")</f>
        <v>Cumple</v>
      </c>
    </row>
    <row r="53" spans="1:18" ht="45" x14ac:dyDescent="0.25">
      <c r="A53" s="33" t="s">
        <v>44</v>
      </c>
      <c r="B53" s="33" t="s">
        <v>47</v>
      </c>
      <c r="C53" s="33" t="s">
        <v>189</v>
      </c>
      <c r="D53" s="33" t="s">
        <v>190</v>
      </c>
      <c r="E53" s="34" t="s">
        <v>98</v>
      </c>
      <c r="F53" s="33" t="s">
        <v>99</v>
      </c>
      <c r="G53" s="33" t="s">
        <v>102</v>
      </c>
      <c r="H53" s="35">
        <v>45552</v>
      </c>
      <c r="I53" s="35">
        <v>45561</v>
      </c>
      <c r="J53" s="35">
        <v>45561</v>
      </c>
      <c r="K53" s="34">
        <v>32001</v>
      </c>
      <c r="L53" s="33" t="s">
        <v>17</v>
      </c>
      <c r="M53" s="33" t="s">
        <v>16</v>
      </c>
      <c r="N53" s="33" t="s">
        <v>108</v>
      </c>
      <c r="O53" s="33" t="s">
        <v>191</v>
      </c>
      <c r="P53" s="36">
        <v>198098.4</v>
      </c>
      <c r="Q53" s="22">
        <f>NETWORKDAYS(H53,I53,$V$9:$V$9)-1</f>
        <v>6</v>
      </c>
      <c r="R53" s="37" t="str">
        <f>IF(Q53&lt;$V$7,"Cumple","No Cumple")</f>
        <v>Cumple</v>
      </c>
    </row>
    <row r="54" spans="1:18" ht="30" x14ac:dyDescent="0.25">
      <c r="A54" s="33" t="s">
        <v>41</v>
      </c>
      <c r="B54" s="33" t="s">
        <v>47</v>
      </c>
      <c r="C54" s="33" t="s">
        <v>192</v>
      </c>
      <c r="D54" s="33" t="s">
        <v>193</v>
      </c>
      <c r="E54" s="34" t="s">
        <v>98</v>
      </c>
      <c r="F54" s="33" t="s">
        <v>99</v>
      </c>
      <c r="G54" s="33" t="s">
        <v>102</v>
      </c>
      <c r="H54" s="35">
        <v>45553</v>
      </c>
      <c r="I54" s="35">
        <v>45565</v>
      </c>
      <c r="J54" s="35" t="s">
        <v>16</v>
      </c>
      <c r="K54" s="34" t="s">
        <v>16</v>
      </c>
      <c r="L54" s="33" t="s">
        <v>17</v>
      </c>
      <c r="M54" s="33" t="s">
        <v>16</v>
      </c>
      <c r="N54" s="33" t="s">
        <v>109</v>
      </c>
      <c r="O54" s="33" t="s">
        <v>194</v>
      </c>
      <c r="P54" s="36" t="s">
        <v>16</v>
      </c>
      <c r="Q54" s="22">
        <f>NETWORKDAYS(H54,I54,$V$9:$V$9)-1</f>
        <v>7</v>
      </c>
      <c r="R54" s="37" t="str">
        <f>IF(Q54&lt;$V$7,"Cumple","No Cumple")</f>
        <v>Cumple</v>
      </c>
    </row>
    <row r="55" spans="1:18" ht="45" x14ac:dyDescent="0.25">
      <c r="A55" s="33" t="s">
        <v>38</v>
      </c>
      <c r="B55" s="33" t="s">
        <v>47</v>
      </c>
      <c r="C55" s="33" t="s">
        <v>195</v>
      </c>
      <c r="D55" s="33" t="s">
        <v>196</v>
      </c>
      <c r="E55" s="34" t="s">
        <v>97</v>
      </c>
      <c r="F55" s="33" t="s">
        <v>99</v>
      </c>
      <c r="G55" s="33" t="s">
        <v>102</v>
      </c>
      <c r="H55" s="35">
        <v>45552</v>
      </c>
      <c r="I55" s="35">
        <v>45562</v>
      </c>
      <c r="J55" s="35">
        <v>45562</v>
      </c>
      <c r="K55" s="34">
        <v>32004</v>
      </c>
      <c r="L55" s="33" t="s">
        <v>18</v>
      </c>
      <c r="M55" s="33" t="s">
        <v>19</v>
      </c>
      <c r="N55" s="33" t="s">
        <v>108</v>
      </c>
      <c r="O55" s="33" t="s">
        <v>197</v>
      </c>
      <c r="P55" s="36">
        <v>1156400</v>
      </c>
      <c r="Q55" s="22">
        <f t="shared" ref="Q55" si="14">NETWORKDAYS(H55,I55,$V$9:$V$9)-1</f>
        <v>7</v>
      </c>
      <c r="R55" s="37" t="str">
        <f>IF(Q55&lt;$V$6,"Cumple","No Cumple")</f>
        <v>Cumple</v>
      </c>
    </row>
    <row r="56" spans="1:18" ht="30" x14ac:dyDescent="0.25">
      <c r="A56" s="33" t="s">
        <v>35</v>
      </c>
      <c r="B56" s="33" t="s">
        <v>47</v>
      </c>
      <c r="C56" s="33" t="s">
        <v>200</v>
      </c>
      <c r="D56" s="33" t="s">
        <v>201</v>
      </c>
      <c r="E56" s="34" t="s">
        <v>173</v>
      </c>
      <c r="F56" s="33" t="s">
        <v>100</v>
      </c>
      <c r="G56" s="33" t="s">
        <v>102</v>
      </c>
      <c r="H56" s="35">
        <v>45552</v>
      </c>
      <c r="I56" s="35">
        <v>45552</v>
      </c>
      <c r="J56" s="35" t="s">
        <v>16</v>
      </c>
      <c r="K56" s="34" t="s">
        <v>16</v>
      </c>
      <c r="L56" s="34" t="s">
        <v>16</v>
      </c>
      <c r="M56" s="34" t="s">
        <v>16</v>
      </c>
      <c r="N56" s="34" t="s">
        <v>16</v>
      </c>
      <c r="O56" s="33" t="s">
        <v>202</v>
      </c>
      <c r="P56" s="36">
        <v>4624159.3499999996</v>
      </c>
      <c r="Q56" s="22" t="s">
        <v>16</v>
      </c>
      <c r="R56" s="38" t="s">
        <v>16</v>
      </c>
    </row>
    <row r="57" spans="1:18" x14ac:dyDescent="0.25">
      <c r="A57" s="44" t="s">
        <v>199</v>
      </c>
      <c r="Q57" s="20"/>
    </row>
    <row r="58" spans="1:18" ht="18.75" x14ac:dyDescent="0.25">
      <c r="A58" s="61" t="s">
        <v>203</v>
      </c>
      <c r="B58" s="61"/>
      <c r="C58" s="61"/>
      <c r="Q58" s="20"/>
    </row>
    <row r="59" spans="1:18" x14ac:dyDescent="0.25">
      <c r="A59" s="49"/>
      <c r="B59" s="49"/>
      <c r="C59" s="49"/>
      <c r="D59" s="49" t="s">
        <v>31</v>
      </c>
      <c r="E59" s="49"/>
      <c r="F59" s="49"/>
      <c r="Q59" s="20"/>
    </row>
    <row r="60" spans="1:18" x14ac:dyDescent="0.25">
      <c r="A60" s="50"/>
      <c r="B60" s="50"/>
      <c r="C60" s="50"/>
      <c r="D60" s="50" t="s">
        <v>32</v>
      </c>
      <c r="E60" s="50"/>
      <c r="F60" s="50"/>
      <c r="Q60" s="20"/>
    </row>
    <row r="61" spans="1:18" x14ac:dyDescent="0.25">
      <c r="A61" s="51"/>
      <c r="B61" s="51"/>
      <c r="C61" s="51"/>
      <c r="D61" s="51" t="s">
        <v>33</v>
      </c>
      <c r="E61" s="51"/>
      <c r="F61" s="51"/>
      <c r="Q61" s="20"/>
    </row>
    <row r="62" spans="1:18" x14ac:dyDescent="0.25">
      <c r="Q62" s="20"/>
    </row>
  </sheetData>
  <autoFilter ref="A5:P57" xr:uid="{00000000-0001-0000-0000-000000000000}"/>
  <mergeCells count="14">
    <mergeCell ref="A4:P4"/>
    <mergeCell ref="A59:C59"/>
    <mergeCell ref="A60:C60"/>
    <mergeCell ref="A61:C61"/>
    <mergeCell ref="U3:V3"/>
    <mergeCell ref="D59:F59"/>
    <mergeCell ref="D60:F60"/>
    <mergeCell ref="D61:F61"/>
    <mergeCell ref="R7:R12"/>
    <mergeCell ref="R14:R15"/>
    <mergeCell ref="R19:R20"/>
    <mergeCell ref="R22:R23"/>
    <mergeCell ref="R44:R45"/>
    <mergeCell ref="A58:C58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29" fitToHeight="0" orientation="landscape" r:id="rId1"/>
  <headerFooter>
    <oddHeader>&amp;R&amp;P de &amp;N</oddHeader>
  </headerFooter>
  <ignoredErrors>
    <ignoredError sqref="R14 R21 R24:R25 R37 R31 R28 R34:R35 R40:R42 R44 R5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0B80-387C-438E-B450-338A4F3391CC}">
  <sheetPr>
    <pageSetUpPr fitToPage="1"/>
  </sheetPr>
  <dimension ref="A1:P43"/>
  <sheetViews>
    <sheetView showGridLines="0" view="pageBreakPreview" topLeftCell="B1" zoomScale="60" zoomScaleNormal="60" workbookViewId="0">
      <selection activeCell="I5" sqref="I5"/>
    </sheetView>
  </sheetViews>
  <sheetFormatPr baseColWidth="10" defaultColWidth="9.140625" defaultRowHeight="15" x14ac:dyDescent="0.25"/>
  <cols>
    <col min="1" max="2" width="47.5703125" customWidth="1"/>
    <col min="3" max="3" width="58" customWidth="1"/>
    <col min="4" max="6" width="47.5703125" customWidth="1"/>
    <col min="7" max="7" width="37.28515625" customWidth="1"/>
    <col min="8" max="8" width="44.5703125" customWidth="1"/>
    <col min="9" max="9" width="40.7109375" customWidth="1"/>
    <col min="10" max="10" width="46.42578125" customWidth="1"/>
    <col min="11" max="11" width="20.85546875" customWidth="1"/>
    <col min="12" max="12" width="16.5703125" customWidth="1"/>
    <col min="13" max="13" width="27.7109375" customWidth="1"/>
    <col min="14" max="14" width="21.7109375" customWidth="1"/>
    <col min="15" max="15" width="30.42578125" customWidth="1"/>
    <col min="16" max="16" width="31.140625" customWidth="1"/>
  </cols>
  <sheetData>
    <row r="1" spans="1:16" ht="156" customHeight="1" x14ac:dyDescent="0.25"/>
    <row r="2" spans="1:16" s="1" customFormat="1" ht="54.75" customHeight="1" x14ac:dyDescent="0.4">
      <c r="A2" s="55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</row>
    <row r="3" spans="1:16" s="2" customFormat="1" ht="152.25" customHeigh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9" t="s">
        <v>11</v>
      </c>
      <c r="M3" s="9" t="s">
        <v>12</v>
      </c>
      <c r="N3" s="9" t="s">
        <v>13</v>
      </c>
      <c r="O3" s="8" t="s">
        <v>14</v>
      </c>
      <c r="P3" s="10" t="s">
        <v>15</v>
      </c>
    </row>
    <row r="4" spans="1:16" ht="75.75" customHeight="1" x14ac:dyDescent="0.25">
      <c r="A4" s="3" t="s">
        <v>35</v>
      </c>
      <c r="B4" s="3" t="s">
        <v>45</v>
      </c>
      <c r="C4" s="3" t="s">
        <v>68</v>
      </c>
      <c r="D4" s="3" t="s">
        <v>158</v>
      </c>
      <c r="E4" s="5" t="s">
        <v>97</v>
      </c>
      <c r="F4" s="3" t="s">
        <v>99</v>
      </c>
      <c r="G4" s="3" t="s">
        <v>102</v>
      </c>
      <c r="H4" s="6">
        <v>45519</v>
      </c>
      <c r="I4" s="6">
        <v>45537</v>
      </c>
      <c r="J4" s="6">
        <v>45545</v>
      </c>
      <c r="K4" s="5" t="s">
        <v>103</v>
      </c>
      <c r="L4" s="3" t="s">
        <v>22</v>
      </c>
      <c r="M4" s="3" t="s">
        <v>23</v>
      </c>
      <c r="N4" s="3" t="s">
        <v>108</v>
      </c>
      <c r="O4" s="3" t="s">
        <v>110</v>
      </c>
      <c r="P4" s="4">
        <v>475728.85</v>
      </c>
    </row>
    <row r="5" spans="1:16" ht="84" customHeight="1" x14ac:dyDescent="0.25">
      <c r="A5" s="3" t="s">
        <v>36</v>
      </c>
      <c r="B5" s="3" t="s">
        <v>45</v>
      </c>
      <c r="C5" s="3" t="s">
        <v>69</v>
      </c>
      <c r="D5" s="3" t="s">
        <v>73</v>
      </c>
      <c r="E5" s="5" t="s">
        <v>97</v>
      </c>
      <c r="F5" s="3" t="s">
        <v>99</v>
      </c>
      <c r="G5" s="3" t="s">
        <v>102</v>
      </c>
      <c r="H5" s="6">
        <v>45519</v>
      </c>
      <c r="I5" s="6">
        <v>45548</v>
      </c>
      <c r="J5" s="6">
        <v>45555</v>
      </c>
      <c r="K5" s="5">
        <v>31986</v>
      </c>
      <c r="L5" s="3" t="s">
        <v>22</v>
      </c>
      <c r="M5" s="3" t="s">
        <v>23</v>
      </c>
      <c r="N5" s="3" t="s">
        <v>108</v>
      </c>
      <c r="O5" s="3" t="s">
        <v>111</v>
      </c>
      <c r="P5" s="4">
        <v>468714.88</v>
      </c>
    </row>
    <row r="6" spans="1:16" ht="75" customHeight="1" x14ac:dyDescent="0.25">
      <c r="A6" s="3" t="s">
        <v>36</v>
      </c>
      <c r="B6" s="3" t="s">
        <v>45</v>
      </c>
      <c r="C6" s="3" t="s">
        <v>69</v>
      </c>
      <c r="D6" s="3" t="s">
        <v>73</v>
      </c>
      <c r="E6" s="5" t="s">
        <v>97</v>
      </c>
      <c r="F6" s="3" t="s">
        <v>99</v>
      </c>
      <c r="G6" s="3" t="s">
        <v>102</v>
      </c>
      <c r="H6" s="6">
        <v>45519</v>
      </c>
      <c r="I6" s="6">
        <v>45548</v>
      </c>
      <c r="J6" s="6">
        <v>45555</v>
      </c>
      <c r="K6" s="5">
        <v>31987</v>
      </c>
      <c r="L6" s="3" t="s">
        <v>22</v>
      </c>
      <c r="M6" s="3" t="s">
        <v>20</v>
      </c>
      <c r="N6" s="3" t="s">
        <v>109</v>
      </c>
      <c r="O6" s="3" t="s">
        <v>112</v>
      </c>
      <c r="P6" s="4">
        <v>253794.4</v>
      </c>
    </row>
    <row r="7" spans="1:16" ht="74.25" customHeight="1" x14ac:dyDescent="0.25">
      <c r="A7" s="3" t="s">
        <v>36</v>
      </c>
      <c r="B7" s="3" t="s">
        <v>45</v>
      </c>
      <c r="C7" s="3" t="s">
        <v>69</v>
      </c>
      <c r="D7" s="3" t="s">
        <v>73</v>
      </c>
      <c r="E7" s="5" t="s">
        <v>97</v>
      </c>
      <c r="F7" s="3" t="s">
        <v>99</v>
      </c>
      <c r="G7" s="3" t="s">
        <v>102</v>
      </c>
      <c r="H7" s="6">
        <v>45519</v>
      </c>
      <c r="I7" s="6">
        <v>45548</v>
      </c>
      <c r="J7" s="6">
        <v>45555</v>
      </c>
      <c r="K7" s="5">
        <v>31989</v>
      </c>
      <c r="L7" s="3" t="s">
        <v>22</v>
      </c>
      <c r="M7" s="3" t="s">
        <v>19</v>
      </c>
      <c r="N7" s="3" t="s">
        <v>108</v>
      </c>
      <c r="O7" s="3" t="s">
        <v>114</v>
      </c>
      <c r="P7" s="4">
        <v>179804.95</v>
      </c>
    </row>
    <row r="8" spans="1:16" ht="75.75" customHeight="1" x14ac:dyDescent="0.25">
      <c r="A8" s="3" t="s">
        <v>36</v>
      </c>
      <c r="B8" s="3" t="s">
        <v>45</v>
      </c>
      <c r="C8" s="3" t="s">
        <v>69</v>
      </c>
      <c r="D8" s="3" t="s">
        <v>73</v>
      </c>
      <c r="E8" s="5" t="s">
        <v>97</v>
      </c>
      <c r="F8" s="3" t="s">
        <v>99</v>
      </c>
      <c r="G8" s="3" t="s">
        <v>102</v>
      </c>
      <c r="H8" s="6">
        <v>45519</v>
      </c>
      <c r="I8" s="6">
        <v>45548</v>
      </c>
      <c r="J8" s="6">
        <v>45555</v>
      </c>
      <c r="K8" s="5">
        <v>31990</v>
      </c>
      <c r="L8" s="3" t="s">
        <v>22</v>
      </c>
      <c r="M8" s="3" t="s">
        <v>23</v>
      </c>
      <c r="N8" s="3" t="s">
        <v>108</v>
      </c>
      <c r="O8" s="3" t="s">
        <v>133</v>
      </c>
      <c r="P8" s="4">
        <v>112253.4</v>
      </c>
    </row>
    <row r="9" spans="1:16" ht="72.75" customHeight="1" x14ac:dyDescent="0.25">
      <c r="A9" s="3" t="s">
        <v>36</v>
      </c>
      <c r="B9" s="3" t="s">
        <v>45</v>
      </c>
      <c r="C9" s="3" t="s">
        <v>69</v>
      </c>
      <c r="D9" s="3" t="s">
        <v>73</v>
      </c>
      <c r="E9" s="5" t="s">
        <v>97</v>
      </c>
      <c r="F9" s="3" t="s">
        <v>99</v>
      </c>
      <c r="G9" s="3" t="s">
        <v>102</v>
      </c>
      <c r="H9" s="6">
        <v>45519</v>
      </c>
      <c r="I9" s="6">
        <v>45548</v>
      </c>
      <c r="J9" s="6">
        <v>45555</v>
      </c>
      <c r="K9" s="5">
        <v>31991</v>
      </c>
      <c r="L9" s="3" t="s">
        <v>22</v>
      </c>
      <c r="M9" s="3" t="s">
        <v>19</v>
      </c>
      <c r="N9" s="3" t="s">
        <v>108</v>
      </c>
      <c r="O9" s="12" t="s">
        <v>115</v>
      </c>
      <c r="P9" s="4">
        <v>23635.4</v>
      </c>
    </row>
    <row r="10" spans="1:16" ht="99" customHeight="1" x14ac:dyDescent="0.25">
      <c r="A10" s="12" t="s">
        <v>37</v>
      </c>
      <c r="B10" s="12" t="s">
        <v>46</v>
      </c>
      <c r="C10" s="12" t="s">
        <v>70</v>
      </c>
      <c r="D10" s="12" t="s">
        <v>74</v>
      </c>
      <c r="E10" s="5" t="s">
        <v>97</v>
      </c>
      <c r="F10" s="12" t="s">
        <v>100</v>
      </c>
      <c r="G10" s="3" t="s">
        <v>102</v>
      </c>
      <c r="H10" s="6">
        <v>45524</v>
      </c>
      <c r="I10" s="6">
        <v>45540</v>
      </c>
      <c r="J10" s="6">
        <v>45544</v>
      </c>
      <c r="K10" s="13">
        <v>31958</v>
      </c>
      <c r="L10" s="12" t="s">
        <v>22</v>
      </c>
      <c r="M10" s="12" t="s">
        <v>19</v>
      </c>
      <c r="N10" s="12" t="s">
        <v>108</v>
      </c>
      <c r="O10" s="12" t="s">
        <v>25</v>
      </c>
      <c r="P10" s="4">
        <v>317420</v>
      </c>
    </row>
    <row r="11" spans="1:16" ht="117.75" customHeight="1" x14ac:dyDescent="0.25">
      <c r="A11" s="3" t="s">
        <v>38</v>
      </c>
      <c r="B11" s="12" t="s">
        <v>46</v>
      </c>
      <c r="C11" s="3" t="s">
        <v>71</v>
      </c>
      <c r="D11" s="3" t="s">
        <v>75</v>
      </c>
      <c r="E11" s="5" t="s">
        <v>98</v>
      </c>
      <c r="F11" s="3" t="s">
        <v>100</v>
      </c>
      <c r="G11" s="3" t="s">
        <v>102</v>
      </c>
      <c r="H11" s="6">
        <v>45526</v>
      </c>
      <c r="I11" s="6">
        <v>45541</v>
      </c>
      <c r="J11" s="6">
        <v>45544</v>
      </c>
      <c r="K11" s="5">
        <v>31960</v>
      </c>
      <c r="L11" s="3" t="s">
        <v>18</v>
      </c>
      <c r="M11" s="3" t="s">
        <v>105</v>
      </c>
      <c r="N11" s="3" t="s">
        <v>109</v>
      </c>
      <c r="O11" s="3" t="s">
        <v>116</v>
      </c>
      <c r="P11" s="4">
        <v>97350</v>
      </c>
    </row>
    <row r="12" spans="1:16" ht="108.75" customHeight="1" x14ac:dyDescent="0.25">
      <c r="A12" s="3" t="s">
        <v>38</v>
      </c>
      <c r="B12" s="12" t="s">
        <v>46</v>
      </c>
      <c r="C12" s="3" t="s">
        <v>71</v>
      </c>
      <c r="D12" s="3" t="s">
        <v>75</v>
      </c>
      <c r="E12" s="5" t="s">
        <v>98</v>
      </c>
      <c r="F12" s="3" t="s">
        <v>100</v>
      </c>
      <c r="G12" s="3" t="s">
        <v>102</v>
      </c>
      <c r="H12" s="6">
        <v>45526</v>
      </c>
      <c r="I12" s="6">
        <v>45541</v>
      </c>
      <c r="J12" s="6">
        <v>45544</v>
      </c>
      <c r="K12" s="5">
        <v>31960</v>
      </c>
      <c r="L12" s="3" t="s">
        <v>18</v>
      </c>
      <c r="M12" s="3" t="s">
        <v>105</v>
      </c>
      <c r="N12" s="3" t="s">
        <v>109</v>
      </c>
      <c r="O12" s="3" t="s">
        <v>116</v>
      </c>
      <c r="P12" s="4">
        <v>4425</v>
      </c>
    </row>
    <row r="13" spans="1:16" ht="84" customHeight="1" x14ac:dyDescent="0.25">
      <c r="A13" s="3" t="s">
        <v>39</v>
      </c>
      <c r="B13" s="12" t="s">
        <v>46</v>
      </c>
      <c r="C13" s="3" t="s">
        <v>48</v>
      </c>
      <c r="D13" s="3" t="s">
        <v>77</v>
      </c>
      <c r="E13" s="5" t="s">
        <v>97</v>
      </c>
      <c r="F13" s="3" t="s">
        <v>99</v>
      </c>
      <c r="G13" s="3" t="s">
        <v>102</v>
      </c>
      <c r="H13" s="6">
        <v>45523</v>
      </c>
      <c r="I13" s="6">
        <v>45539</v>
      </c>
      <c r="J13" s="6">
        <v>45546</v>
      </c>
      <c r="K13" s="5">
        <v>31965</v>
      </c>
      <c r="L13" s="3" t="s">
        <v>22</v>
      </c>
      <c r="M13" s="3" t="s">
        <v>19</v>
      </c>
      <c r="N13" s="3" t="s">
        <v>108</v>
      </c>
      <c r="O13" s="3" t="s">
        <v>118</v>
      </c>
      <c r="P13" s="4">
        <v>103604</v>
      </c>
    </row>
    <row r="14" spans="1:16" ht="72" customHeight="1" x14ac:dyDescent="0.25">
      <c r="A14" s="3" t="s">
        <v>39</v>
      </c>
      <c r="B14" s="12" t="s">
        <v>46</v>
      </c>
      <c r="C14" s="3" t="s">
        <v>49</v>
      </c>
      <c r="D14" s="3" t="s">
        <v>78</v>
      </c>
      <c r="E14" s="5" t="s">
        <v>97</v>
      </c>
      <c r="F14" s="3" t="s">
        <v>99</v>
      </c>
      <c r="G14" s="3" t="s">
        <v>102</v>
      </c>
      <c r="H14" s="6">
        <v>45530</v>
      </c>
      <c r="I14" s="6">
        <v>45544</v>
      </c>
      <c r="J14" s="6">
        <v>45547</v>
      </c>
      <c r="K14" s="5">
        <v>31971</v>
      </c>
      <c r="L14" s="3" t="s">
        <v>18</v>
      </c>
      <c r="M14" s="3" t="s">
        <v>26</v>
      </c>
      <c r="N14" s="3" t="s">
        <v>109</v>
      </c>
      <c r="O14" s="3" t="s">
        <v>27</v>
      </c>
      <c r="P14" s="4">
        <v>1724983</v>
      </c>
    </row>
    <row r="15" spans="1:16" ht="63" customHeight="1" x14ac:dyDescent="0.25">
      <c r="A15" s="3" t="s">
        <v>39</v>
      </c>
      <c r="B15" s="12" t="s">
        <v>46</v>
      </c>
      <c r="C15" s="3" t="s">
        <v>50</v>
      </c>
      <c r="D15" s="3" t="s">
        <v>79</v>
      </c>
      <c r="E15" s="5" t="s">
        <v>97</v>
      </c>
      <c r="F15" s="3" t="s">
        <v>99</v>
      </c>
      <c r="G15" s="3" t="s">
        <v>102</v>
      </c>
      <c r="H15" s="6">
        <v>45524</v>
      </c>
      <c r="I15" s="6">
        <v>45540</v>
      </c>
      <c r="J15" s="6">
        <v>45546</v>
      </c>
      <c r="K15" s="5">
        <v>31967</v>
      </c>
      <c r="L15" s="3" t="s">
        <v>18</v>
      </c>
      <c r="M15" s="3" t="s">
        <v>106</v>
      </c>
      <c r="N15" s="3" t="s">
        <v>108</v>
      </c>
      <c r="O15" s="3" t="s">
        <v>120</v>
      </c>
      <c r="P15" s="4">
        <v>467766.75</v>
      </c>
    </row>
    <row r="16" spans="1:16" ht="71.25" customHeight="1" x14ac:dyDescent="0.25">
      <c r="A16" s="3" t="s">
        <v>36</v>
      </c>
      <c r="B16" s="12" t="s">
        <v>47</v>
      </c>
      <c r="C16" s="3" t="s">
        <v>51</v>
      </c>
      <c r="D16" s="3" t="s">
        <v>80</v>
      </c>
      <c r="E16" s="5" t="s">
        <v>98</v>
      </c>
      <c r="F16" s="3" t="s">
        <v>100</v>
      </c>
      <c r="G16" s="3" t="s">
        <v>102</v>
      </c>
      <c r="H16" s="6">
        <v>45546</v>
      </c>
      <c r="I16" s="6">
        <v>45548</v>
      </c>
      <c r="J16" s="6">
        <v>45548</v>
      </c>
      <c r="K16" s="5">
        <v>31974</v>
      </c>
      <c r="L16" s="3" t="s">
        <v>18</v>
      </c>
      <c r="M16" s="3" t="s">
        <v>19</v>
      </c>
      <c r="N16" s="3" t="s">
        <v>108</v>
      </c>
      <c r="O16" s="3" t="s">
        <v>25</v>
      </c>
      <c r="P16" s="4">
        <v>197178</v>
      </c>
    </row>
    <row r="17" spans="1:16" ht="70.5" customHeight="1" x14ac:dyDescent="0.25">
      <c r="A17" s="3" t="s">
        <v>36</v>
      </c>
      <c r="B17" s="12" t="s">
        <v>46</v>
      </c>
      <c r="C17" s="3" t="s">
        <v>52</v>
      </c>
      <c r="D17" s="3" t="s">
        <v>81</v>
      </c>
      <c r="E17" s="16" t="s">
        <v>97</v>
      </c>
      <c r="F17" s="3" t="s">
        <v>101</v>
      </c>
      <c r="G17" s="3" t="s">
        <v>102</v>
      </c>
      <c r="H17" s="17">
        <v>45532</v>
      </c>
      <c r="I17" s="17">
        <v>45540</v>
      </c>
      <c r="J17" s="17">
        <v>45552</v>
      </c>
      <c r="K17" s="16">
        <v>31979</v>
      </c>
      <c r="L17" s="3" t="s">
        <v>22</v>
      </c>
      <c r="M17" s="3" t="s">
        <v>19</v>
      </c>
      <c r="N17" s="3" t="s">
        <v>108</v>
      </c>
      <c r="O17" s="3" t="s">
        <v>121</v>
      </c>
      <c r="P17" s="18">
        <v>688083.69</v>
      </c>
    </row>
    <row r="18" spans="1:16" ht="81.75" customHeight="1" x14ac:dyDescent="0.25">
      <c r="A18" s="12" t="s">
        <v>36</v>
      </c>
      <c r="B18" s="12" t="s">
        <v>46</v>
      </c>
      <c r="C18" s="12" t="s">
        <v>52</v>
      </c>
      <c r="D18" s="12" t="s">
        <v>81</v>
      </c>
      <c r="E18" s="13" t="s">
        <v>97</v>
      </c>
      <c r="F18" s="12" t="s">
        <v>101</v>
      </c>
      <c r="G18" s="12" t="s">
        <v>102</v>
      </c>
      <c r="H18" s="14">
        <v>45532</v>
      </c>
      <c r="I18" s="14">
        <v>45540</v>
      </c>
      <c r="J18" s="14">
        <v>45552</v>
      </c>
      <c r="K18" s="13">
        <v>31980</v>
      </c>
      <c r="L18" s="12" t="s">
        <v>22</v>
      </c>
      <c r="M18" s="12" t="s">
        <v>19</v>
      </c>
      <c r="N18" s="12" t="s">
        <v>108</v>
      </c>
      <c r="O18" s="12" t="s">
        <v>121</v>
      </c>
      <c r="P18" s="15">
        <v>1011916.08</v>
      </c>
    </row>
    <row r="19" spans="1:16" ht="69" customHeight="1" x14ac:dyDescent="0.25">
      <c r="A19" s="3" t="s">
        <v>39</v>
      </c>
      <c r="B19" s="12" t="s">
        <v>46</v>
      </c>
      <c r="C19" s="3" t="s">
        <v>53</v>
      </c>
      <c r="D19" s="3" t="s">
        <v>82</v>
      </c>
      <c r="E19" s="5" t="s">
        <v>98</v>
      </c>
      <c r="F19" s="3" t="s">
        <v>99</v>
      </c>
      <c r="G19" s="3" t="s">
        <v>102</v>
      </c>
      <c r="H19" s="6">
        <v>45532</v>
      </c>
      <c r="I19" s="6">
        <v>45546</v>
      </c>
      <c r="J19" s="6">
        <v>45547</v>
      </c>
      <c r="K19" s="5">
        <v>31968</v>
      </c>
      <c r="L19" s="3" t="s">
        <v>18</v>
      </c>
      <c r="M19" s="3" t="s">
        <v>23</v>
      </c>
      <c r="N19" s="3" t="s">
        <v>108</v>
      </c>
      <c r="O19" s="3" t="s">
        <v>122</v>
      </c>
      <c r="P19" s="4">
        <v>223480.01</v>
      </c>
    </row>
    <row r="20" spans="1:16" ht="80.25" customHeight="1" x14ac:dyDescent="0.25">
      <c r="A20" s="3" t="s">
        <v>39</v>
      </c>
      <c r="B20" s="12" t="s">
        <v>46</v>
      </c>
      <c r="C20" s="3" t="s">
        <v>57</v>
      </c>
      <c r="D20" s="3" t="s">
        <v>86</v>
      </c>
      <c r="E20" s="5" t="s">
        <v>97</v>
      </c>
      <c r="F20" s="3" t="s">
        <v>100</v>
      </c>
      <c r="G20" s="3" t="s">
        <v>102</v>
      </c>
      <c r="H20" s="6">
        <v>45526</v>
      </c>
      <c r="I20" s="6">
        <v>45537</v>
      </c>
      <c r="J20" s="6">
        <v>45538</v>
      </c>
      <c r="K20" s="5">
        <v>31955</v>
      </c>
      <c r="L20" s="3" t="s">
        <v>18</v>
      </c>
      <c r="M20" s="3" t="s">
        <v>19</v>
      </c>
      <c r="N20" s="3" t="s">
        <v>108</v>
      </c>
      <c r="O20" s="3" t="s">
        <v>125</v>
      </c>
      <c r="P20" s="4">
        <v>492500</v>
      </c>
    </row>
    <row r="21" spans="1:16" ht="92.25" customHeight="1" x14ac:dyDescent="0.25">
      <c r="A21" s="3" t="s">
        <v>41</v>
      </c>
      <c r="B21" s="12" t="s">
        <v>46</v>
      </c>
      <c r="C21" s="3" t="s">
        <v>58</v>
      </c>
      <c r="D21" s="3" t="s">
        <v>87</v>
      </c>
      <c r="E21" s="5" t="s">
        <v>98</v>
      </c>
      <c r="F21" s="3" t="s">
        <v>100</v>
      </c>
      <c r="G21" s="3" t="s">
        <v>102</v>
      </c>
      <c r="H21" s="6">
        <v>45534</v>
      </c>
      <c r="I21" s="6">
        <v>45541</v>
      </c>
      <c r="J21" s="6">
        <v>45545</v>
      </c>
      <c r="K21" s="5">
        <v>31961</v>
      </c>
      <c r="L21" s="3" t="s">
        <v>18</v>
      </c>
      <c r="M21" s="3" t="s">
        <v>107</v>
      </c>
      <c r="N21" s="3" t="s">
        <v>109</v>
      </c>
      <c r="O21" s="3" t="s">
        <v>21</v>
      </c>
      <c r="P21" s="4">
        <v>36000</v>
      </c>
    </row>
    <row r="22" spans="1:16" ht="69.75" customHeight="1" x14ac:dyDescent="0.25">
      <c r="A22" s="3" t="s">
        <v>36</v>
      </c>
      <c r="B22" s="12" t="s">
        <v>46</v>
      </c>
      <c r="C22" s="3" t="s">
        <v>61</v>
      </c>
      <c r="D22" s="3" t="s">
        <v>90</v>
      </c>
      <c r="E22" s="5" t="s">
        <v>98</v>
      </c>
      <c r="F22" s="3" t="s">
        <v>99</v>
      </c>
      <c r="G22" s="3" t="s">
        <v>102</v>
      </c>
      <c r="H22" s="6">
        <v>45534</v>
      </c>
      <c r="I22" s="6">
        <v>45540</v>
      </c>
      <c r="J22" s="6">
        <v>45546</v>
      </c>
      <c r="K22" s="5">
        <v>31964</v>
      </c>
      <c r="L22" s="3" t="s">
        <v>18</v>
      </c>
      <c r="M22" s="3" t="s">
        <v>19</v>
      </c>
      <c r="N22" s="3" t="s">
        <v>108</v>
      </c>
      <c r="O22" s="3" t="s">
        <v>127</v>
      </c>
      <c r="P22" s="4">
        <v>220525.31</v>
      </c>
    </row>
    <row r="23" spans="1:16" ht="80.25" customHeight="1" x14ac:dyDescent="0.25">
      <c r="A23" s="3" t="s">
        <v>39</v>
      </c>
      <c r="B23" s="12" t="s">
        <v>46</v>
      </c>
      <c r="C23" s="3" t="s">
        <v>62</v>
      </c>
      <c r="D23" s="3" t="s">
        <v>91</v>
      </c>
      <c r="E23" s="5" t="s">
        <v>98</v>
      </c>
      <c r="F23" s="3" t="s">
        <v>100</v>
      </c>
      <c r="G23" s="3" t="s">
        <v>102</v>
      </c>
      <c r="H23" s="6">
        <v>45533</v>
      </c>
      <c r="I23" s="6">
        <v>45538</v>
      </c>
      <c r="J23" s="6">
        <v>45540</v>
      </c>
      <c r="K23" s="5">
        <v>31956</v>
      </c>
      <c r="L23" s="3" t="s">
        <v>18</v>
      </c>
      <c r="M23" s="3" t="s">
        <v>23</v>
      </c>
      <c r="N23" s="3" t="s">
        <v>109</v>
      </c>
      <c r="O23" s="3" t="s">
        <v>128</v>
      </c>
      <c r="P23" s="4">
        <v>232932</v>
      </c>
    </row>
    <row r="24" spans="1:16" ht="71.25" customHeight="1" x14ac:dyDescent="0.25">
      <c r="A24" s="3" t="s">
        <v>36</v>
      </c>
      <c r="B24" s="12" t="s">
        <v>46</v>
      </c>
      <c r="C24" s="3" t="s">
        <v>63</v>
      </c>
      <c r="D24" s="3" t="s">
        <v>92</v>
      </c>
      <c r="E24" s="5" t="s">
        <v>97</v>
      </c>
      <c r="F24" s="3" t="s">
        <v>99</v>
      </c>
      <c r="G24" s="3" t="s">
        <v>102</v>
      </c>
      <c r="H24" s="6">
        <v>45539</v>
      </c>
      <c r="I24" s="6">
        <v>45548</v>
      </c>
      <c r="J24" s="6">
        <v>45554</v>
      </c>
      <c r="K24" s="5">
        <v>31982</v>
      </c>
      <c r="L24" s="3" t="s">
        <v>22</v>
      </c>
      <c r="M24" s="3" t="s">
        <v>107</v>
      </c>
      <c r="N24" s="3" t="s">
        <v>109</v>
      </c>
      <c r="O24" s="3" t="s">
        <v>129</v>
      </c>
      <c r="P24" s="4">
        <v>253440.4</v>
      </c>
    </row>
    <row r="25" spans="1:16" ht="65.25" customHeight="1" x14ac:dyDescent="0.25">
      <c r="A25" s="3" t="s">
        <v>42</v>
      </c>
      <c r="B25" s="12" t="s">
        <v>46</v>
      </c>
      <c r="C25" s="3" t="s">
        <v>64</v>
      </c>
      <c r="D25" s="3" t="s">
        <v>93</v>
      </c>
      <c r="E25" s="5" t="s">
        <v>98</v>
      </c>
      <c r="F25" s="3" t="s">
        <v>100</v>
      </c>
      <c r="G25" s="3" t="s">
        <v>102</v>
      </c>
      <c r="H25" s="6">
        <v>45540</v>
      </c>
      <c r="I25" s="6">
        <v>45548</v>
      </c>
      <c r="J25" s="6">
        <v>45548</v>
      </c>
      <c r="K25" s="5">
        <v>31975</v>
      </c>
      <c r="L25" s="3" t="s">
        <v>18</v>
      </c>
      <c r="M25" s="3" t="s">
        <v>19</v>
      </c>
      <c r="N25" s="3" t="s">
        <v>108</v>
      </c>
      <c r="O25" s="3" t="s">
        <v>130</v>
      </c>
      <c r="P25" s="4">
        <v>229548</v>
      </c>
    </row>
    <row r="26" spans="1:16" ht="79.5" customHeight="1" x14ac:dyDescent="0.25">
      <c r="A26" s="3" t="s">
        <v>39</v>
      </c>
      <c r="B26" s="12" t="s">
        <v>46</v>
      </c>
      <c r="C26" s="3" t="s">
        <v>62</v>
      </c>
      <c r="D26" s="3" t="s">
        <v>146</v>
      </c>
      <c r="E26" s="5" t="s">
        <v>97</v>
      </c>
      <c r="F26" s="3" t="s">
        <v>99</v>
      </c>
      <c r="G26" s="3" t="s">
        <v>102</v>
      </c>
      <c r="H26" s="6">
        <v>45539</v>
      </c>
      <c r="I26" s="6">
        <v>45553</v>
      </c>
      <c r="J26" s="6">
        <v>45555</v>
      </c>
      <c r="K26" s="5">
        <v>31993</v>
      </c>
      <c r="L26" s="3" t="s">
        <v>18</v>
      </c>
      <c r="M26" s="3" t="s">
        <v>147</v>
      </c>
      <c r="N26" s="3" t="s">
        <v>109</v>
      </c>
      <c r="O26" s="3" t="s">
        <v>148</v>
      </c>
      <c r="P26" s="4">
        <v>1641864</v>
      </c>
    </row>
    <row r="27" spans="1:16" ht="102" customHeight="1" x14ac:dyDescent="0.25">
      <c r="A27" s="3" t="s">
        <v>43</v>
      </c>
      <c r="B27" s="3" t="s">
        <v>47</v>
      </c>
      <c r="C27" s="3" t="s">
        <v>65</v>
      </c>
      <c r="D27" s="3" t="s">
        <v>94</v>
      </c>
      <c r="E27" s="5" t="s">
        <v>97</v>
      </c>
      <c r="F27" s="3" t="s">
        <v>100</v>
      </c>
      <c r="G27" s="3" t="s">
        <v>102</v>
      </c>
      <c r="H27" s="6">
        <v>45540</v>
      </c>
      <c r="I27" s="6">
        <v>45546</v>
      </c>
      <c r="J27" s="6">
        <v>45548</v>
      </c>
      <c r="K27" s="5">
        <v>31972</v>
      </c>
      <c r="L27" s="3" t="s">
        <v>18</v>
      </c>
      <c r="M27" s="3" t="s">
        <v>28</v>
      </c>
      <c r="N27" s="3" t="s">
        <v>109</v>
      </c>
      <c r="O27" s="3" t="s">
        <v>131</v>
      </c>
      <c r="P27" s="4">
        <v>1378240</v>
      </c>
    </row>
    <row r="28" spans="1:16" ht="77.25" customHeight="1" x14ac:dyDescent="0.25">
      <c r="A28" s="3" t="s">
        <v>36</v>
      </c>
      <c r="B28" s="3" t="s">
        <v>47</v>
      </c>
      <c r="C28" s="3" t="s">
        <v>66</v>
      </c>
      <c r="D28" s="3" t="s">
        <v>95</v>
      </c>
      <c r="E28" s="5" t="s">
        <v>98</v>
      </c>
      <c r="F28" s="3" t="s">
        <v>99</v>
      </c>
      <c r="G28" s="3" t="s">
        <v>102</v>
      </c>
      <c r="H28" s="6">
        <v>45541</v>
      </c>
      <c r="I28" s="6">
        <v>45547</v>
      </c>
      <c r="J28" s="6">
        <v>45547</v>
      </c>
      <c r="K28" s="5">
        <v>31970</v>
      </c>
      <c r="L28" s="3" t="s">
        <v>18</v>
      </c>
      <c r="M28" s="3" t="s">
        <v>23</v>
      </c>
      <c r="N28" s="3" t="s">
        <v>108</v>
      </c>
      <c r="O28" s="3" t="s">
        <v>24</v>
      </c>
      <c r="P28" s="4">
        <v>227000</v>
      </c>
    </row>
    <row r="29" spans="1:16" ht="75.75" customHeight="1" x14ac:dyDescent="0.25">
      <c r="A29" s="3" t="s">
        <v>44</v>
      </c>
      <c r="B29" s="3" t="s">
        <v>47</v>
      </c>
      <c r="C29" s="3" t="s">
        <v>67</v>
      </c>
      <c r="D29" s="3" t="s">
        <v>96</v>
      </c>
      <c r="E29" s="5" t="s">
        <v>98</v>
      </c>
      <c r="F29" s="3" t="s">
        <v>100</v>
      </c>
      <c r="G29" s="3" t="s">
        <v>102</v>
      </c>
      <c r="H29" s="6">
        <v>45546</v>
      </c>
      <c r="I29" s="6">
        <v>45548</v>
      </c>
      <c r="J29" s="6">
        <v>45548</v>
      </c>
      <c r="K29" s="5">
        <v>31973</v>
      </c>
      <c r="L29" s="3" t="s">
        <v>18</v>
      </c>
      <c r="M29" s="3" t="s">
        <v>20</v>
      </c>
      <c r="N29" s="3" t="s">
        <v>109</v>
      </c>
      <c r="O29" s="3" t="s">
        <v>132</v>
      </c>
      <c r="P29" s="4">
        <v>174640</v>
      </c>
    </row>
    <row r="30" spans="1:16" ht="69" customHeight="1" x14ac:dyDescent="0.25">
      <c r="A30" s="3" t="s">
        <v>43</v>
      </c>
      <c r="B30" s="12" t="s">
        <v>47</v>
      </c>
      <c r="C30" s="3" t="s">
        <v>149</v>
      </c>
      <c r="D30" s="3" t="s">
        <v>150</v>
      </c>
      <c r="E30" s="5" t="s">
        <v>97</v>
      </c>
      <c r="F30" s="3" t="s">
        <v>100</v>
      </c>
      <c r="G30" s="3" t="s">
        <v>102</v>
      </c>
      <c r="H30" s="6">
        <v>45544</v>
      </c>
      <c r="I30" s="6">
        <v>45553</v>
      </c>
      <c r="J30" s="6">
        <v>45560</v>
      </c>
      <c r="K30" s="5">
        <v>32000</v>
      </c>
      <c r="L30" s="3" t="s">
        <v>18</v>
      </c>
      <c r="M30" s="3" t="s">
        <v>19</v>
      </c>
      <c r="N30" s="3" t="s">
        <v>109</v>
      </c>
      <c r="O30" s="3" t="s">
        <v>151</v>
      </c>
      <c r="P30" s="4">
        <v>1483250</v>
      </c>
    </row>
    <row r="31" spans="1:16" ht="72.75" customHeight="1" x14ac:dyDescent="0.25">
      <c r="A31" s="3" t="s">
        <v>39</v>
      </c>
      <c r="B31" s="12" t="s">
        <v>47</v>
      </c>
      <c r="C31" s="3" t="s">
        <v>155</v>
      </c>
      <c r="D31" s="3" t="s">
        <v>156</v>
      </c>
      <c r="E31" s="5" t="s">
        <v>97</v>
      </c>
      <c r="F31" s="3" t="s">
        <v>100</v>
      </c>
      <c r="G31" s="3" t="s">
        <v>102</v>
      </c>
      <c r="H31" s="6">
        <v>45546</v>
      </c>
      <c r="I31" s="6">
        <v>45553</v>
      </c>
      <c r="J31" s="6">
        <v>45558</v>
      </c>
      <c r="K31" s="5">
        <v>31998</v>
      </c>
      <c r="L31" s="3" t="s">
        <v>18</v>
      </c>
      <c r="M31" s="3" t="s">
        <v>19</v>
      </c>
      <c r="N31" s="3" t="s">
        <v>109</v>
      </c>
      <c r="O31" s="3" t="s">
        <v>157</v>
      </c>
      <c r="P31" s="4">
        <v>1696840</v>
      </c>
    </row>
    <row r="32" spans="1:16" ht="84" customHeight="1" x14ac:dyDescent="0.25">
      <c r="A32" s="3" t="s">
        <v>36</v>
      </c>
      <c r="B32" s="3" t="s">
        <v>47</v>
      </c>
      <c r="C32" s="3" t="s">
        <v>159</v>
      </c>
      <c r="D32" s="3" t="s">
        <v>160</v>
      </c>
      <c r="E32" s="5" t="s">
        <v>98</v>
      </c>
      <c r="F32" s="3" t="s">
        <v>100</v>
      </c>
      <c r="G32" s="3" t="s">
        <v>102</v>
      </c>
      <c r="H32" s="6">
        <v>45544</v>
      </c>
      <c r="I32" s="6">
        <v>45555</v>
      </c>
      <c r="J32" s="6">
        <v>45555</v>
      </c>
      <c r="K32" s="5">
        <v>31985</v>
      </c>
      <c r="L32" s="3" t="s">
        <v>18</v>
      </c>
      <c r="M32" s="3" t="s">
        <v>19</v>
      </c>
      <c r="N32" s="3" t="s">
        <v>108</v>
      </c>
      <c r="O32" s="3" t="s">
        <v>161</v>
      </c>
      <c r="P32" s="4">
        <v>205879.46</v>
      </c>
    </row>
    <row r="33" spans="1:16" ht="74.25" customHeight="1" x14ac:dyDescent="0.25">
      <c r="A33" s="3" t="s">
        <v>162</v>
      </c>
      <c r="B33" s="3" t="s">
        <v>163</v>
      </c>
      <c r="C33" s="3" t="s">
        <v>164</v>
      </c>
      <c r="D33" s="3" t="s">
        <v>165</v>
      </c>
      <c r="E33" s="5" t="s">
        <v>142</v>
      </c>
      <c r="F33" s="3" t="s">
        <v>99</v>
      </c>
      <c r="G33" s="3" t="s">
        <v>102</v>
      </c>
      <c r="H33" s="6">
        <v>45498</v>
      </c>
      <c r="I33" s="6">
        <v>45554</v>
      </c>
      <c r="J33" s="6" t="s">
        <v>16</v>
      </c>
      <c r="K33" s="5" t="s">
        <v>16</v>
      </c>
      <c r="L33" s="3" t="s">
        <v>18</v>
      </c>
      <c r="M33" s="3" t="s">
        <v>23</v>
      </c>
      <c r="N33" s="3" t="s">
        <v>108</v>
      </c>
      <c r="O33" s="3" t="s">
        <v>166</v>
      </c>
      <c r="P33" s="4" t="s">
        <v>16</v>
      </c>
    </row>
    <row r="34" spans="1:16" ht="81.75" customHeight="1" x14ac:dyDescent="0.25">
      <c r="A34" s="3" t="s">
        <v>39</v>
      </c>
      <c r="B34" s="3" t="s">
        <v>47</v>
      </c>
      <c r="C34" s="3" t="s">
        <v>168</v>
      </c>
      <c r="D34" s="3" t="s">
        <v>169</v>
      </c>
      <c r="E34" s="5" t="s">
        <v>97</v>
      </c>
      <c r="F34" s="3" t="s">
        <v>99</v>
      </c>
      <c r="G34" s="3" t="s">
        <v>102</v>
      </c>
      <c r="H34" s="6">
        <v>45544</v>
      </c>
      <c r="I34" s="6">
        <v>45555</v>
      </c>
      <c r="J34" s="6">
        <v>45558</v>
      </c>
      <c r="K34" s="5">
        <v>31995</v>
      </c>
      <c r="L34" s="3" t="s">
        <v>18</v>
      </c>
      <c r="M34" s="3" t="s">
        <v>19</v>
      </c>
      <c r="N34" s="3" t="s">
        <v>108</v>
      </c>
      <c r="O34" s="3" t="s">
        <v>170</v>
      </c>
      <c r="P34" s="4">
        <v>916860</v>
      </c>
    </row>
    <row r="35" spans="1:16" ht="100.5" customHeight="1" x14ac:dyDescent="0.25">
      <c r="A35" s="3" t="s">
        <v>44</v>
      </c>
      <c r="B35" s="3" t="s">
        <v>47</v>
      </c>
      <c r="C35" s="3" t="s">
        <v>171</v>
      </c>
      <c r="D35" s="3" t="s">
        <v>172</v>
      </c>
      <c r="E35" s="5" t="s">
        <v>173</v>
      </c>
      <c r="F35" s="3" t="s">
        <v>100</v>
      </c>
      <c r="G35" s="3" t="s">
        <v>102</v>
      </c>
      <c r="H35" s="6">
        <v>45560</v>
      </c>
      <c r="I35" s="6">
        <v>45560</v>
      </c>
      <c r="J35" s="6" t="s">
        <v>16</v>
      </c>
      <c r="K35" s="5" t="s">
        <v>16</v>
      </c>
      <c r="L35" s="3" t="s">
        <v>18</v>
      </c>
      <c r="M35" s="3" t="s">
        <v>19</v>
      </c>
      <c r="N35" s="3" t="s">
        <v>109</v>
      </c>
      <c r="O35" s="3" t="s">
        <v>174</v>
      </c>
      <c r="P35" s="4" t="s">
        <v>16</v>
      </c>
    </row>
    <row r="36" spans="1:16" ht="100.5" customHeight="1" x14ac:dyDescent="0.25">
      <c r="A36" s="3" t="s">
        <v>162</v>
      </c>
      <c r="B36" s="3" t="s">
        <v>47</v>
      </c>
      <c r="C36" s="3" t="s">
        <v>178</v>
      </c>
      <c r="D36" s="3" t="s">
        <v>177</v>
      </c>
      <c r="E36" s="5" t="s">
        <v>97</v>
      </c>
      <c r="F36" s="3" t="s">
        <v>99</v>
      </c>
      <c r="G36" s="3" t="s">
        <v>102</v>
      </c>
      <c r="H36" s="6">
        <v>45376</v>
      </c>
      <c r="I36" s="6">
        <v>45555</v>
      </c>
      <c r="J36" s="6">
        <v>45555</v>
      </c>
      <c r="K36" s="5">
        <v>31992</v>
      </c>
      <c r="L36" s="3" t="s">
        <v>18</v>
      </c>
      <c r="M36" s="3" t="s">
        <v>23</v>
      </c>
      <c r="N36" s="3" t="s">
        <v>108</v>
      </c>
      <c r="O36" s="3" t="s">
        <v>179</v>
      </c>
      <c r="P36" s="4">
        <v>292070</v>
      </c>
    </row>
    <row r="37" spans="1:16" ht="79.5" customHeight="1" x14ac:dyDescent="0.25">
      <c r="A37" s="3" t="s">
        <v>39</v>
      </c>
      <c r="B37" s="3" t="s">
        <v>46</v>
      </c>
      <c r="C37" s="3" t="s">
        <v>186</v>
      </c>
      <c r="D37" s="3" t="s">
        <v>187</v>
      </c>
      <c r="E37" s="5" t="s">
        <v>97</v>
      </c>
      <c r="F37" s="3" t="s">
        <v>99</v>
      </c>
      <c r="G37" s="3" t="s">
        <v>102</v>
      </c>
      <c r="H37" s="6">
        <v>45538</v>
      </c>
      <c r="I37" s="6">
        <v>45555</v>
      </c>
      <c r="J37" s="6">
        <v>45558</v>
      </c>
      <c r="K37" s="5">
        <v>31997</v>
      </c>
      <c r="L37" s="3" t="s">
        <v>18</v>
      </c>
      <c r="M37" s="3" t="s">
        <v>28</v>
      </c>
      <c r="N37" s="3" t="s">
        <v>109</v>
      </c>
      <c r="O37" s="3" t="s">
        <v>188</v>
      </c>
      <c r="P37" s="4">
        <v>1677252</v>
      </c>
    </row>
    <row r="38" spans="1:16" ht="78" customHeight="1" x14ac:dyDescent="0.25">
      <c r="A38" s="3" t="s">
        <v>38</v>
      </c>
      <c r="B38" s="3" t="s">
        <v>47</v>
      </c>
      <c r="C38" s="3" t="s">
        <v>195</v>
      </c>
      <c r="D38" s="3" t="s">
        <v>196</v>
      </c>
      <c r="E38" s="5" t="s">
        <v>97</v>
      </c>
      <c r="F38" s="3" t="s">
        <v>99</v>
      </c>
      <c r="G38" s="3" t="s">
        <v>102</v>
      </c>
      <c r="H38" s="6">
        <v>45552</v>
      </c>
      <c r="I38" s="6">
        <v>45562</v>
      </c>
      <c r="J38" s="6">
        <v>45562</v>
      </c>
      <c r="K38" s="5">
        <v>32004</v>
      </c>
      <c r="L38" s="3" t="s">
        <v>18</v>
      </c>
      <c r="M38" s="3" t="s">
        <v>19</v>
      </c>
      <c r="N38" s="3" t="s">
        <v>108</v>
      </c>
      <c r="O38" s="3" t="s">
        <v>197</v>
      </c>
      <c r="P38" s="4">
        <v>1156400</v>
      </c>
    </row>
    <row r="39" spans="1:16" ht="26.25" x14ac:dyDescent="0.4">
      <c r="A39" s="11" t="s">
        <v>198</v>
      </c>
    </row>
    <row r="40" spans="1:16" ht="27.75" customHeight="1" x14ac:dyDescent="0.25"/>
    <row r="41" spans="1:16" ht="22.5" x14ac:dyDescent="0.25">
      <c r="A41" s="58"/>
      <c r="B41" s="58"/>
      <c r="C41" s="58"/>
      <c r="D41" s="58" t="s">
        <v>31</v>
      </c>
      <c r="E41" s="58"/>
      <c r="F41" s="58"/>
    </row>
    <row r="42" spans="1:16" ht="23.25" x14ac:dyDescent="0.25">
      <c r="A42" s="59"/>
      <c r="B42" s="59"/>
      <c r="C42" s="59"/>
      <c r="D42" s="59" t="s">
        <v>32</v>
      </c>
      <c r="E42" s="59"/>
      <c r="F42" s="59"/>
    </row>
    <row r="43" spans="1:16" ht="22.5" x14ac:dyDescent="0.25">
      <c r="A43" s="60"/>
      <c r="B43" s="60"/>
      <c r="C43" s="60"/>
      <c r="D43" s="60" t="s">
        <v>33</v>
      </c>
      <c r="E43" s="60"/>
      <c r="F43" s="60"/>
    </row>
  </sheetData>
  <autoFilter ref="A3:P27" xr:uid="{00000000-0001-0000-0000-000000000000}"/>
  <mergeCells count="7">
    <mergeCell ref="A2:P2"/>
    <mergeCell ref="A41:C41"/>
    <mergeCell ref="A42:C42"/>
    <mergeCell ref="A43:C43"/>
    <mergeCell ref="D41:F41"/>
    <mergeCell ref="D42:F42"/>
    <mergeCell ref="D43:F43"/>
  </mergeCells>
  <pageMargins left="0.35433070866141736" right="0.47244094488188981" top="0.43307086614173229" bottom="0.43307086614173229" header="0.31496062992125984" footer="0.31496062992125984"/>
  <pageSetup paperSize="5" scale="27" fitToHeight="0" orientation="landscape" r:id="rId1"/>
  <headerFooter>
    <oddHeader>&amp;R&amp;P de &amp;N</oddHeader>
  </headerFooter>
  <rowBreaks count="1" manualBreakCount="1">
    <brk id="23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8" ma:contentTypeDescription="Create a new document." ma:contentTypeScope="" ma:versionID="c95f1f6fb64969fe289a66d39ec0f51f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2be81ea2370de636f949452693d2be74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0AAB58-93EC-413D-90E1-047532A67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6f5af6-c212-44b7-b6b6-2507dc13633f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0A705-E700-47E5-A7B0-2E1146E54D8F}">
  <ds:schemaRefs>
    <ds:schemaRef ds:uri="http://schemas.microsoft.com/office/2006/metadata/properties"/>
    <ds:schemaRef ds:uri="http://schemas.microsoft.com/office/infopath/2007/PartnerControls"/>
    <ds:schemaRef ds:uri="ef3d409c-51e8-4a1c-b238-cf9f3673307b"/>
    <ds:schemaRef ds:uri="126f5af6-c212-44b7-b6b6-2507dc13633f"/>
  </ds:schemaRefs>
</ds:datastoreItem>
</file>

<file path=customXml/itemProps3.xml><?xml version="1.0" encoding="utf-8"?>
<ds:datastoreItem xmlns:ds="http://schemas.openxmlformats.org/officeDocument/2006/customXml" ds:itemID="{802D789B-8E53-431D-A564-5E187F20C1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Adjudicaciones Sept. (General)</vt:lpstr>
      <vt:lpstr>Adjudicaciones Sept. (MiPymes)</vt:lpstr>
      <vt:lpstr>'Adjudicaciones Sept. (General)'!Área_de_impresión</vt:lpstr>
      <vt:lpstr>'Adjudicaciones Sept. (MiPymes)'!Área_de_impresión</vt:lpstr>
      <vt:lpstr>'Adjudicaciones Sept. (General)'!Títulos_a_imprimir</vt:lpstr>
      <vt:lpstr>'Adjudicaciones Sept. (MiPymes)'!Títulos_a_imprimir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M. Consoro Peña</dc:creator>
  <cp:keywords/>
  <dc:description/>
  <cp:lastModifiedBy>Matily Alcantara Reynoso</cp:lastModifiedBy>
  <cp:revision/>
  <cp:lastPrinted>2024-10-02T17:47:25Z</cp:lastPrinted>
  <dcterms:created xsi:type="dcterms:W3CDTF">2024-04-30T12:32:32Z</dcterms:created>
  <dcterms:modified xsi:type="dcterms:W3CDTF">2024-10-02T17:51:34Z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</Properties>
</file>