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matalcantara_poderjudicial_gob_do/Documents/02. REPORTE ORDENES DE COMPRAS/RELACIÓN DE ADJUDICACIONES/10. OCTUBRE 2024/"/>
    </mc:Choice>
  </mc:AlternateContent>
  <xr:revisionPtr revIDLastSave="11" documentId="8_{1179A390-F0EF-4DA4-85DE-BF8E19E3F2EB}" xr6:coauthVersionLast="47" xr6:coauthVersionMax="47" xr10:uidLastSave="{D404B06A-7775-4316-8694-8B4BA41DC7E7}"/>
  <bookViews>
    <workbookView xWindow="28680" yWindow="-120" windowWidth="29040" windowHeight="15840" tabRatio="594" activeTab="1" xr2:uid="{00000000-000D-0000-FFFF-FFFF00000000}"/>
  </bookViews>
  <sheets>
    <sheet name="Adjudicaciones Oct. (General)" sheetId="1" r:id="rId1"/>
    <sheet name="Adjudicaciones Oct. (MiPymes)" sheetId="3" r:id="rId2"/>
  </sheets>
  <definedNames>
    <definedName name="_xlnm._FilterDatabase" localSheetId="0" hidden="1">'Adjudicaciones Oct. (General)'!$B$3:$Q$70</definedName>
    <definedName name="_xlnm._FilterDatabase" localSheetId="1" hidden="1">'Adjudicaciones Oct. (MiPymes)'!$B$3:$Q$26</definedName>
    <definedName name="_xlnm.Print_Area" localSheetId="0">'Adjudicaciones Oct. (General)'!$A$1:$Q$74</definedName>
    <definedName name="_xlnm.Print_Area" localSheetId="1">'Adjudicaciones Oct. (MiPymes)'!$A$1:$Q$58</definedName>
    <definedName name="_xlnm.Print_Titles" localSheetId="0">'Adjudicaciones Oct. (General)'!$1:$3</definedName>
    <definedName name="_xlnm.Print_Titles" localSheetId="1">'Adjudicaciones Oct. (MiPymes)'!$1:$3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9" i="1" l="1"/>
  <c r="S69" i="1" s="1"/>
  <c r="R68" i="1"/>
  <c r="S68" i="1" s="1"/>
  <c r="R67" i="1"/>
  <c r="S67" i="1" s="1"/>
  <c r="R66" i="1"/>
  <c r="S66" i="1" s="1"/>
  <c r="R65" i="1"/>
  <c r="S65" i="1" s="1"/>
  <c r="R64" i="1"/>
  <c r="S64" i="1" s="1"/>
  <c r="R63" i="1"/>
  <c r="S63" i="1" s="1"/>
  <c r="R62" i="1"/>
  <c r="S62" i="1" s="1"/>
  <c r="R61" i="1"/>
  <c r="S61" i="1" s="1"/>
  <c r="R60" i="1"/>
  <c r="R59" i="1"/>
  <c r="R58" i="1"/>
  <c r="S58" i="1" s="1"/>
  <c r="R57" i="1" l="1"/>
  <c r="S57" i="1" s="1"/>
  <c r="R56" i="1"/>
  <c r="S56" i="1" s="1"/>
  <c r="R48" i="1"/>
  <c r="S48" i="1" s="1"/>
  <c r="R40" i="1"/>
  <c r="S40" i="1" s="1"/>
  <c r="R23" i="1"/>
  <c r="R22" i="1"/>
  <c r="S22" i="1" s="1"/>
  <c r="R6" i="1"/>
  <c r="S6" i="1" s="1"/>
  <c r="R55" i="1"/>
  <c r="R54" i="1"/>
  <c r="R53" i="1"/>
  <c r="R52" i="1"/>
  <c r="S52" i="1" s="1"/>
  <c r="R51" i="1"/>
  <c r="S51" i="1" s="1"/>
  <c r="R46" i="1"/>
  <c r="S46" i="1" s="1"/>
  <c r="R45" i="1"/>
  <c r="S45" i="1" s="1"/>
  <c r="R44" i="1"/>
  <c r="S44" i="1" s="1"/>
  <c r="R43" i="1"/>
  <c r="S43" i="1" s="1"/>
  <c r="R21" i="1"/>
  <c r="R20" i="1"/>
  <c r="R19" i="1"/>
  <c r="R18" i="1"/>
  <c r="R17" i="1"/>
  <c r="R16" i="1"/>
  <c r="S16" i="1" s="1"/>
  <c r="R15" i="1"/>
  <c r="S15" i="1" s="1"/>
  <c r="R10" i="1"/>
  <c r="S10" i="1" s="1"/>
  <c r="R14" i="1"/>
  <c r="R13" i="1"/>
  <c r="R12" i="1"/>
  <c r="R11" i="1"/>
  <c r="R7" i="1"/>
  <c r="R8" i="1"/>
  <c r="S8" i="1" s="1"/>
  <c r="R5" i="1"/>
  <c r="R47" i="1"/>
  <c r="S47" i="1" s="1"/>
  <c r="R50" i="1"/>
  <c r="S50" i="1" s="1"/>
  <c r="R49" i="1"/>
  <c r="S49" i="1" s="1"/>
  <c r="R42" i="1"/>
  <c r="S42" i="1" s="1"/>
  <c r="R41" i="1"/>
  <c r="S41" i="1" s="1"/>
  <c r="R36" i="1"/>
  <c r="R39" i="1"/>
  <c r="S39" i="1" s="1"/>
  <c r="R38" i="1"/>
  <c r="S38" i="1" s="1"/>
  <c r="R37" i="1"/>
  <c r="S37" i="1" s="1"/>
  <c r="R35" i="1"/>
  <c r="S35" i="1" s="1"/>
  <c r="R34" i="1"/>
  <c r="S34" i="1" s="1"/>
  <c r="R31" i="1" l="1"/>
  <c r="S31" i="1" s="1"/>
  <c r="R4" i="1"/>
  <c r="S4" i="1" s="1"/>
  <c r="R33" i="1"/>
  <c r="S33" i="1" s="1"/>
  <c r="R32" i="1"/>
  <c r="S32" i="1" s="1"/>
  <c r="R30" i="1"/>
  <c r="S30" i="1" s="1"/>
  <c r="R29" i="1"/>
  <c r="S29" i="1" s="1"/>
  <c r="R28" i="1"/>
  <c r="S28" i="1" s="1"/>
  <c r="R27" i="1"/>
  <c r="S27" i="1" s="1"/>
  <c r="R26" i="1"/>
  <c r="R25" i="1"/>
  <c r="S25" i="1" s="1"/>
  <c r="R24" i="1"/>
  <c r="S24" i="1" s="1"/>
  <c r="S7" i="1"/>
  <c r="S2" i="1" l="1"/>
  <c r="T2" i="1"/>
  <c r="U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Emmanuel Oviedo S.</author>
    <author>tc={384133D0-0D42-4094-8E85-8B6D56313050}</author>
    <author>tc={1E32E824-87D9-489A-9929-B1EC3A4D6FA4}</author>
    <author>tc={1B7A741E-4108-4D0D-A4BA-9161A6390F7B}</author>
    <author>tc={E2A0AB81-20DB-4F0F-86B9-EA19303474F0}</author>
    <author>tc={D67B392D-F74B-43F6-A2FB-BD0A9A077EB6}</author>
    <author>tc={C5FDF40B-7321-475A-9FBC-C525AA8A1026}</author>
    <author>tc={FB5A0E86-20EC-42CA-B3F7-7C6D9056E3BF}</author>
    <author>tc={DE804618-82BC-47D0-8275-29C44386EE3F}</author>
    <author>tc={DE3EAFF4-9B9C-45C5-9DBA-02D5587BB96C}</author>
    <author>tc={D15A4CC5-57F3-4B49-A610-A89905198AD7}</author>
    <author>tc={BD148816-F4B2-454B-98C5-2ABC440C971D}</author>
  </authors>
  <commentList>
    <comment ref="U2" authorId="0" shapeId="0" xr:uid="{8E0299D6-C9C1-4F2D-A686-25108C015569}">
      <text>
        <r>
          <rPr>
            <b/>
            <sz val="9"/>
            <color indexed="81"/>
            <rFont val="Tahoma"/>
            <family val="2"/>
          </rPr>
          <t>Emmanuel Oviedo S.:</t>
        </r>
        <r>
          <rPr>
            <sz val="9"/>
            <color indexed="81"/>
            <rFont val="Tahoma"/>
            <family val="2"/>
          </rPr>
          <t xml:space="preserve">
Producción del mes
</t>
        </r>
      </text>
    </comment>
    <comment ref="S6" authorId="1" shapeId="0" xr:uid="{384133D0-0D42-4094-8E85-8B6D56313050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Tiene (2) Enmienda. </t>
      </text>
    </comment>
    <comment ref="S7" authorId="2" shapeId="0" xr:uid="{1E32E824-87D9-489A-9929-B1EC3A4D6FA4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Tiene (2) Enmienda. </t>
      </text>
    </comment>
    <comment ref="S9" authorId="3" shapeId="0" xr:uid="{1B7A741E-4108-4D0D-A4BA-9161A6390F7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TIENEN PLAZO.</t>
      </text>
    </comment>
    <comment ref="S10" authorId="4" shapeId="0" xr:uid="{E2A0AB81-20DB-4F0F-86B9-EA19303474F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Tiene (1) Enmienda.</t>
      </text>
    </comment>
    <comment ref="S16" authorId="5" shapeId="0" xr:uid="{D67B392D-F74B-43F6-A2FB-BD0A9A077EB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Tiene (1) Enmienda.</t>
      </text>
    </comment>
    <comment ref="S24" authorId="6" shapeId="0" xr:uid="{C5FDF40B-7321-475A-9FBC-C525AA8A102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Fue devuelto con observaciones el 13/09/2024 y correcciones recibidas 16/09/2024.
Sugerencia, evidencia en el Planner.</t>
      </text>
    </comment>
    <comment ref="S28" authorId="7" shapeId="0" xr:uid="{FB5A0E86-20EC-42CA-B3F7-7C6D9056E3B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 suplidor de referencia no figura al día con los pagos de impuestos. Se le notificó y estamos a la espera de las certificaciones actualizadas.
Dicha situación fue notificada al área solicitante en fecha 17/09/2024. 
Certificaciones recibidas en fecha 19/09/2024.
Sugerencia, evidencia en el Planner.</t>
      </text>
    </comment>
    <comment ref="S39" authorId="8" shapeId="0" xr:uid="{DE804618-82BC-47D0-8275-29C44386EE3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Solicitud de completivo en fecha 02/10/2024, reiterado en fechas 04, 08, 14/10/2024, completivo recibido el 16/10/2024.
Sugerencia, evidencia en el Planner.</t>
      </text>
    </comment>
    <comment ref="S40" authorId="9" shapeId="0" xr:uid="{DE3EAFF4-9B9C-45C5-9DBA-02D5587BB96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Documentos devueltos al área en fecha 25/09/2024 y devueltos corregidos en fecha 02/10/2024.
Sugerencia, evidencia en el Planner.</t>
      </text>
    </comment>
    <comment ref="S58" authorId="10" shapeId="0" xr:uid="{D15A4CC5-57F3-4B49-A610-A89905198AD7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Tiene (3) Enmienda. </t>
      </text>
    </comment>
    <comment ref="S63" authorId="11" shapeId="0" xr:uid="{BD148816-F4B2-454B-98C5-2ABC440C971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Tiene (1) Enmienda.</t>
      </text>
    </comment>
  </commentList>
</comments>
</file>

<file path=xl/sharedStrings.xml><?xml version="1.0" encoding="utf-8"?>
<sst xmlns="http://schemas.openxmlformats.org/spreadsheetml/2006/main" count="1415" uniqueCount="223">
  <si>
    <t xml:space="preserve">DPTO. SOLICITANTE </t>
  </si>
  <si>
    <t>MES DE ENTRADA</t>
  </si>
  <si>
    <t>DESCRIPCIÓN RESUMIDA DE LO QUE SE REQUIERE</t>
  </si>
  <si>
    <t xml:space="preserve">CÓDIGO ASIGNADO </t>
  </si>
  <si>
    <t>TIPO DE UMBRAL</t>
  </si>
  <si>
    <t xml:space="preserve">TIPO DE ADQUISICIÓN </t>
  </si>
  <si>
    <t>ESTADO DEL PROCESO</t>
  </si>
  <si>
    <t xml:space="preserve">FECHA PUBLICACIÓN </t>
  </si>
  <si>
    <t>FECHA ADJUDICACION</t>
  </si>
  <si>
    <t>FECHA ORDEN DE COMPRA</t>
  </si>
  <si>
    <t xml:space="preserve">NO. DE ORDEN DE COMPRAS </t>
  </si>
  <si>
    <t xml:space="preserve">MYPYMES  </t>
  </si>
  <si>
    <t>TIPO DE MIPYME / PRODUCCIÓN NACIONAL / MUJER / NO APLICA</t>
  </si>
  <si>
    <t xml:space="preserve"> GÉNERO</t>
  </si>
  <si>
    <t>SUPLIDOR ADJUDICADO</t>
  </si>
  <si>
    <t>MONTO ORDEN DE COMPRAS</t>
  </si>
  <si>
    <t>N/A</t>
  </si>
  <si>
    <t>NO</t>
  </si>
  <si>
    <t>SI</t>
  </si>
  <si>
    <t>PEQUEÑA EMPRESA</t>
  </si>
  <si>
    <t>MICRO EMPRESA</t>
  </si>
  <si>
    <t xml:space="preserve">SI </t>
  </si>
  <si>
    <t>MEDIANA EMPRESA</t>
  </si>
  <si>
    <t>MIPYME MUJER – MICRO EMPRESA</t>
  </si>
  <si>
    <t>MIPYME MUJER- MICRO EMPRESA</t>
  </si>
  <si>
    <t>GRAN EMPRESA</t>
  </si>
  <si>
    <t>YERINA REYES CARRAZANA</t>
  </si>
  <si>
    <t xml:space="preserve">FIRMADO POR: </t>
  </si>
  <si>
    <t>GERENTE DE COTIZACIONES Y SEG. DE COMPRAS</t>
  </si>
  <si>
    <t>DIRECCIÓN DE INFRAESTRUCTURA FÍSICA</t>
  </si>
  <si>
    <t xml:space="preserve">DIRECCIÓN DE GESTIÓN HUMANA </t>
  </si>
  <si>
    <t>DIRECCIÓN ADMINISTRATIVA</t>
  </si>
  <si>
    <t>DIRECCIÓN DE COMUNICACIÓN AL USUARIO</t>
  </si>
  <si>
    <t>DIRECCIÓN DE TECNOLOGÍAS DE LA INFORMACIÓN Y LA COMUNICACIÓN</t>
  </si>
  <si>
    <t>ADMINISTRACIÓN GENERAL DEL SERVICIO JUDICIAL</t>
  </si>
  <si>
    <t>COORDINACIÓN GENERAL DE COMUNICACIONES Y ASUNTOS PÚBLICOS</t>
  </si>
  <si>
    <t xml:space="preserve">JULIO </t>
  </si>
  <si>
    <t>AGOSTO</t>
  </si>
  <si>
    <t xml:space="preserve">SEPTIEMBRE </t>
  </si>
  <si>
    <t>COMPRA MENOR</t>
  </si>
  <si>
    <t>POR DEBAJO UMBRAL</t>
  </si>
  <si>
    <t>BIEN</t>
  </si>
  <si>
    <t>SERVICIO</t>
  </si>
  <si>
    <t>ADJUDICADO</t>
  </si>
  <si>
    <t>MIPYME MUJER – PEQUEÑA EMPRESA</t>
  </si>
  <si>
    <t>MASCULINO</t>
  </si>
  <si>
    <t>FEMENINO</t>
  </si>
  <si>
    <t>ROMÁN PAREDES INDUSTRIAL, SRL</t>
  </si>
  <si>
    <t>RKR PARTS+SERVICES, EIRL</t>
  </si>
  <si>
    <t xml:space="preserve">BRIMARGE GROUP, SRL </t>
  </si>
  <si>
    <t xml:space="preserve">PROCITROM, SRL </t>
  </si>
  <si>
    <t>SERVICIOS EMPRESARIALES CANAAN, SRL</t>
  </si>
  <si>
    <t>CANTIDAD DE PROCESO DEL MES</t>
  </si>
  <si>
    <t>CUMPLE</t>
  </si>
  <si>
    <t>PRODUCCIÓN DEL MES</t>
  </si>
  <si>
    <t>DIAS LABORABLES (CANTIDAD)</t>
  </si>
  <si>
    <t>CUMPLE O NO</t>
  </si>
  <si>
    <t>PLAZOS POR TIPO DE PROCESOS</t>
  </si>
  <si>
    <t>LICITACIÓN PÚBLICA NACIONAL</t>
  </si>
  <si>
    <t>COMPARACIÓN DE PRECIOS</t>
  </si>
  <si>
    <t>COMPRAS MENORES</t>
  </si>
  <si>
    <t>COMPRAS DEBAJO DEL UMBRAL</t>
  </si>
  <si>
    <t>DIA FERIADO DEL MES</t>
  </si>
  <si>
    <t>MIPYME MUJER – MEDIANA EMPRESA</t>
  </si>
  <si>
    <t>DIRECCIÓN DE PRENSA Y COMUNICACIONES</t>
  </si>
  <si>
    <t>EXCEPCIÓN</t>
  </si>
  <si>
    <t>DIRECCIÓN DE ANÁLISIS Y POLÍTICAS PÚBLCIAS</t>
  </si>
  <si>
    <t>INSPECTORIA GENERAL</t>
  </si>
  <si>
    <t>JUNIO</t>
  </si>
  <si>
    <t>OCTUBRE</t>
  </si>
  <si>
    <t>ADQ. BONOS NAVIDEÑOS</t>
  </si>
  <si>
    <t>ESTUDIO DE PERCEPCIÓN DEL SISTEMA DE JUSTICIA DOMINICANO</t>
  </si>
  <si>
    <t>SERVICIOS DE ALIMENTOS EMPRESARIALES (REFRIGERIOS)  PARA REUNIONES Y ACTIVIDADES DESDE LA DIRECCIÓN DE  GESTIÓN HUMANA DEL PODER JUDICIAL A NIVEL NACIONAL DIRIGIDO A MIPYMES</t>
  </si>
  <si>
    <t>CONTRATACIÓN DE SERVICIO DE  COLOCACIÓN DE CONTENIDO E IMPRESIÓN  DE LA REVISTA GACETA JUDICIAL</t>
  </si>
  <si>
    <t>ADQ. MATERIALES DE JARDINERÍA PARA MANTENIMIENTO A NIVEL NACIONAL</t>
  </si>
  <si>
    <t>ADQ. E INSTALACIÓN DE INVERSOR SINUSOIDAL EN EL EDIFICO SCJ</t>
  </si>
  <si>
    <t>ADQ. MATERIALES PARA TALLER DE EBANISTERÍA</t>
  </si>
  <si>
    <t xml:space="preserve">ADQ. MATERIALES DE LIMPIEZA PARA EDIFICIO SCJ-CPJ, DIRIGIDO A MIPYMES </t>
  </si>
  <si>
    <t xml:space="preserve">ADQ. E INSTALACIÓN DE ESTACIONES MODULARES Y ESCRITORIOS PARA LA OFICINA DEL CENTRO DE CONTACTO DEL PODER JUDICIAL </t>
  </si>
  <si>
    <t>CONTRATACIÓN DE SERVICIOS DE FLORISTERÍA PARA LOS ACTOS DEL DÍA DEL PJ 2025</t>
  </si>
  <si>
    <t>CONTRATACIÓN DE PLATAFORMA DE EVALUACIÓN PSICOMÉTRICA EN LÍNEA</t>
  </si>
  <si>
    <t>SERVICIO DE FUMIGACIÓN EN NAVES INDUSTRIALES Y FURGONES DE ARCHIVOS DEL PJ DIRIGIDO A MIPYMES</t>
  </si>
  <si>
    <t>SERVICIO DE REPARACIÓN DE FUGA HIDRÁULICA EN LÍNEA DE SUMINISTRO DE AGUA HELADA PARA SCJ-CPJ</t>
  </si>
  <si>
    <t>ADQ. DE MICROONDAS PARA SU USO A NIVEL NACIONAL DIRIGIDO A MIPYME</t>
  </si>
  <si>
    <t>ADQ. DE CHAQUETAS Y MOUSE PADS PROMOCIONALES PARA EL PODER JUDICIAL</t>
  </si>
  <si>
    <t>ADQ. DE AGUAS CON ENVASE PERSONALIZADO PARA EL PODER JUDICIAL</t>
  </si>
  <si>
    <t>ADQ. JACKET PARA DIR. INFRAESTRUCTURA FÍSICA</t>
  </si>
  <si>
    <t>ADQ. DE MATERIALES PARA MEJORA DE LA RED DE DATOS</t>
  </si>
  <si>
    <t xml:space="preserve">SUMINISTRO E INSTALACIÓN DE COCINA MODULAR EN KITCHENETTE DEL 7MO NIVEL DEL EDIFICIO SEDE SCJ </t>
  </si>
  <si>
    <t>CONTRATACIÓN DE SERVICIO DE INTERNET O DATOS MÓVILES PARA MENSAJEROS DE LA COORDINACIÓN DE CORRESPONDENCIA</t>
  </si>
  <si>
    <t>ADQ. DE ARCHIVOS MODULARES PARA VARIAS DEPENDENCIAS DEL PJ</t>
  </si>
  <si>
    <t xml:space="preserve">ADQ. DE SELLOS AUTOTINTADOS PARA SU USO A NIVEL NACIONAL </t>
  </si>
  <si>
    <t>CONTRATACIÓN SERVICIO DE REPARACIÓN DE TECHO EN ÁREA DE ESCALERA DEL EDIFICIO DE LA CORTE DE APELACIÓN DEL D N</t>
  </si>
  <si>
    <t xml:space="preserve">ADQ DE ARCHIVOS METÁLICOS PARA SU USO EN LA COORDINACIÓN E TRANSPORTACIÓN </t>
  </si>
  <si>
    <t xml:space="preserve">ADQ. DE ARMARIOS EN METAL PARA ALMACENAJE PARA SU USO A NIVEL NACIONAL </t>
  </si>
  <si>
    <t xml:space="preserve">ADQ PALETAS PLÁSTICAS PARA ALMACENAJE A SER UTILIZADOS A EN EL ALMACÉN MANGANAGUA </t>
  </si>
  <si>
    <t>ADQ. DE FÓLDERES PARA EL CENTRO DE GESTIÓN DOCUMENTAL</t>
  </si>
  <si>
    <t>ADQ. DE MEDICAMENTOS Y MATERIALES MÉDICOS PARA CONSULTORIO DE ASISTENCIA MÉDICA INTERNA</t>
  </si>
  <si>
    <t>ADQ. DE CHAQUETAS INSPECTORÍA GENERAL DEL CPJ</t>
  </si>
  <si>
    <t>SUMINISTRO E INSTALACIÓN DE LUMINARIAS PARA EL SALÓN DE DELIBERACIONES DEL EDIFICIO SEDE DE LA SCJ</t>
  </si>
  <si>
    <t>SERVICIO DE MODIFICACIÓN DE BASES DE CONTENEDORES</t>
  </si>
  <si>
    <t>ADQ. DE MATERIALES PARA LIMPIEZA PARA SU USO A NIVEL NACIONAL DIRIGIDO A MIPYMES</t>
  </si>
  <si>
    <t>LPN-CPJ-10-2024</t>
  </si>
  <si>
    <t>CP-CPJ-BS-32-2024</t>
  </si>
  <si>
    <t>CP-CPJ-BS-34-2024</t>
  </si>
  <si>
    <t>PEPU-CPJ-10-2024</t>
  </si>
  <si>
    <t>CM-2024-138</t>
  </si>
  <si>
    <t>CM-2024-142</t>
  </si>
  <si>
    <t>CM-2024-141</t>
  </si>
  <si>
    <t>CDU-2024-090</t>
  </si>
  <si>
    <t>CM-2024-146</t>
  </si>
  <si>
    <t>CDU-2024-093</t>
  </si>
  <si>
    <t>CDU-2024-097</t>
  </si>
  <si>
    <t>CM-2024-126</t>
  </si>
  <si>
    <t>CDU-2024-100</t>
  </si>
  <si>
    <t>CM-2024-151</t>
  </si>
  <si>
    <t>CDU-2024-102</t>
  </si>
  <si>
    <t>CDU-2024-101</t>
  </si>
  <si>
    <t>CDU-2024-099</t>
  </si>
  <si>
    <t>CM-2024-155</t>
  </si>
  <si>
    <t>CM-2024-156</t>
  </si>
  <si>
    <t>CDU-2024-105</t>
  </si>
  <si>
    <t>CDU-2024-107</t>
  </si>
  <si>
    <t>CM-2024-158</t>
  </si>
  <si>
    <t>CDU-2024-108</t>
  </si>
  <si>
    <t>CDU-2024-109</t>
  </si>
  <si>
    <t>CDU-2024-110</t>
  </si>
  <si>
    <t>CDU-2024-111</t>
  </si>
  <si>
    <t>CDU-2024- 112</t>
  </si>
  <si>
    <t>CDU-2024-113</t>
  </si>
  <si>
    <t xml:space="preserve">CDU-2024-115 </t>
  </si>
  <si>
    <t>CDU-2024-103</t>
  </si>
  <si>
    <t>CDU-2024-087</t>
  </si>
  <si>
    <t>CM-2024-160</t>
  </si>
  <si>
    <t>GRUPO RAMOS, 
S.A.</t>
  </si>
  <si>
    <t>CENTRO CUESTA 
NACIONAL, 
S.A.S.</t>
  </si>
  <si>
    <t>ALPHA CONSULTING, S.A</t>
  </si>
  <si>
    <t xml:space="preserve">PA. CATERING, 
S.R. L
</t>
  </si>
  <si>
    <t>EDITORA 
JUDICIAL, 
S.R.L.</t>
  </si>
  <si>
    <t>TECNOFIJACIONES DE DOMINICANA, SRL</t>
  </si>
  <si>
    <t>CASA ARMES, SRL</t>
  </si>
  <si>
    <t>RKR PARTS + SERVICE EIRL</t>
  </si>
  <si>
    <t xml:space="preserve">JEIC INVERSIONES COMERCIALES, SRL </t>
  </si>
  <si>
    <t>BRIMARGE GROUP, SRL</t>
  </si>
  <si>
    <t>MIPYME MUJER –  MICRO EMPRESA</t>
  </si>
  <si>
    <t xml:space="preserve">LOM OFFICE COMP, SRL </t>
  </si>
  <si>
    <t xml:space="preserve">MUEBLES &amp; EQUIPOS PARA OFICINA 
LEÓN GONZÁLEZ, SRL </t>
  </si>
  <si>
    <t>MUEBLES OMAR, SA</t>
  </si>
  <si>
    <t>JARDIN ILUSIONES SRL</t>
  </si>
  <si>
    <t>GEN -T ALIADA GROUP, SRL</t>
  </si>
  <si>
    <t xml:space="preserve">AGROFUMIGADORA DEL SUR AFUMISUR, 
EIRL 
</t>
  </si>
  <si>
    <t>ODESA, SRL</t>
  </si>
  <si>
    <t>GL PROMOCIONES, SRL</t>
  </si>
  <si>
    <t xml:space="preserve">ANMA ABASTECIMIENTOS, EIRL </t>
  </si>
  <si>
    <t>BATISSA, SRL</t>
  </si>
  <si>
    <t>COMPANIA DOMINICANA DE TELEFONOS, S.A.</t>
  </si>
  <si>
    <t>MUEBLES OMAR, S. A.</t>
  </si>
  <si>
    <t>TECH PLUS OFFICE TEPLUOF, SRL</t>
  </si>
  <si>
    <t>INGENIERIA Y MANTENIMIENTO INTEGRAL DE ESTRUCTURAS, SRL. IMINT</t>
  </si>
  <si>
    <t>SUPLIDORA RENMA SRL</t>
  </si>
  <si>
    <t>TRAMERIAS Y SOLUCIONES DE ALMACENAJE TSA SRL</t>
  </si>
  <si>
    <t>DISTRIBUIDORA Y SERVICIOS DIVERSOS DISOPE, SRL</t>
  </si>
  <si>
    <t>GRUPO CAROL, SAS</t>
  </si>
  <si>
    <t xml:space="preserve">GL PROMOCIONES, SRL </t>
  </si>
  <si>
    <t>INVERSIONES SANFRA, SRL</t>
  </si>
  <si>
    <t>SUPLIMADE COMERCIAL SRL</t>
  </si>
  <si>
    <t xml:space="preserve">SUMINISTROS GUIPAK, SRL </t>
  </si>
  <si>
    <t>GTG INDUSTRIAL SRL</t>
  </si>
  <si>
    <t>*2*</t>
  </si>
  <si>
    <t>*3*</t>
  </si>
  <si>
    <t>*4*</t>
  </si>
  <si>
    <t>*5*</t>
  </si>
  <si>
    <t>RELACIÓN DE COMPRAS REALIZADAS A MICRO, PEQUEÑAS Y MEDIANAS EMPRESAS - OCTUBRE 2024</t>
  </si>
  <si>
    <t>RELACIÓN DE COMPRAS REALIZADAS A MICRO, PEQUEÑAS Y MEDIANAS EMPRESAS (MIPYMES) - OCTUBRE 2024</t>
  </si>
  <si>
    <t>ADQ E INSTALACIONES DE DOS ASCENSORES PARA PALACIO DE JUSTICIA CIUDAD NUEVA (Desierto del CP-CPJ-BS-29-2024)</t>
  </si>
  <si>
    <t>CP-CPJ-BS-31-2024</t>
  </si>
  <si>
    <t xml:space="preserve">ELECTROM,
S.A.S </t>
  </si>
  <si>
    <t xml:space="preserve">ADQUISICIÓN DE COMPONENTES DE HARDWARE PARA LA INFRAESTRUCTURA DE SERVIDORES DEL PODER JUDICIAL </t>
  </si>
  <si>
    <t>CP-CPJ-BS-37-2024</t>
  </si>
  <si>
    <t xml:space="preserve">GEDESCO, S.R.L. </t>
  </si>
  <si>
    <t xml:space="preserve">2P TECHNOLOGY, 
S.R.L. </t>
  </si>
  <si>
    <t>ADQ. E INSTALACIÓN DE DIVISIONES DE VIDRIO EN EL 5TO NIVEL DEL EDIFICIO SEDE DE LA SUPREMA CORTE DE JUSTICIA</t>
  </si>
  <si>
    <t>CDU-2024-106</t>
  </si>
  <si>
    <t xml:space="preserve">CONTRATACIÓN DE SERVICIO TAPIZADO MUEBLES DE LOS EDIFICIOS DE LAS CORTES DE APELACIÓN DEL D.N. Y SCJ </t>
  </si>
  <si>
    <t>CDU-2024-114</t>
  </si>
  <si>
    <t>COMERCIAL KOBO SRL</t>
  </si>
  <si>
    <t>DIRECCIÓN GENERAL DE ADMINISTRACIÓN Y CARRERA JUDICIAL</t>
  </si>
  <si>
    <t>ADQUISICIÓN DE SOBRES BLANCOS #10 PARA LA DIRECCIÓN DE GESTIÓN HUMANA</t>
  </si>
  <si>
    <t>CONTRATACIÓN DE SERVICIOS TÉCNICOS PARA LA PRUEBA DE COMPETENCIAS CONDUCTUALES DEL CONCURSO DE OPOSICIÓN PARA INGRESAR AL PROGRAMA DE FORMACIÓN DE ASPIRANTES A JUEZ(A) PROCESO 1-2024.</t>
  </si>
  <si>
    <t xml:space="preserve">CDU-2024-118 </t>
  </si>
  <si>
    <t>CDU-2024-123</t>
  </si>
  <si>
    <t>UNIQUE MANAGEMENT SOLUTIONS I MARTINEZ SRL</t>
  </si>
  <si>
    <t>ADQ. MATERIALES PARA BRIGADA DE REFRIGERACIÓN, SEGUNDO PEDIDO 2024</t>
  </si>
  <si>
    <t>CM-2024-149</t>
  </si>
  <si>
    <t>CASA ARMES SRL</t>
  </si>
  <si>
    <t>ROMAN PAREDES INDUSTRIAL SRL</t>
  </si>
  <si>
    <t xml:space="preserve">BRIMARGE GROUP SRL </t>
  </si>
  <si>
    <t>CONTRATACIÓN DE SERVICIOS DE GESTIÓN DE EVENTOS Y SERVICIOS AUDIOVISUALES PARA ENCUENTRO DEL PJ</t>
  </si>
  <si>
    <t>CM-2024-008</t>
  </si>
  <si>
    <t>EVS FILMS PRODUCCIÓN, SRL</t>
  </si>
  <si>
    <r>
      <rPr>
        <b/>
        <u/>
        <sz val="20"/>
        <color rgb="FF000000"/>
        <rFont val="Times New Roman"/>
        <family val="1"/>
      </rPr>
      <t>Fecha elaboración:</t>
    </r>
    <r>
      <rPr>
        <sz val="20"/>
        <color rgb="FF000000"/>
        <rFont val="Times New Roman"/>
        <family val="1"/>
      </rPr>
      <t xml:space="preserve"> 05 de noviembre 2024</t>
    </r>
    <r>
      <rPr>
        <b/>
        <sz val="20"/>
        <color rgb="FF000000"/>
        <rFont val="Times New Roman"/>
        <family val="1"/>
      </rPr>
      <t>.</t>
    </r>
  </si>
  <si>
    <t>ADQ. DE PROVEEDOR PARA SUMINISTRO DE ALIMENTOS EMPRESARIALES (DESAYUNOS, ALMUERZOS) PARA OPERATIVOS DE LA DIRECCIÓN ADMINISTRATIVA SCJ DIRIGIDO A MIPYMES</t>
  </si>
  <si>
    <t>CM-2024-161</t>
  </si>
  <si>
    <t>LB EVENTOS SOCIALES, SRL</t>
  </si>
  <si>
    <t>ADQ. DE MATERIALES PROMOCIONALES PARA EL PODER JUDICIAL</t>
  </si>
  <si>
    <t xml:space="preserve">CM-2024-154 </t>
  </si>
  <si>
    <t>NO.</t>
  </si>
  <si>
    <r>
      <rPr>
        <b/>
        <u/>
        <sz val="11"/>
        <color rgb="FF000000"/>
        <rFont val="Aptos Narrow"/>
        <family val="2"/>
        <scheme val="minor"/>
      </rPr>
      <t>Fecha elaboración:</t>
    </r>
    <r>
      <rPr>
        <sz val="11"/>
        <color rgb="FF000000"/>
        <rFont val="Aptos Narrow"/>
        <family val="2"/>
        <scheme val="minor"/>
      </rPr>
      <t xml:space="preserve"> 05 de noviembre 2024</t>
    </r>
    <r>
      <rPr>
        <b/>
        <sz val="11"/>
        <color rgb="FF000000"/>
        <rFont val="Aptos Narrow"/>
        <family val="2"/>
        <scheme val="minor"/>
      </rPr>
      <t>.</t>
    </r>
  </si>
  <si>
    <t>CDU-2024-112</t>
  </si>
  <si>
    <t>ADQUISICIÓN DE LICENCIAS ISSUU, DIRIGIDO A MIPYMES</t>
  </si>
  <si>
    <t>CDU-2024-116</t>
  </si>
  <si>
    <t>2P TECHNOLOGY, SRL</t>
  </si>
  <si>
    <t>ADQUISICIÓN DE GANCHOS PARA FOLDER PARA SU USO A NIVEL NACIONAL DIRIGIDO A MIPYMES</t>
  </si>
  <si>
    <t xml:space="preserve">CM-2024-177 </t>
  </si>
  <si>
    <t>ADQ. DE MATERIALES DE PINTURA PARA MANTENIMIENTO A NIVEL NACIONAL, TERCER PEDIDO 2024</t>
  </si>
  <si>
    <t>CM-2024-159</t>
  </si>
  <si>
    <t>PINTURAS POPULAR, SA</t>
  </si>
  <si>
    <t>ADQ. E INSTALACIÓN DE MÁQUINA DE FABRICACIÓN DE HIELO Y DISPENSADOR DE AGUA EN EL COMEDOR 5TO NIVEL DEL EDIFICIO SEDE SCJ</t>
  </si>
  <si>
    <t>CM-2024-167</t>
  </si>
  <si>
    <t>AMERICAPITAL, SRL</t>
  </si>
  <si>
    <t>ADQUISICIÓN DE SILLONES EJECUTIVOS</t>
  </si>
  <si>
    <t>CP-CPJ-BS-38-2024</t>
  </si>
  <si>
    <t>MUEBLES Y EQUIPOS PARA OFICINA LEÓN G.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</si>
</sst>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C0A]d\ &quot;de&quot;\ mmmm\ &quot;de&quot;\ yyyy;@"/>
    <numFmt numFmtId="165" formatCode="[$-1C0A]dddd\ d&quot; de &quot;mmmm&quot; de &quot;yyyy;@"/>
  </numFmts>
  <fonts count="28" x14ac:knownFonts="1">
    <font>
      <sz val="11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6"/>
      <color rgb="FF000000"/>
      <name val="Times New Roman"/>
      <family val="1"/>
    </font>
    <font>
      <sz val="16"/>
      <color theme="1"/>
      <name val="Times New Roman"/>
      <family val="1"/>
    </font>
    <font>
      <b/>
      <u/>
      <sz val="20"/>
      <color rgb="FF000000"/>
      <name val="Times New Roman"/>
      <family val="1"/>
    </font>
    <font>
      <b/>
      <sz val="16"/>
      <name val="Times New Roman"/>
      <family val="1"/>
    </font>
    <font>
      <b/>
      <sz val="16"/>
      <color rgb="FF000000"/>
      <name val="Times New Roman"/>
      <family val="1"/>
    </font>
    <font>
      <b/>
      <sz val="20"/>
      <color rgb="FF000000"/>
      <name val="Times New Roman"/>
      <family val="1"/>
    </font>
    <font>
      <sz val="20"/>
      <color rgb="FF000000"/>
      <name val="Times New Roman"/>
      <family val="1"/>
    </font>
    <font>
      <b/>
      <u/>
      <sz val="22"/>
      <color theme="1"/>
      <name val="Times New Roman"/>
      <family val="1"/>
    </font>
    <font>
      <sz val="11"/>
      <color rgb="FF000000"/>
      <name val="Calibri"/>
      <family val="2"/>
    </font>
    <font>
      <b/>
      <u/>
      <sz val="18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u/>
      <sz val="11"/>
      <name val="Aptos Narrow"/>
      <family val="2"/>
      <scheme val="minor"/>
    </font>
    <font>
      <sz val="1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3" tint="0.74999237037263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13" fillId="0" borderId="0"/>
    <xf numFmtId="9" fontId="4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7" xfId="0" applyFont="1" applyBorder="1" applyAlignment="1">
      <alignment horizontal="center" vertical="center" wrapText="1"/>
    </xf>
    <xf numFmtId="44" fontId="6" fillId="4" borderId="8" xfId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164" fontId="6" fillId="4" borderId="8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9" xfId="0" applyFont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4" fontId="0" fillId="0" borderId="0" xfId="1" applyFont="1" applyFill="1"/>
    <xf numFmtId="0" fontId="8" fillId="3" borderId="1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9" fontId="21" fillId="6" borderId="0" xfId="3" applyFont="1" applyFill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1" fillId="3" borderId="12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20" fillId="6" borderId="0" xfId="0" applyFont="1" applyFill="1" applyAlignment="1">
      <alignment horizontal="center" vertical="center" wrapText="1"/>
    </xf>
    <xf numFmtId="9" fontId="21" fillId="0" borderId="0" xfId="3" applyFont="1" applyFill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164" fontId="0" fillId="4" borderId="8" xfId="0" applyNumberFormat="1" applyFill="1" applyBorder="1" applyAlignment="1">
      <alignment horizontal="center" vertical="center" wrapText="1"/>
    </xf>
    <xf numFmtId="44" fontId="0" fillId="4" borderId="8" xfId="1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14" fontId="0" fillId="8" borderId="7" xfId="0" applyNumberFormat="1" applyFill="1" applyBorder="1" applyAlignment="1">
      <alignment horizontal="center" vertical="center"/>
    </xf>
    <xf numFmtId="0" fontId="24" fillId="0" borderId="9" xfId="0" applyFont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3" fillId="0" borderId="0" xfId="0" applyFont="1"/>
    <xf numFmtId="165" fontId="0" fillId="4" borderId="8" xfId="0" applyNumberFormat="1" applyFill="1" applyBorder="1" applyAlignment="1">
      <alignment horizontal="center" vertical="center" wrapText="1"/>
    </xf>
    <xf numFmtId="165" fontId="0" fillId="0" borderId="8" xfId="0" applyNumberFormat="1" applyBorder="1" applyAlignment="1">
      <alignment horizontal="center" vertical="center" wrapText="1"/>
    </xf>
    <xf numFmtId="0" fontId="26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</cellXfs>
  <cellStyles count="4">
    <cellStyle name="Moneda" xfId="1" builtinId="4"/>
    <cellStyle name="Normal" xfId="0" builtinId="0"/>
    <cellStyle name="Normal 2" xfId="2" xr:uid="{4A5EFC2A-DB1B-483F-9F28-D841B6403735}"/>
    <cellStyle name="Porcentaje" xfId="3" builtinId="5"/>
  </cellStyles>
  <dxfs count="0"/>
  <tableStyles count="0" defaultTableStyle="TableStyleMedium2" defaultPivotStyle="PivotStyleMedium9"/>
  <colors>
    <mruColors>
      <color rgb="FF96B8FC"/>
      <color rgb="FF9DAC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140652</xdr:colOff>
      <xdr:row>0</xdr:row>
      <xdr:rowOff>119380</xdr:rowOff>
    </xdr:from>
    <xdr:to>
      <xdr:col>3</xdr:col>
      <xdr:colOff>3127375</xdr:colOff>
      <xdr:row>0</xdr:row>
      <xdr:rowOff>1869440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D231E6-30B7-4740-916E-F952D32D5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777" y="119380"/>
          <a:ext cx="6082348" cy="1750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0</xdr:row>
      <xdr:rowOff>339725</xdr:rowOff>
    </xdr:from>
    <xdr:to>
      <xdr:col>2</xdr:col>
      <xdr:colOff>2682876</xdr:colOff>
      <xdr:row>0</xdr:row>
      <xdr:rowOff>1689997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74C30A-9EB0-457D-8617-CDCC63397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6" y="339725"/>
          <a:ext cx="5810250" cy="135027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tily Alcantara Reynoso" id="{B9C457F0-71EF-4DE4-A347-5FF65E0CBAF9}" userId="S::matalcantara@poderjudicial.gob.do::964b127b-4144-40e2-bf3a-faf1ec4e9d5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S6" dT="2024-10-24T12:40:02.16" personId="{B9C457F0-71EF-4DE4-A347-5FF65E0CBAF9}" id="{384133D0-0D42-4094-8E85-8B6D56313050}">
    <text xml:space="preserve">Tiene (2) Enmienda. </text>
  </threadedComment>
  <threadedComment ref="S7" dT="2024-10-24T12:40:02.16" personId="{B9C457F0-71EF-4DE4-A347-5FF65E0CBAF9}" id="{1E32E824-87D9-489A-9929-B1EC3A4D6FA4}">
    <text xml:space="preserve">Tiene (2) Enmienda. </text>
  </threadedComment>
  <threadedComment ref="S9" dT="2024-10-24T12:49:12.75" personId="{B9C457F0-71EF-4DE4-A347-5FF65E0CBAF9}" id="{1B7A741E-4108-4D0D-A4BA-9161A6390F7B}">
    <text>NO TIENEN PLAZO.</text>
  </threadedComment>
  <threadedComment ref="S10" dT="2024-10-24T13:00:59.80" personId="{B9C457F0-71EF-4DE4-A347-5FF65E0CBAF9}" id="{E2A0AB81-20DB-4F0F-86B9-EA19303474F0}">
    <text>Tiene (1) Enmienda.</text>
  </threadedComment>
  <threadedComment ref="S16" dT="2024-10-24T15:20:14.65" personId="{B9C457F0-71EF-4DE4-A347-5FF65E0CBAF9}" id="{D67B392D-F74B-43F6-A2FB-BD0A9A077EB6}">
    <text>Tiene (1) Enmienda.</text>
  </threadedComment>
  <threadedComment ref="S24" dT="2024-10-24T15:30:35.18" personId="{B9C457F0-71EF-4DE4-A347-5FF65E0CBAF9}" id="{C5FDF40B-7321-475A-9FBC-C525AA8A1026}">
    <text>Fue devuelto con observaciones el 13/09/2024 y correcciones recibidas 16/09/2024.
Sugerencia, evidencia en el Planner.</text>
  </threadedComment>
  <threadedComment ref="S28" dT="2024-10-24T15:41:58.35" personId="{B9C457F0-71EF-4DE4-A347-5FF65E0CBAF9}" id="{FB5A0E86-20EC-42CA-B3F7-7C6D9056E3BF}">
    <text>El suplidor de referencia no figura al día con los pagos de impuestos. Se le notificó y estamos a la espera de las certificaciones actualizadas.
Dicha situación fue notificada al área solicitante en fecha 17/09/2024. 
Certificaciones recibidas en fecha 19/09/2024.
Sugerencia, evidencia en el Planner.</text>
  </threadedComment>
  <threadedComment ref="S39" dT="2024-10-24T16:21:39.19" personId="{B9C457F0-71EF-4DE4-A347-5FF65E0CBAF9}" id="{DE804618-82BC-47D0-8275-29C44386EE3F}">
    <text>Solicitud de completivo en fecha 02/10/2024, reiterado en fechas 04, 08, 14/10/2024, completivo recibido el 16/10/2024.
Sugerencia, evidencia en el Planner.</text>
  </threadedComment>
  <threadedComment ref="S40" dT="2024-10-24T16:21:39.19" personId="{B9C457F0-71EF-4DE4-A347-5FF65E0CBAF9}" id="{DE3EAFF4-9B9C-45C5-9DBA-02D5587BB96C}">
    <text>Documentos devueltos al área en fecha 25/09/2024 y devueltos corregidos en fecha 02/10/2024.
Sugerencia, evidencia en el Planner.</text>
  </threadedComment>
  <threadedComment ref="S58" dT="2024-10-29T16:09:12.15" personId="{B9C457F0-71EF-4DE4-A347-5FF65E0CBAF9}" id="{D15A4CC5-57F3-4B49-A610-A89905198AD7}">
    <text xml:space="preserve">Tiene (3) Enmienda. </text>
  </threadedComment>
  <threadedComment ref="S63" dT="2024-10-31T14:10:29.48" personId="{B9C457F0-71EF-4DE4-A347-5FF65E0CBAF9}" id="{BD148816-F4B2-454B-98C5-2ABC440C971D}">
    <text>Tiene (1) Enmienda.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4"/>
  <sheetViews>
    <sheetView showGridLines="0" view="pageBreakPreview" zoomScaleNormal="50" zoomScaleSheetLayoutView="100" workbookViewId="0">
      <selection activeCell="I5" sqref="I5"/>
    </sheetView>
  </sheetViews>
  <sheetFormatPr baseColWidth="10" defaultColWidth="9.140625" defaultRowHeight="15" x14ac:dyDescent="0.25"/>
  <cols>
    <col min="2" max="2" width="32.140625" customWidth="1"/>
    <col min="3" max="3" width="12.85546875" customWidth="1"/>
    <col min="4" max="4" width="53.140625" customWidth="1"/>
    <col min="5" max="5" width="21.42578125" customWidth="1"/>
    <col min="6" max="6" width="27.42578125" customWidth="1"/>
    <col min="7" max="7" width="19.28515625" customWidth="1"/>
    <col min="8" max="8" width="15.42578125" customWidth="1"/>
    <col min="9" max="9" width="33.42578125" customWidth="1"/>
    <col min="10" max="10" width="28.7109375" customWidth="1"/>
    <col min="11" max="11" width="31.7109375" customWidth="1"/>
    <col min="12" max="12" width="20.85546875" customWidth="1"/>
    <col min="13" max="13" width="14.140625" customWidth="1"/>
    <col min="14" max="14" width="27.7109375" customWidth="1"/>
    <col min="15" max="15" width="13.42578125" customWidth="1"/>
    <col min="16" max="16" width="27.5703125" customWidth="1"/>
    <col min="17" max="17" width="19.85546875" customWidth="1"/>
    <col min="18" max="18" width="30.42578125" style="20" customWidth="1"/>
    <col min="19" max="19" width="29.140625" customWidth="1"/>
    <col min="20" max="20" width="33.7109375" customWidth="1"/>
    <col min="21" max="21" width="27.42578125" customWidth="1"/>
    <col min="22" max="22" width="52.7109375" customWidth="1"/>
    <col min="23" max="23" width="24.5703125" customWidth="1"/>
    <col min="24" max="24" width="3.85546875" customWidth="1"/>
  </cols>
  <sheetData>
    <row r="1" spans="1:24" ht="156" customHeight="1" thickBot="1" x14ac:dyDescent="0.3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  <c r="S1" s="19" t="s">
        <v>52</v>
      </c>
      <c r="T1" s="19" t="s">
        <v>53</v>
      </c>
      <c r="U1" s="19" t="s">
        <v>54</v>
      </c>
      <c r="V1" s="50" t="s">
        <v>57</v>
      </c>
      <c r="W1" s="50"/>
    </row>
    <row r="2" spans="1:24" ht="36.75" customHeight="1" thickBot="1" x14ac:dyDescent="0.3">
      <c r="A2" s="51" t="s">
        <v>172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3"/>
      <c r="S2" s="21">
        <f>COUNTA(S4:S69)</f>
        <v>48</v>
      </c>
      <c r="T2" s="21">
        <f>COUNTIF(S4:S69,T1)</f>
        <v>37</v>
      </c>
      <c r="U2" s="22">
        <f>T2/S2</f>
        <v>0.77083333333333337</v>
      </c>
      <c r="V2" s="23" t="s">
        <v>58</v>
      </c>
      <c r="W2" s="23">
        <v>90</v>
      </c>
      <c r="X2" s="24" t="s">
        <v>168</v>
      </c>
    </row>
    <row r="3" spans="1:24" ht="45" x14ac:dyDescent="0.25">
      <c r="A3" s="25" t="s">
        <v>206</v>
      </c>
      <c r="B3" s="26" t="s">
        <v>0</v>
      </c>
      <c r="C3" s="27" t="s">
        <v>1</v>
      </c>
      <c r="D3" s="27" t="s">
        <v>2</v>
      </c>
      <c r="E3" s="27" t="s">
        <v>3</v>
      </c>
      <c r="F3" s="27" t="s">
        <v>4</v>
      </c>
      <c r="G3" s="27" t="s">
        <v>5</v>
      </c>
      <c r="H3" s="27" t="s">
        <v>6</v>
      </c>
      <c r="I3" s="27" t="s">
        <v>7</v>
      </c>
      <c r="J3" s="27" t="s">
        <v>8</v>
      </c>
      <c r="K3" s="27" t="s">
        <v>9</v>
      </c>
      <c r="L3" s="27" t="s">
        <v>10</v>
      </c>
      <c r="M3" s="28" t="s">
        <v>11</v>
      </c>
      <c r="N3" s="28" t="s">
        <v>12</v>
      </c>
      <c r="O3" s="28" t="s">
        <v>13</v>
      </c>
      <c r="P3" s="27" t="s">
        <v>14</v>
      </c>
      <c r="Q3" s="29" t="s">
        <v>15</v>
      </c>
      <c r="R3" s="30" t="s">
        <v>55</v>
      </c>
      <c r="S3" s="31" t="s">
        <v>56</v>
      </c>
      <c r="U3" s="32"/>
      <c r="V3" s="23" t="s">
        <v>59</v>
      </c>
      <c r="W3" s="23">
        <v>45</v>
      </c>
      <c r="X3" s="24" t="s">
        <v>169</v>
      </c>
    </row>
    <row r="4" spans="1:24" ht="30" x14ac:dyDescent="0.25">
      <c r="A4" s="33">
        <v>1</v>
      </c>
      <c r="B4" s="33" t="s">
        <v>30</v>
      </c>
      <c r="C4" s="33" t="s">
        <v>68</v>
      </c>
      <c r="D4" s="33" t="s">
        <v>70</v>
      </c>
      <c r="E4" s="33" t="s">
        <v>102</v>
      </c>
      <c r="F4" s="34" t="s">
        <v>58</v>
      </c>
      <c r="G4" s="33" t="s">
        <v>41</v>
      </c>
      <c r="H4" s="33" t="s">
        <v>43</v>
      </c>
      <c r="I4" s="45">
        <v>45491</v>
      </c>
      <c r="J4" s="46">
        <v>45575</v>
      </c>
      <c r="K4" s="35" t="s">
        <v>16</v>
      </c>
      <c r="L4" s="35" t="s">
        <v>16</v>
      </c>
      <c r="M4" s="33" t="s">
        <v>17</v>
      </c>
      <c r="N4" s="33" t="s">
        <v>25</v>
      </c>
      <c r="O4" s="33" t="s">
        <v>45</v>
      </c>
      <c r="P4" s="33" t="s">
        <v>134</v>
      </c>
      <c r="Q4" s="36" t="s">
        <v>16</v>
      </c>
      <c r="R4" s="20">
        <f t="shared" ref="R4:R33" si="0">NETWORKDAYS(I4,J4,$W$8:$W$8)-1</f>
        <v>60</v>
      </c>
      <c r="S4" s="54" t="str">
        <f>IF(R4&lt;$W$2,"Cumple","No Cumple")</f>
        <v>Cumple</v>
      </c>
      <c r="V4" s="23" t="s">
        <v>60</v>
      </c>
      <c r="W4" s="23">
        <v>15</v>
      </c>
      <c r="X4" s="24" t="s">
        <v>170</v>
      </c>
    </row>
    <row r="5" spans="1:24" ht="45" x14ac:dyDescent="0.25">
      <c r="A5" s="33">
        <v>2</v>
      </c>
      <c r="B5" s="33" t="s">
        <v>30</v>
      </c>
      <c r="C5" s="33" t="s">
        <v>68</v>
      </c>
      <c r="D5" s="33" t="s">
        <v>70</v>
      </c>
      <c r="E5" s="33" t="s">
        <v>102</v>
      </c>
      <c r="F5" s="34" t="s">
        <v>58</v>
      </c>
      <c r="G5" s="33" t="s">
        <v>41</v>
      </c>
      <c r="H5" s="33" t="s">
        <v>43</v>
      </c>
      <c r="I5" s="45">
        <v>45491</v>
      </c>
      <c r="J5" s="46">
        <v>45575</v>
      </c>
      <c r="K5" s="46">
        <v>45596</v>
      </c>
      <c r="L5" s="34">
        <v>32074</v>
      </c>
      <c r="M5" s="33" t="s">
        <v>17</v>
      </c>
      <c r="N5" s="33" t="s">
        <v>16</v>
      </c>
      <c r="O5" s="33" t="s">
        <v>45</v>
      </c>
      <c r="P5" s="33" t="s">
        <v>135</v>
      </c>
      <c r="Q5" s="36">
        <v>35750000</v>
      </c>
      <c r="R5" s="20">
        <f t="shared" ref="R5" si="1">NETWORKDAYS(I5,J5,$W$8:$W$8)-1</f>
        <v>60</v>
      </c>
      <c r="S5" s="54"/>
      <c r="V5" s="23" t="s">
        <v>61</v>
      </c>
      <c r="W5" s="23">
        <v>10</v>
      </c>
      <c r="X5" s="24" t="s">
        <v>171</v>
      </c>
    </row>
    <row r="6" spans="1:24" ht="45" x14ac:dyDescent="0.25">
      <c r="A6" s="33">
        <v>3</v>
      </c>
      <c r="B6" s="33" t="s">
        <v>29</v>
      </c>
      <c r="C6" s="33" t="s">
        <v>36</v>
      </c>
      <c r="D6" s="33" t="s">
        <v>174</v>
      </c>
      <c r="E6" s="33" t="s">
        <v>175</v>
      </c>
      <c r="F6" s="34" t="s">
        <v>59</v>
      </c>
      <c r="G6" s="33" t="s">
        <v>41</v>
      </c>
      <c r="H6" s="33" t="s">
        <v>43</v>
      </c>
      <c r="I6" s="45">
        <v>45496</v>
      </c>
      <c r="J6" s="46">
        <v>45587</v>
      </c>
      <c r="K6" s="35" t="s">
        <v>16</v>
      </c>
      <c r="L6" s="34" t="s">
        <v>16</v>
      </c>
      <c r="M6" s="33" t="s">
        <v>17</v>
      </c>
      <c r="N6" s="33" t="s">
        <v>16</v>
      </c>
      <c r="O6" s="33" t="s">
        <v>45</v>
      </c>
      <c r="P6" s="33" t="s">
        <v>176</v>
      </c>
      <c r="Q6" s="36" t="s">
        <v>16</v>
      </c>
      <c r="R6" s="20">
        <f>NETWORKDAYS(I6,J6,$W$8:$W$8)-1</f>
        <v>65</v>
      </c>
      <c r="S6" s="38" t="str">
        <f>IF(R6&lt;$W$3,"Cumple","No Cumple")</f>
        <v>No Cumple</v>
      </c>
    </row>
    <row r="7" spans="1:24" ht="30" x14ac:dyDescent="0.25">
      <c r="A7" s="33">
        <v>4</v>
      </c>
      <c r="B7" s="33" t="s">
        <v>66</v>
      </c>
      <c r="C7" s="33" t="s">
        <v>36</v>
      </c>
      <c r="D7" s="33" t="s">
        <v>71</v>
      </c>
      <c r="E7" s="33" t="s">
        <v>103</v>
      </c>
      <c r="F7" s="34" t="s">
        <v>59</v>
      </c>
      <c r="G7" s="33" t="s">
        <v>42</v>
      </c>
      <c r="H7" s="33" t="s">
        <v>43</v>
      </c>
      <c r="I7" s="45">
        <v>45510</v>
      </c>
      <c r="J7" s="46">
        <v>45575</v>
      </c>
      <c r="K7" s="35" t="s">
        <v>16</v>
      </c>
      <c r="L7" s="35" t="s">
        <v>16</v>
      </c>
      <c r="M7" s="33" t="s">
        <v>18</v>
      </c>
      <c r="N7" s="33" t="s">
        <v>22</v>
      </c>
      <c r="O7" s="33" t="s">
        <v>45</v>
      </c>
      <c r="P7" s="33" t="s">
        <v>136</v>
      </c>
      <c r="Q7" s="36" t="s">
        <v>16</v>
      </c>
      <c r="R7" s="20">
        <f t="shared" si="0"/>
        <v>47</v>
      </c>
      <c r="S7" s="38" t="str">
        <f>IF(R7&lt;$W$3,"Cumple","No Cumple")</f>
        <v>No Cumple</v>
      </c>
    </row>
    <row r="8" spans="1:24" ht="60" x14ac:dyDescent="0.25">
      <c r="A8" s="33">
        <v>5</v>
      </c>
      <c r="B8" s="33" t="s">
        <v>30</v>
      </c>
      <c r="C8" s="33" t="s">
        <v>37</v>
      </c>
      <c r="D8" s="33" t="s">
        <v>72</v>
      </c>
      <c r="E8" s="33" t="s">
        <v>104</v>
      </c>
      <c r="F8" s="34" t="s">
        <v>59</v>
      </c>
      <c r="G8" s="33" t="s">
        <v>42</v>
      </c>
      <c r="H8" s="33" t="s">
        <v>43</v>
      </c>
      <c r="I8" s="45">
        <v>45531</v>
      </c>
      <c r="J8" s="46">
        <v>45582</v>
      </c>
      <c r="K8" s="35" t="s">
        <v>16</v>
      </c>
      <c r="L8" s="35" t="s">
        <v>16</v>
      </c>
      <c r="M8" s="33" t="s">
        <v>18</v>
      </c>
      <c r="N8" s="33" t="s">
        <v>19</v>
      </c>
      <c r="O8" s="33" t="s">
        <v>45</v>
      </c>
      <c r="P8" s="33" t="s">
        <v>137</v>
      </c>
      <c r="Q8" s="36" t="s">
        <v>16</v>
      </c>
      <c r="R8" s="20">
        <f t="shared" ref="R8" si="2">NETWORKDAYS(I8,J8,$W$8:$W$8)-1</f>
        <v>37</v>
      </c>
      <c r="S8" s="37" t="str">
        <f>IF(R8&lt;$W$3,"Cumple","No Cumple")</f>
        <v>Cumple</v>
      </c>
      <c r="V8" s="39" t="s">
        <v>62</v>
      </c>
      <c r="W8" s="40"/>
    </row>
    <row r="9" spans="1:24" ht="45" x14ac:dyDescent="0.25">
      <c r="A9" s="33">
        <v>6</v>
      </c>
      <c r="B9" s="33" t="s">
        <v>64</v>
      </c>
      <c r="C9" s="33" t="s">
        <v>37</v>
      </c>
      <c r="D9" s="33" t="s">
        <v>73</v>
      </c>
      <c r="E9" s="33" t="s">
        <v>105</v>
      </c>
      <c r="F9" s="34" t="s">
        <v>65</v>
      </c>
      <c r="G9" s="33" t="s">
        <v>42</v>
      </c>
      <c r="H9" s="33" t="s">
        <v>43</v>
      </c>
      <c r="I9" s="45">
        <v>45538</v>
      </c>
      <c r="J9" s="46">
        <v>45580</v>
      </c>
      <c r="K9" s="35" t="s">
        <v>16</v>
      </c>
      <c r="L9" s="35" t="s">
        <v>16</v>
      </c>
      <c r="M9" s="33" t="s">
        <v>17</v>
      </c>
      <c r="N9" s="33" t="s">
        <v>16</v>
      </c>
      <c r="O9" s="33" t="s">
        <v>45</v>
      </c>
      <c r="P9" s="33" t="s">
        <v>138</v>
      </c>
      <c r="Q9" s="36" t="s">
        <v>16</v>
      </c>
      <c r="R9" s="20" t="s">
        <v>16</v>
      </c>
      <c r="S9" s="38" t="s">
        <v>16</v>
      </c>
    </row>
    <row r="10" spans="1:24" ht="30" x14ac:dyDescent="0.25">
      <c r="A10" s="33">
        <v>7</v>
      </c>
      <c r="B10" s="33" t="s">
        <v>29</v>
      </c>
      <c r="C10" s="33" t="s">
        <v>38</v>
      </c>
      <c r="D10" s="33" t="s">
        <v>74</v>
      </c>
      <c r="E10" s="33" t="s">
        <v>106</v>
      </c>
      <c r="F10" s="34" t="s">
        <v>39</v>
      </c>
      <c r="G10" s="33" t="s">
        <v>41</v>
      </c>
      <c r="H10" s="33" t="s">
        <v>43</v>
      </c>
      <c r="I10" s="45">
        <v>45545</v>
      </c>
      <c r="J10" s="46">
        <v>45568</v>
      </c>
      <c r="K10" s="46">
        <v>45569</v>
      </c>
      <c r="L10" s="34">
        <v>32013</v>
      </c>
      <c r="M10" s="33" t="s">
        <v>18</v>
      </c>
      <c r="N10" s="33" t="s">
        <v>22</v>
      </c>
      <c r="O10" s="33" t="s">
        <v>45</v>
      </c>
      <c r="P10" s="33" t="s">
        <v>139</v>
      </c>
      <c r="Q10" s="36">
        <v>189469.06</v>
      </c>
      <c r="R10" s="20">
        <f t="shared" si="0"/>
        <v>17</v>
      </c>
      <c r="S10" s="55" t="str">
        <f>IF(R10&lt;$W$4,"Cumple","No Cumple")</f>
        <v>No Cumple</v>
      </c>
    </row>
    <row r="11" spans="1:24" ht="30" x14ac:dyDescent="0.25">
      <c r="A11" s="33">
        <v>8</v>
      </c>
      <c r="B11" s="33" t="s">
        <v>29</v>
      </c>
      <c r="C11" s="33" t="s">
        <v>38</v>
      </c>
      <c r="D11" s="33" t="s">
        <v>74</v>
      </c>
      <c r="E11" s="33" t="s">
        <v>106</v>
      </c>
      <c r="F11" s="34" t="s">
        <v>39</v>
      </c>
      <c r="G11" s="33" t="s">
        <v>41</v>
      </c>
      <c r="H11" s="33" t="s">
        <v>43</v>
      </c>
      <c r="I11" s="45">
        <v>45545</v>
      </c>
      <c r="J11" s="46">
        <v>45568</v>
      </c>
      <c r="K11" s="46">
        <v>45569</v>
      </c>
      <c r="L11" s="34">
        <v>32014</v>
      </c>
      <c r="M11" s="33" t="s">
        <v>18</v>
      </c>
      <c r="N11" s="33" t="s">
        <v>22</v>
      </c>
      <c r="O11" s="33" t="s">
        <v>45</v>
      </c>
      <c r="P11" s="41" t="s">
        <v>140</v>
      </c>
      <c r="Q11" s="36">
        <v>119619.68</v>
      </c>
      <c r="R11" s="20">
        <f t="shared" ref="R11:R14" si="3">NETWORKDAYS(I11,J11,$W$8:$W$8)-1</f>
        <v>17</v>
      </c>
      <c r="S11" s="55"/>
    </row>
    <row r="12" spans="1:24" ht="30" x14ac:dyDescent="0.25">
      <c r="A12" s="33">
        <v>9</v>
      </c>
      <c r="B12" s="41" t="s">
        <v>29</v>
      </c>
      <c r="C12" s="33" t="s">
        <v>38</v>
      </c>
      <c r="D12" s="41" t="s">
        <v>74</v>
      </c>
      <c r="E12" s="41" t="s">
        <v>106</v>
      </c>
      <c r="F12" s="34" t="s">
        <v>39</v>
      </c>
      <c r="G12" s="41" t="s">
        <v>41</v>
      </c>
      <c r="H12" s="33" t="s">
        <v>43</v>
      </c>
      <c r="I12" s="45">
        <v>45545</v>
      </c>
      <c r="J12" s="46">
        <v>45568</v>
      </c>
      <c r="K12" s="46">
        <v>45569</v>
      </c>
      <c r="L12" s="42">
        <v>32015</v>
      </c>
      <c r="M12" s="41" t="s">
        <v>18</v>
      </c>
      <c r="N12" s="41" t="s">
        <v>22</v>
      </c>
      <c r="O12" s="33" t="s">
        <v>45</v>
      </c>
      <c r="P12" s="41" t="s">
        <v>47</v>
      </c>
      <c r="Q12" s="36">
        <v>25943.48</v>
      </c>
      <c r="R12" s="20">
        <f t="shared" si="3"/>
        <v>17</v>
      </c>
      <c r="S12" s="55"/>
    </row>
    <row r="13" spans="1:24" ht="30" x14ac:dyDescent="0.25">
      <c r="A13" s="33">
        <v>10</v>
      </c>
      <c r="B13" s="33" t="s">
        <v>29</v>
      </c>
      <c r="C13" s="33" t="s">
        <v>38</v>
      </c>
      <c r="D13" s="33" t="s">
        <v>74</v>
      </c>
      <c r="E13" s="33" t="s">
        <v>106</v>
      </c>
      <c r="F13" s="34" t="s">
        <v>39</v>
      </c>
      <c r="G13" s="33" t="s">
        <v>41</v>
      </c>
      <c r="H13" s="33" t="s">
        <v>43</v>
      </c>
      <c r="I13" s="45">
        <v>45545</v>
      </c>
      <c r="J13" s="46">
        <v>45568</v>
      </c>
      <c r="K13" s="46">
        <v>45569</v>
      </c>
      <c r="L13" s="34">
        <v>32016</v>
      </c>
      <c r="M13" s="33" t="s">
        <v>18</v>
      </c>
      <c r="N13" s="33" t="s">
        <v>20</v>
      </c>
      <c r="O13" s="33" t="s">
        <v>45</v>
      </c>
      <c r="P13" s="33" t="s">
        <v>141</v>
      </c>
      <c r="Q13" s="36">
        <v>18329.349999999999</v>
      </c>
      <c r="R13" s="20">
        <f t="shared" si="3"/>
        <v>17</v>
      </c>
      <c r="S13" s="55"/>
    </row>
    <row r="14" spans="1:24" ht="30" x14ac:dyDescent="0.25">
      <c r="A14" s="33">
        <v>11</v>
      </c>
      <c r="B14" s="33" t="s">
        <v>29</v>
      </c>
      <c r="C14" s="33" t="s">
        <v>38</v>
      </c>
      <c r="D14" s="33" t="s">
        <v>74</v>
      </c>
      <c r="E14" s="33" t="s">
        <v>106</v>
      </c>
      <c r="F14" s="34" t="s">
        <v>39</v>
      </c>
      <c r="G14" s="33" t="s">
        <v>41</v>
      </c>
      <c r="H14" s="33" t="s">
        <v>43</v>
      </c>
      <c r="I14" s="45">
        <v>45545</v>
      </c>
      <c r="J14" s="46">
        <v>45568</v>
      </c>
      <c r="K14" s="46">
        <v>45569</v>
      </c>
      <c r="L14" s="34">
        <v>32017</v>
      </c>
      <c r="M14" s="33" t="s">
        <v>18</v>
      </c>
      <c r="N14" s="33" t="s">
        <v>19</v>
      </c>
      <c r="O14" s="33" t="s">
        <v>45</v>
      </c>
      <c r="P14" s="33" t="s">
        <v>49</v>
      </c>
      <c r="Q14" s="36">
        <v>5196.72</v>
      </c>
      <c r="R14" s="20">
        <f t="shared" si="3"/>
        <v>17</v>
      </c>
      <c r="S14" s="55"/>
    </row>
    <row r="15" spans="1:24" ht="30" x14ac:dyDescent="0.25">
      <c r="A15" s="33">
        <v>12</v>
      </c>
      <c r="B15" s="33" t="s">
        <v>29</v>
      </c>
      <c r="C15" s="41" t="s">
        <v>37</v>
      </c>
      <c r="D15" s="33" t="s">
        <v>75</v>
      </c>
      <c r="E15" s="33" t="s">
        <v>107</v>
      </c>
      <c r="F15" s="34" t="s">
        <v>39</v>
      </c>
      <c r="G15" s="33" t="s">
        <v>41</v>
      </c>
      <c r="H15" s="33" t="s">
        <v>43</v>
      </c>
      <c r="I15" s="45">
        <v>45561</v>
      </c>
      <c r="J15" s="46">
        <v>45575</v>
      </c>
      <c r="K15" s="46">
        <v>45582</v>
      </c>
      <c r="L15" s="34">
        <v>32046</v>
      </c>
      <c r="M15" s="33" t="s">
        <v>18</v>
      </c>
      <c r="N15" s="33" t="s">
        <v>19</v>
      </c>
      <c r="O15" s="33" t="s">
        <v>45</v>
      </c>
      <c r="P15" s="33" t="s">
        <v>49</v>
      </c>
      <c r="Q15" s="36">
        <v>123940.12</v>
      </c>
      <c r="R15" s="20">
        <f t="shared" ref="R15" si="4">NETWORKDAYS(I15,J15,$W$8:$W$8)-1</f>
        <v>10</v>
      </c>
      <c r="S15" s="37" t="str">
        <f t="shared" ref="S15" si="5">IF(R15&lt;$W$4,"Cumple","No Cumple")</f>
        <v>Cumple</v>
      </c>
    </row>
    <row r="16" spans="1:24" ht="30" x14ac:dyDescent="0.25">
      <c r="A16" s="33">
        <v>13</v>
      </c>
      <c r="B16" s="33" t="s">
        <v>29</v>
      </c>
      <c r="C16" s="41" t="s">
        <v>37</v>
      </c>
      <c r="D16" s="33" t="s">
        <v>76</v>
      </c>
      <c r="E16" s="33" t="s">
        <v>108</v>
      </c>
      <c r="F16" s="34" t="s">
        <v>39</v>
      </c>
      <c r="G16" s="33" t="s">
        <v>41</v>
      </c>
      <c r="H16" s="33" t="s">
        <v>43</v>
      </c>
      <c r="I16" s="45">
        <v>45539</v>
      </c>
      <c r="J16" s="46">
        <v>45567</v>
      </c>
      <c r="K16" s="46">
        <v>45574</v>
      </c>
      <c r="L16" s="34">
        <v>32027</v>
      </c>
      <c r="M16" s="33" t="s">
        <v>21</v>
      </c>
      <c r="N16" s="33" t="s">
        <v>24</v>
      </c>
      <c r="O16" s="33" t="s">
        <v>46</v>
      </c>
      <c r="P16" s="33" t="s">
        <v>142</v>
      </c>
      <c r="Q16" s="36">
        <v>573244</v>
      </c>
      <c r="R16" s="20">
        <f t="shared" ref="R16:R21" si="6">NETWORKDAYS(I16,J16,$W$8:$W$8)-1</f>
        <v>20</v>
      </c>
      <c r="S16" s="55" t="str">
        <f t="shared" ref="S16" si="7">IF(R16&lt;$W$4,"Cumple","No Cumple")</f>
        <v>No Cumple</v>
      </c>
    </row>
    <row r="17" spans="1:19" ht="30" x14ac:dyDescent="0.25">
      <c r="A17" s="33">
        <v>14</v>
      </c>
      <c r="B17" s="33" t="s">
        <v>29</v>
      </c>
      <c r="C17" s="41" t="s">
        <v>37</v>
      </c>
      <c r="D17" s="33" t="s">
        <v>76</v>
      </c>
      <c r="E17" s="33" t="s">
        <v>108</v>
      </c>
      <c r="F17" s="34" t="s">
        <v>39</v>
      </c>
      <c r="G17" s="33" t="s">
        <v>41</v>
      </c>
      <c r="H17" s="33" t="s">
        <v>43</v>
      </c>
      <c r="I17" s="45">
        <v>45539</v>
      </c>
      <c r="J17" s="46">
        <v>45567</v>
      </c>
      <c r="K17" s="46">
        <v>45574</v>
      </c>
      <c r="L17" s="34">
        <v>32030</v>
      </c>
      <c r="M17" s="33" t="s">
        <v>21</v>
      </c>
      <c r="N17" s="33" t="s">
        <v>20</v>
      </c>
      <c r="O17" s="33" t="s">
        <v>46</v>
      </c>
      <c r="P17" s="33" t="s">
        <v>48</v>
      </c>
      <c r="Q17" s="36">
        <v>251021.4</v>
      </c>
      <c r="R17" s="20">
        <f t="shared" si="6"/>
        <v>20</v>
      </c>
      <c r="S17" s="55"/>
    </row>
    <row r="18" spans="1:19" ht="30" x14ac:dyDescent="0.25">
      <c r="A18" s="33">
        <v>15</v>
      </c>
      <c r="B18" s="33" t="s">
        <v>29</v>
      </c>
      <c r="C18" s="41" t="s">
        <v>37</v>
      </c>
      <c r="D18" s="33" t="s">
        <v>76</v>
      </c>
      <c r="E18" s="33" t="s">
        <v>108</v>
      </c>
      <c r="F18" s="34" t="s">
        <v>39</v>
      </c>
      <c r="G18" s="33" t="s">
        <v>41</v>
      </c>
      <c r="H18" s="33" t="s">
        <v>43</v>
      </c>
      <c r="I18" s="45">
        <v>45539</v>
      </c>
      <c r="J18" s="46">
        <v>45567</v>
      </c>
      <c r="K18" s="46">
        <v>45574</v>
      </c>
      <c r="L18" s="34">
        <v>32029</v>
      </c>
      <c r="M18" s="33" t="s">
        <v>21</v>
      </c>
      <c r="N18" s="33" t="s">
        <v>19</v>
      </c>
      <c r="O18" s="33" t="s">
        <v>45</v>
      </c>
      <c r="P18" s="33" t="s">
        <v>143</v>
      </c>
      <c r="Q18" s="36">
        <v>331226</v>
      </c>
      <c r="R18" s="20">
        <f t="shared" si="6"/>
        <v>20</v>
      </c>
      <c r="S18" s="55"/>
    </row>
    <row r="19" spans="1:19" ht="30" x14ac:dyDescent="0.25">
      <c r="A19" s="33">
        <v>16</v>
      </c>
      <c r="B19" s="33" t="s">
        <v>29</v>
      </c>
      <c r="C19" s="41" t="s">
        <v>37</v>
      </c>
      <c r="D19" s="33" t="s">
        <v>76</v>
      </c>
      <c r="E19" s="33" t="s">
        <v>108</v>
      </c>
      <c r="F19" s="34" t="s">
        <v>39</v>
      </c>
      <c r="G19" s="33" t="s">
        <v>41</v>
      </c>
      <c r="H19" s="33" t="s">
        <v>43</v>
      </c>
      <c r="I19" s="45">
        <v>45539</v>
      </c>
      <c r="J19" s="46">
        <v>45567</v>
      </c>
      <c r="K19" s="46">
        <v>45574</v>
      </c>
      <c r="L19" s="34">
        <v>32031</v>
      </c>
      <c r="M19" s="33" t="s">
        <v>21</v>
      </c>
      <c r="N19" s="33" t="s">
        <v>22</v>
      </c>
      <c r="O19" s="33" t="s">
        <v>45</v>
      </c>
      <c r="P19" s="33" t="s">
        <v>140</v>
      </c>
      <c r="Q19" s="36">
        <v>209064.73</v>
      </c>
      <c r="R19" s="20">
        <f t="shared" si="6"/>
        <v>20</v>
      </c>
      <c r="S19" s="55"/>
    </row>
    <row r="20" spans="1:19" ht="30" x14ac:dyDescent="0.25">
      <c r="A20" s="33">
        <v>17</v>
      </c>
      <c r="B20" s="33" t="s">
        <v>29</v>
      </c>
      <c r="C20" s="41" t="s">
        <v>37</v>
      </c>
      <c r="D20" s="33" t="s">
        <v>76</v>
      </c>
      <c r="E20" s="33" t="s">
        <v>108</v>
      </c>
      <c r="F20" s="34" t="s">
        <v>39</v>
      </c>
      <c r="G20" s="33" t="s">
        <v>41</v>
      </c>
      <c r="H20" s="33" t="s">
        <v>43</v>
      </c>
      <c r="I20" s="45">
        <v>45539</v>
      </c>
      <c r="J20" s="46">
        <v>45567</v>
      </c>
      <c r="K20" s="46">
        <v>45574</v>
      </c>
      <c r="L20" s="34">
        <v>32033</v>
      </c>
      <c r="M20" s="33" t="s">
        <v>21</v>
      </c>
      <c r="N20" s="33" t="s">
        <v>22</v>
      </c>
      <c r="O20" s="33" t="s">
        <v>45</v>
      </c>
      <c r="P20" s="33" t="s">
        <v>47</v>
      </c>
      <c r="Q20" s="36">
        <v>131747</v>
      </c>
      <c r="R20" s="20">
        <f t="shared" si="6"/>
        <v>20</v>
      </c>
      <c r="S20" s="55"/>
    </row>
    <row r="21" spans="1:19" ht="30" x14ac:dyDescent="0.25">
      <c r="A21" s="33">
        <v>18</v>
      </c>
      <c r="B21" s="33" t="s">
        <v>29</v>
      </c>
      <c r="C21" s="41" t="s">
        <v>37</v>
      </c>
      <c r="D21" s="33" t="s">
        <v>76</v>
      </c>
      <c r="E21" s="33" t="s">
        <v>108</v>
      </c>
      <c r="F21" s="34" t="s">
        <v>39</v>
      </c>
      <c r="G21" s="33" t="s">
        <v>41</v>
      </c>
      <c r="H21" s="33" t="s">
        <v>43</v>
      </c>
      <c r="I21" s="45">
        <v>45539</v>
      </c>
      <c r="J21" s="46">
        <v>45567</v>
      </c>
      <c r="K21" s="46">
        <v>45574</v>
      </c>
      <c r="L21" s="34">
        <v>32032</v>
      </c>
      <c r="M21" s="33" t="s">
        <v>21</v>
      </c>
      <c r="N21" s="33" t="s">
        <v>22</v>
      </c>
      <c r="O21" s="33" t="s">
        <v>45</v>
      </c>
      <c r="P21" s="33" t="s">
        <v>51</v>
      </c>
      <c r="Q21" s="36">
        <v>158049.20000000001</v>
      </c>
      <c r="R21" s="20">
        <f t="shared" si="6"/>
        <v>20</v>
      </c>
      <c r="S21" s="55"/>
    </row>
    <row r="22" spans="1:19" ht="45" x14ac:dyDescent="0.25">
      <c r="A22" s="33">
        <v>19</v>
      </c>
      <c r="B22" s="33" t="s">
        <v>33</v>
      </c>
      <c r="C22" s="33" t="s">
        <v>38</v>
      </c>
      <c r="D22" s="33" t="s">
        <v>177</v>
      </c>
      <c r="E22" s="33" t="s">
        <v>178</v>
      </c>
      <c r="F22" s="34" t="s">
        <v>59</v>
      </c>
      <c r="G22" s="33" t="s">
        <v>41</v>
      </c>
      <c r="H22" s="33" t="s">
        <v>43</v>
      </c>
      <c r="I22" s="45">
        <v>45547</v>
      </c>
      <c r="J22" s="46">
        <v>45589</v>
      </c>
      <c r="K22" s="35" t="s">
        <v>16</v>
      </c>
      <c r="L22" s="34" t="s">
        <v>16</v>
      </c>
      <c r="M22" s="33" t="s">
        <v>21</v>
      </c>
      <c r="N22" s="33" t="s">
        <v>19</v>
      </c>
      <c r="O22" s="33" t="s">
        <v>45</v>
      </c>
      <c r="P22" s="33" t="s">
        <v>179</v>
      </c>
      <c r="Q22" s="36" t="s">
        <v>16</v>
      </c>
      <c r="R22" s="20">
        <f>NETWORKDAYS(I22,J22,$W$8:$W$8)-1</f>
        <v>30</v>
      </c>
      <c r="S22" s="54" t="str">
        <f>IF(R22&lt;$W$3,"Cumple","No Cumple")</f>
        <v>Cumple</v>
      </c>
    </row>
    <row r="23" spans="1:19" ht="45" x14ac:dyDescent="0.25">
      <c r="A23" s="33">
        <v>20</v>
      </c>
      <c r="B23" s="33" t="s">
        <v>33</v>
      </c>
      <c r="C23" s="33" t="s">
        <v>38</v>
      </c>
      <c r="D23" s="33" t="s">
        <v>177</v>
      </c>
      <c r="E23" s="33" t="s">
        <v>178</v>
      </c>
      <c r="F23" s="34" t="s">
        <v>59</v>
      </c>
      <c r="G23" s="33" t="s">
        <v>41</v>
      </c>
      <c r="H23" s="33" t="s">
        <v>43</v>
      </c>
      <c r="I23" s="45">
        <v>45547</v>
      </c>
      <c r="J23" s="46">
        <v>45589</v>
      </c>
      <c r="K23" s="35" t="s">
        <v>16</v>
      </c>
      <c r="L23" s="34" t="s">
        <v>16</v>
      </c>
      <c r="M23" s="33" t="s">
        <v>21</v>
      </c>
      <c r="N23" s="33" t="s">
        <v>63</v>
      </c>
      <c r="O23" s="33" t="s">
        <v>46</v>
      </c>
      <c r="P23" s="33" t="s">
        <v>180</v>
      </c>
      <c r="Q23" s="36" t="s">
        <v>16</v>
      </c>
      <c r="R23" s="20">
        <f t="shared" ref="R23" si="8">NETWORKDAYS(I23,J23,$W$8:$W$8)-1</f>
        <v>30</v>
      </c>
      <c r="S23" s="54"/>
    </row>
    <row r="24" spans="1:19" ht="30" x14ac:dyDescent="0.25">
      <c r="A24" s="33">
        <v>21</v>
      </c>
      <c r="B24" s="33" t="s">
        <v>31</v>
      </c>
      <c r="C24" s="33" t="s">
        <v>38</v>
      </c>
      <c r="D24" s="33" t="s">
        <v>77</v>
      </c>
      <c r="E24" s="33" t="s">
        <v>109</v>
      </c>
      <c r="F24" s="34" t="s">
        <v>40</v>
      </c>
      <c r="G24" s="33" t="s">
        <v>41</v>
      </c>
      <c r="H24" s="33" t="s">
        <v>43</v>
      </c>
      <c r="I24" s="45">
        <v>45552</v>
      </c>
      <c r="J24" s="46">
        <v>45567</v>
      </c>
      <c r="K24" s="46">
        <v>45569</v>
      </c>
      <c r="L24" s="34">
        <v>32012</v>
      </c>
      <c r="M24" s="33" t="s">
        <v>21</v>
      </c>
      <c r="N24" s="33" t="s">
        <v>144</v>
      </c>
      <c r="O24" s="33" t="s">
        <v>46</v>
      </c>
      <c r="P24" s="33" t="s">
        <v>145</v>
      </c>
      <c r="Q24" s="36">
        <v>227447.36</v>
      </c>
      <c r="R24" s="20">
        <f t="shared" si="0"/>
        <v>11</v>
      </c>
      <c r="S24" s="38" t="str">
        <f>IF(R24&lt;$W$5,"Cumple","No Cumple")</f>
        <v>No Cumple</v>
      </c>
    </row>
    <row r="25" spans="1:19" ht="45" x14ac:dyDescent="0.25">
      <c r="A25" s="33">
        <v>22</v>
      </c>
      <c r="B25" s="33" t="s">
        <v>29</v>
      </c>
      <c r="C25" s="33" t="s">
        <v>38</v>
      </c>
      <c r="D25" s="33" t="s">
        <v>78</v>
      </c>
      <c r="E25" s="33" t="s">
        <v>110</v>
      </c>
      <c r="F25" s="34" t="s">
        <v>39</v>
      </c>
      <c r="G25" s="33" t="s">
        <v>41</v>
      </c>
      <c r="H25" s="33" t="s">
        <v>43</v>
      </c>
      <c r="I25" s="45">
        <v>45551</v>
      </c>
      <c r="J25" s="46">
        <v>45569</v>
      </c>
      <c r="K25" s="46">
        <v>45573</v>
      </c>
      <c r="L25" s="34">
        <v>32019</v>
      </c>
      <c r="M25" s="33" t="s">
        <v>21</v>
      </c>
      <c r="N25" s="33" t="s">
        <v>22</v>
      </c>
      <c r="O25" s="33" t="s">
        <v>45</v>
      </c>
      <c r="P25" s="33" t="s">
        <v>146</v>
      </c>
      <c r="Q25" s="36">
        <v>833906</v>
      </c>
      <c r="R25" s="20">
        <f t="shared" si="0"/>
        <v>14</v>
      </c>
      <c r="S25" s="54" t="str">
        <f>IF(R25&lt;$W$4,"Cumple","No Cumple")</f>
        <v>Cumple</v>
      </c>
    </row>
    <row r="26" spans="1:19" ht="45" x14ac:dyDescent="0.25">
      <c r="A26" s="33">
        <v>23</v>
      </c>
      <c r="B26" s="33" t="s">
        <v>29</v>
      </c>
      <c r="C26" s="33" t="s">
        <v>38</v>
      </c>
      <c r="D26" s="33" t="s">
        <v>78</v>
      </c>
      <c r="E26" s="33" t="s">
        <v>110</v>
      </c>
      <c r="F26" s="34" t="s">
        <v>39</v>
      </c>
      <c r="G26" s="33" t="s">
        <v>41</v>
      </c>
      <c r="H26" s="33" t="s">
        <v>43</v>
      </c>
      <c r="I26" s="45">
        <v>45551</v>
      </c>
      <c r="J26" s="46">
        <v>45569</v>
      </c>
      <c r="K26" s="46">
        <v>45573</v>
      </c>
      <c r="L26" s="34">
        <v>32022</v>
      </c>
      <c r="M26" s="33" t="s">
        <v>17</v>
      </c>
      <c r="N26" s="33" t="s">
        <v>16</v>
      </c>
      <c r="O26" s="33" t="s">
        <v>45</v>
      </c>
      <c r="P26" s="33" t="s">
        <v>147</v>
      </c>
      <c r="Q26" s="36">
        <v>43134.07</v>
      </c>
      <c r="R26" s="20">
        <f t="shared" si="0"/>
        <v>14</v>
      </c>
      <c r="S26" s="54"/>
    </row>
    <row r="27" spans="1:19" ht="45" x14ac:dyDescent="0.25">
      <c r="A27" s="33">
        <v>24</v>
      </c>
      <c r="B27" s="33" t="s">
        <v>35</v>
      </c>
      <c r="C27" s="33" t="s">
        <v>38</v>
      </c>
      <c r="D27" s="33" t="s">
        <v>79</v>
      </c>
      <c r="E27" s="33" t="s">
        <v>111</v>
      </c>
      <c r="F27" s="34" t="s">
        <v>40</v>
      </c>
      <c r="G27" s="33" t="s">
        <v>42</v>
      </c>
      <c r="H27" s="33" t="s">
        <v>43</v>
      </c>
      <c r="I27" s="45">
        <v>45555</v>
      </c>
      <c r="J27" s="46">
        <v>45567</v>
      </c>
      <c r="K27" s="46">
        <v>45567</v>
      </c>
      <c r="L27" s="34">
        <v>32010</v>
      </c>
      <c r="M27" s="33" t="s">
        <v>21</v>
      </c>
      <c r="N27" s="33" t="s">
        <v>44</v>
      </c>
      <c r="O27" s="33" t="s">
        <v>46</v>
      </c>
      <c r="P27" s="33" t="s">
        <v>148</v>
      </c>
      <c r="Q27" s="36">
        <v>157707</v>
      </c>
      <c r="R27" s="20">
        <f t="shared" si="0"/>
        <v>8</v>
      </c>
      <c r="S27" s="37" t="str">
        <f>IF(R27&lt;$W$5,"Cumple","No Cumple")</f>
        <v>Cumple</v>
      </c>
    </row>
    <row r="28" spans="1:19" ht="30" x14ac:dyDescent="0.25">
      <c r="A28" s="33">
        <v>25</v>
      </c>
      <c r="B28" s="33" t="s">
        <v>30</v>
      </c>
      <c r="C28" s="33" t="s">
        <v>38</v>
      </c>
      <c r="D28" s="33" t="s">
        <v>80</v>
      </c>
      <c r="E28" s="33" t="s">
        <v>112</v>
      </c>
      <c r="F28" s="34" t="s">
        <v>40</v>
      </c>
      <c r="G28" s="33" t="s">
        <v>42</v>
      </c>
      <c r="H28" s="33" t="s">
        <v>43</v>
      </c>
      <c r="I28" s="45">
        <v>45558</v>
      </c>
      <c r="J28" s="46">
        <v>45573</v>
      </c>
      <c r="K28" s="46">
        <v>45575</v>
      </c>
      <c r="L28" s="34">
        <v>32034</v>
      </c>
      <c r="M28" s="33" t="s">
        <v>17</v>
      </c>
      <c r="N28" s="33" t="s">
        <v>16</v>
      </c>
      <c r="O28" s="33" t="s">
        <v>46</v>
      </c>
      <c r="P28" s="33" t="s">
        <v>149</v>
      </c>
      <c r="Q28" s="36">
        <v>183608</v>
      </c>
      <c r="R28" s="20">
        <f t="shared" si="0"/>
        <v>11</v>
      </c>
      <c r="S28" s="38" t="str">
        <f>IF(R28&lt;$W$5,"Cumple","No Cumple")</f>
        <v>No Cumple</v>
      </c>
    </row>
    <row r="29" spans="1:19" ht="60" x14ac:dyDescent="0.25">
      <c r="A29" s="33">
        <v>26</v>
      </c>
      <c r="B29" s="33" t="s">
        <v>34</v>
      </c>
      <c r="C29" s="33" t="s">
        <v>38</v>
      </c>
      <c r="D29" s="33" t="s">
        <v>81</v>
      </c>
      <c r="E29" s="33" t="s">
        <v>113</v>
      </c>
      <c r="F29" s="34" t="s">
        <v>39</v>
      </c>
      <c r="G29" s="33" t="s">
        <v>42</v>
      </c>
      <c r="H29" s="33" t="s">
        <v>43</v>
      </c>
      <c r="I29" s="45">
        <v>45566</v>
      </c>
      <c r="J29" s="46">
        <v>45576</v>
      </c>
      <c r="K29" s="46">
        <v>45582</v>
      </c>
      <c r="L29" s="34">
        <v>32045</v>
      </c>
      <c r="M29" s="33" t="s">
        <v>18</v>
      </c>
      <c r="N29" s="33" t="s">
        <v>20</v>
      </c>
      <c r="O29" s="33" t="s">
        <v>45</v>
      </c>
      <c r="P29" s="33" t="s">
        <v>150</v>
      </c>
      <c r="Q29" s="36">
        <v>427160</v>
      </c>
      <c r="R29" s="20">
        <f t="shared" si="0"/>
        <v>8</v>
      </c>
      <c r="S29" s="37" t="str">
        <f>IF(R29&lt;$W$4,"Cumple","No Cumple")</f>
        <v>Cumple</v>
      </c>
    </row>
    <row r="30" spans="1:19" ht="30" x14ac:dyDescent="0.25">
      <c r="A30" s="33">
        <v>27</v>
      </c>
      <c r="B30" s="33" t="s">
        <v>29</v>
      </c>
      <c r="C30" s="33" t="s">
        <v>38</v>
      </c>
      <c r="D30" s="33" t="s">
        <v>82</v>
      </c>
      <c r="E30" s="33" t="s">
        <v>114</v>
      </c>
      <c r="F30" s="34" t="s">
        <v>40</v>
      </c>
      <c r="G30" s="33" t="s">
        <v>42</v>
      </c>
      <c r="H30" s="33" t="s">
        <v>43</v>
      </c>
      <c r="I30" s="45">
        <v>45555</v>
      </c>
      <c r="J30" s="46">
        <v>45568</v>
      </c>
      <c r="K30" s="46">
        <v>45569</v>
      </c>
      <c r="L30" s="34">
        <v>32018</v>
      </c>
      <c r="M30" s="33" t="s">
        <v>21</v>
      </c>
      <c r="N30" s="33" t="s">
        <v>22</v>
      </c>
      <c r="O30" s="33" t="s">
        <v>46</v>
      </c>
      <c r="P30" s="33" t="s">
        <v>151</v>
      </c>
      <c r="Q30" s="36">
        <v>217108.2</v>
      </c>
      <c r="R30" s="20">
        <f t="shared" si="0"/>
        <v>9</v>
      </c>
      <c r="S30" s="37" t="str">
        <f>IF(R30&lt;$W$5,"Cumple","No Cumple")</f>
        <v>Cumple</v>
      </c>
    </row>
    <row r="31" spans="1:19" ht="30" x14ac:dyDescent="0.25">
      <c r="A31" s="33">
        <v>28</v>
      </c>
      <c r="B31" s="33" t="s">
        <v>31</v>
      </c>
      <c r="C31" s="33" t="s">
        <v>38</v>
      </c>
      <c r="D31" s="33" t="s">
        <v>83</v>
      </c>
      <c r="E31" s="33" t="s">
        <v>115</v>
      </c>
      <c r="F31" s="34" t="s">
        <v>39</v>
      </c>
      <c r="G31" s="33" t="s">
        <v>41</v>
      </c>
      <c r="H31" s="33" t="s">
        <v>43</v>
      </c>
      <c r="I31" s="45">
        <v>45554</v>
      </c>
      <c r="J31" s="46">
        <v>45572</v>
      </c>
      <c r="K31" s="46">
        <v>45573</v>
      </c>
      <c r="L31" s="34">
        <v>32023</v>
      </c>
      <c r="M31" s="33" t="s">
        <v>18</v>
      </c>
      <c r="N31" s="33" t="s">
        <v>19</v>
      </c>
      <c r="O31" s="33" t="s">
        <v>45</v>
      </c>
      <c r="P31" s="33" t="s">
        <v>143</v>
      </c>
      <c r="Q31" s="36">
        <v>1822982</v>
      </c>
      <c r="R31" s="20">
        <f t="shared" si="0"/>
        <v>12</v>
      </c>
      <c r="S31" s="37" t="str">
        <f>IF(R31&lt;$W$4,"Cumple","No Cumple")</f>
        <v>Cumple</v>
      </c>
    </row>
    <row r="32" spans="1:19" ht="30" x14ac:dyDescent="0.25">
      <c r="A32" s="33">
        <v>29</v>
      </c>
      <c r="B32" s="33" t="s">
        <v>32</v>
      </c>
      <c r="C32" s="33" t="s">
        <v>38</v>
      </c>
      <c r="D32" s="33" t="s">
        <v>84</v>
      </c>
      <c r="E32" s="33" t="s">
        <v>116</v>
      </c>
      <c r="F32" s="34" t="s">
        <v>40</v>
      </c>
      <c r="G32" s="33" t="s">
        <v>41</v>
      </c>
      <c r="H32" s="33" t="s">
        <v>43</v>
      </c>
      <c r="I32" s="45">
        <v>45566</v>
      </c>
      <c r="J32" s="46">
        <v>45572</v>
      </c>
      <c r="K32" s="46">
        <v>45579</v>
      </c>
      <c r="L32" s="34">
        <v>32038</v>
      </c>
      <c r="M32" s="33" t="s">
        <v>17</v>
      </c>
      <c r="N32" s="35" t="s">
        <v>16</v>
      </c>
      <c r="O32" s="33" t="s">
        <v>45</v>
      </c>
      <c r="P32" s="33" t="s">
        <v>152</v>
      </c>
      <c r="Q32" s="36">
        <v>133741.20000000001</v>
      </c>
      <c r="R32" s="20">
        <f t="shared" si="0"/>
        <v>4</v>
      </c>
      <c r="S32" s="37" t="str">
        <f>IF(R32&lt;$W$5,"Cumple","No Cumple")</f>
        <v>Cumple</v>
      </c>
    </row>
    <row r="33" spans="1:19" ht="30" x14ac:dyDescent="0.25">
      <c r="A33" s="33">
        <v>30</v>
      </c>
      <c r="B33" s="33" t="s">
        <v>32</v>
      </c>
      <c r="C33" s="33" t="s">
        <v>38</v>
      </c>
      <c r="D33" s="33" t="s">
        <v>85</v>
      </c>
      <c r="E33" s="33" t="s">
        <v>117</v>
      </c>
      <c r="F33" s="34" t="s">
        <v>40</v>
      </c>
      <c r="G33" s="33" t="s">
        <v>41</v>
      </c>
      <c r="H33" s="33" t="s">
        <v>43</v>
      </c>
      <c r="I33" s="45">
        <v>45561</v>
      </c>
      <c r="J33" s="46">
        <v>45573</v>
      </c>
      <c r="K33" s="46">
        <v>45573</v>
      </c>
      <c r="L33" s="34">
        <v>32021</v>
      </c>
      <c r="M33" s="33" t="s">
        <v>17</v>
      </c>
      <c r="N33" s="33" t="s">
        <v>16</v>
      </c>
      <c r="O33" s="33" t="s">
        <v>45</v>
      </c>
      <c r="P33" s="33" t="s">
        <v>153</v>
      </c>
      <c r="Q33" s="36">
        <v>217000</v>
      </c>
      <c r="R33" s="20">
        <f t="shared" si="0"/>
        <v>8</v>
      </c>
      <c r="S33" s="37" t="str">
        <f>IF(R33&lt;$W$5,"Cumple","No Cumple")</f>
        <v>Cumple</v>
      </c>
    </row>
    <row r="34" spans="1:19" ht="30" x14ac:dyDescent="0.25">
      <c r="A34" s="33">
        <v>31</v>
      </c>
      <c r="B34" s="33" t="s">
        <v>29</v>
      </c>
      <c r="C34" s="33" t="s">
        <v>38</v>
      </c>
      <c r="D34" s="33" t="s">
        <v>86</v>
      </c>
      <c r="E34" s="33" t="s">
        <v>118</v>
      </c>
      <c r="F34" s="34" t="s">
        <v>40</v>
      </c>
      <c r="G34" s="33" t="s">
        <v>42</v>
      </c>
      <c r="H34" s="33" t="s">
        <v>43</v>
      </c>
      <c r="I34" s="45">
        <v>45553</v>
      </c>
      <c r="J34" s="46">
        <v>45566</v>
      </c>
      <c r="K34" s="46">
        <v>45567</v>
      </c>
      <c r="L34" s="34">
        <v>32009</v>
      </c>
      <c r="M34" s="33" t="s">
        <v>17</v>
      </c>
      <c r="N34" s="33" t="s">
        <v>16</v>
      </c>
      <c r="O34" s="33" t="s">
        <v>46</v>
      </c>
      <c r="P34" s="33" t="s">
        <v>154</v>
      </c>
      <c r="Q34" s="36">
        <v>23364</v>
      </c>
      <c r="R34" s="20">
        <f t="shared" ref="R34" si="9">NETWORKDAYS(I34,J34,$W$8:$W$8)-1</f>
        <v>9</v>
      </c>
      <c r="S34" s="37" t="str">
        <f>IF(R34&lt;$W$5,"Cumple","No Cumple")</f>
        <v>Cumple</v>
      </c>
    </row>
    <row r="35" spans="1:19" ht="45" x14ac:dyDescent="0.25">
      <c r="A35" s="33">
        <v>32</v>
      </c>
      <c r="B35" s="33" t="s">
        <v>33</v>
      </c>
      <c r="C35" s="33" t="s">
        <v>38</v>
      </c>
      <c r="D35" s="33" t="s">
        <v>87</v>
      </c>
      <c r="E35" s="33" t="s">
        <v>119</v>
      </c>
      <c r="F35" s="34" t="s">
        <v>39</v>
      </c>
      <c r="G35" s="33" t="s">
        <v>41</v>
      </c>
      <c r="H35" s="33" t="s">
        <v>43</v>
      </c>
      <c r="I35" s="45">
        <v>45565</v>
      </c>
      <c r="J35" s="46">
        <v>45579</v>
      </c>
      <c r="K35" s="46">
        <v>45582</v>
      </c>
      <c r="L35" s="34">
        <v>32047</v>
      </c>
      <c r="M35" s="33" t="s">
        <v>18</v>
      </c>
      <c r="N35" s="33" t="s">
        <v>22</v>
      </c>
      <c r="O35" s="33" t="s">
        <v>45</v>
      </c>
      <c r="P35" s="33" t="s">
        <v>140</v>
      </c>
      <c r="Q35" s="36">
        <v>584981.76000000001</v>
      </c>
      <c r="R35" s="20">
        <f>NETWORKDAYS(I35,J35,$W$8:$W$8)-1</f>
        <v>10</v>
      </c>
      <c r="S35" s="54" t="str">
        <f>IF(R35&lt;$W$4,"Cumple","No Cumple")</f>
        <v>Cumple</v>
      </c>
    </row>
    <row r="36" spans="1:19" ht="45" x14ac:dyDescent="0.25">
      <c r="A36" s="33">
        <v>33</v>
      </c>
      <c r="B36" s="33" t="s">
        <v>33</v>
      </c>
      <c r="C36" s="33" t="s">
        <v>38</v>
      </c>
      <c r="D36" s="33" t="s">
        <v>87</v>
      </c>
      <c r="E36" s="33" t="s">
        <v>119</v>
      </c>
      <c r="F36" s="34" t="s">
        <v>39</v>
      </c>
      <c r="G36" s="33" t="s">
        <v>41</v>
      </c>
      <c r="H36" s="33" t="s">
        <v>43</v>
      </c>
      <c r="I36" s="45">
        <v>45565</v>
      </c>
      <c r="J36" s="46">
        <v>45579</v>
      </c>
      <c r="K36" s="46">
        <v>45582</v>
      </c>
      <c r="L36" s="34">
        <v>32048</v>
      </c>
      <c r="M36" s="33" t="s">
        <v>18</v>
      </c>
      <c r="N36" s="33" t="s">
        <v>22</v>
      </c>
      <c r="O36" s="33" t="s">
        <v>45</v>
      </c>
      <c r="P36" s="33" t="s">
        <v>49</v>
      </c>
      <c r="Q36" s="36">
        <v>158120</v>
      </c>
      <c r="R36" s="20">
        <f t="shared" ref="R36" si="10">NETWORKDAYS(I36,J36,$W$8:$W$8)-1</f>
        <v>10</v>
      </c>
      <c r="S36" s="54"/>
    </row>
    <row r="37" spans="1:19" ht="30" x14ac:dyDescent="0.25">
      <c r="A37" s="33">
        <v>34</v>
      </c>
      <c r="B37" s="33" t="s">
        <v>29</v>
      </c>
      <c r="C37" s="33" t="s">
        <v>38</v>
      </c>
      <c r="D37" s="33" t="s">
        <v>88</v>
      </c>
      <c r="E37" s="33" t="s">
        <v>120</v>
      </c>
      <c r="F37" s="34" t="s">
        <v>39</v>
      </c>
      <c r="G37" s="33" t="s">
        <v>41</v>
      </c>
      <c r="H37" s="33" t="s">
        <v>43</v>
      </c>
      <c r="I37" s="45">
        <v>45560</v>
      </c>
      <c r="J37" s="46">
        <v>45569</v>
      </c>
      <c r="K37" s="46">
        <v>45573</v>
      </c>
      <c r="L37" s="34">
        <v>32020</v>
      </c>
      <c r="M37" s="33" t="s">
        <v>18</v>
      </c>
      <c r="N37" s="33" t="s">
        <v>19</v>
      </c>
      <c r="O37" s="33" t="s">
        <v>45</v>
      </c>
      <c r="P37" s="33" t="s">
        <v>50</v>
      </c>
      <c r="Q37" s="36">
        <v>399320.61</v>
      </c>
      <c r="R37" s="20">
        <f>NETWORKDAYS(I37,J37,$W$8:$W$8)-1</f>
        <v>7</v>
      </c>
      <c r="S37" s="37" t="str">
        <f>IF(R37&lt;$W$4,"Cumple","No Cumple")</f>
        <v>Cumple</v>
      </c>
    </row>
    <row r="38" spans="1:19" ht="45" x14ac:dyDescent="0.25">
      <c r="A38" s="33">
        <v>35</v>
      </c>
      <c r="B38" s="33" t="s">
        <v>31</v>
      </c>
      <c r="C38" s="33" t="s">
        <v>38</v>
      </c>
      <c r="D38" s="33" t="s">
        <v>89</v>
      </c>
      <c r="E38" s="33" t="s">
        <v>121</v>
      </c>
      <c r="F38" s="34" t="s">
        <v>40</v>
      </c>
      <c r="G38" s="33" t="s">
        <v>42</v>
      </c>
      <c r="H38" s="33" t="s">
        <v>43</v>
      </c>
      <c r="I38" s="45">
        <v>45567</v>
      </c>
      <c r="J38" s="46">
        <v>45575</v>
      </c>
      <c r="K38" s="46">
        <v>45575</v>
      </c>
      <c r="L38" s="34">
        <v>32035</v>
      </c>
      <c r="M38" s="33" t="s">
        <v>17</v>
      </c>
      <c r="N38" s="33" t="s">
        <v>16</v>
      </c>
      <c r="O38" s="33" t="s">
        <v>45</v>
      </c>
      <c r="P38" s="33" t="s">
        <v>155</v>
      </c>
      <c r="Q38" s="36">
        <v>118755</v>
      </c>
      <c r="R38" s="20">
        <f>NETWORKDAYS(I38,J38,$W$8:$W$8)-1</f>
        <v>6</v>
      </c>
      <c r="S38" s="37" t="str">
        <f>IF(R38&lt;$W$5,"Cumple","No Cumple")</f>
        <v>Cumple</v>
      </c>
    </row>
    <row r="39" spans="1:19" ht="30" x14ac:dyDescent="0.25">
      <c r="A39" s="33">
        <v>36</v>
      </c>
      <c r="B39" s="33" t="s">
        <v>29</v>
      </c>
      <c r="C39" s="33" t="s">
        <v>38</v>
      </c>
      <c r="D39" s="33" t="s">
        <v>90</v>
      </c>
      <c r="E39" s="33" t="s">
        <v>122</v>
      </c>
      <c r="F39" s="34" t="s">
        <v>40</v>
      </c>
      <c r="G39" s="33" t="s">
        <v>41</v>
      </c>
      <c r="H39" s="33" t="s">
        <v>43</v>
      </c>
      <c r="I39" s="45">
        <v>45562</v>
      </c>
      <c r="J39" s="46">
        <v>45581</v>
      </c>
      <c r="K39" s="46">
        <v>45581</v>
      </c>
      <c r="L39" s="34">
        <v>32041</v>
      </c>
      <c r="M39" s="34" t="s">
        <v>17</v>
      </c>
      <c r="N39" s="34" t="s">
        <v>16</v>
      </c>
      <c r="O39" s="33" t="s">
        <v>45</v>
      </c>
      <c r="P39" s="43" t="s">
        <v>156</v>
      </c>
      <c r="Q39" s="36">
        <v>200889.81</v>
      </c>
      <c r="R39" s="20">
        <f>NETWORKDAYS(I39,J39,$W$8:$W$8)-1</f>
        <v>13</v>
      </c>
      <c r="S39" s="38" t="str">
        <f>IF(R39&lt;$W$5,"Cumple","No Cumple")</f>
        <v>No Cumple</v>
      </c>
    </row>
    <row r="40" spans="1:19" ht="45" x14ac:dyDescent="0.25">
      <c r="A40" s="33">
        <v>37</v>
      </c>
      <c r="B40" s="33" t="s">
        <v>29</v>
      </c>
      <c r="C40" s="33" t="s">
        <v>38</v>
      </c>
      <c r="D40" s="33" t="s">
        <v>181</v>
      </c>
      <c r="E40" s="33" t="s">
        <v>182</v>
      </c>
      <c r="F40" s="34" t="s">
        <v>40</v>
      </c>
      <c r="G40" s="33" t="s">
        <v>41</v>
      </c>
      <c r="H40" s="33" t="s">
        <v>43</v>
      </c>
      <c r="I40" s="45">
        <v>45572</v>
      </c>
      <c r="J40" s="46">
        <v>45588</v>
      </c>
      <c r="K40" s="46">
        <v>45589</v>
      </c>
      <c r="L40" s="34">
        <v>32060</v>
      </c>
      <c r="M40" s="33" t="s">
        <v>18</v>
      </c>
      <c r="N40" s="33" t="s">
        <v>23</v>
      </c>
      <c r="O40" s="33" t="s">
        <v>46</v>
      </c>
      <c r="P40" s="33" t="s">
        <v>158</v>
      </c>
      <c r="Q40" s="36">
        <v>225763.03</v>
      </c>
      <c r="R40" s="20">
        <f>NETWORKDAYS(I40,J40,$W$8:$W$8)-1</f>
        <v>12</v>
      </c>
      <c r="S40" s="38" t="str">
        <f>IF(R40&lt;$W$5,"Cumple","No Cumple")</f>
        <v>No Cumple</v>
      </c>
    </row>
    <row r="41" spans="1:19" ht="30" x14ac:dyDescent="0.25">
      <c r="A41" s="33">
        <v>38</v>
      </c>
      <c r="B41" s="33" t="s">
        <v>31</v>
      </c>
      <c r="C41" s="33" t="s">
        <v>38</v>
      </c>
      <c r="D41" s="33" t="s">
        <v>91</v>
      </c>
      <c r="E41" s="33" t="s">
        <v>123</v>
      </c>
      <c r="F41" s="34" t="s">
        <v>39</v>
      </c>
      <c r="G41" s="33" t="s">
        <v>41</v>
      </c>
      <c r="H41" s="33" t="s">
        <v>43</v>
      </c>
      <c r="I41" s="45">
        <v>45573</v>
      </c>
      <c r="J41" s="46">
        <v>45581</v>
      </c>
      <c r="K41" s="46">
        <v>45586</v>
      </c>
      <c r="L41" s="34">
        <v>32055</v>
      </c>
      <c r="M41" s="33" t="s">
        <v>18</v>
      </c>
      <c r="N41" s="33" t="s">
        <v>23</v>
      </c>
      <c r="O41" s="33" t="s">
        <v>46</v>
      </c>
      <c r="P41" s="33" t="s">
        <v>157</v>
      </c>
      <c r="Q41" s="36">
        <v>138989.84</v>
      </c>
      <c r="R41" s="20">
        <f t="shared" ref="R41" si="11">NETWORKDAYS(I41,J41,$W$8:$W$8)-1</f>
        <v>6</v>
      </c>
      <c r="S41" s="37" t="str">
        <f>IF(R41&lt;$W$4,"Cumple","No Cumple")</f>
        <v>Cumple</v>
      </c>
    </row>
    <row r="42" spans="1:19" ht="45" x14ac:dyDescent="0.25">
      <c r="A42" s="33">
        <v>39</v>
      </c>
      <c r="B42" s="33" t="s">
        <v>29</v>
      </c>
      <c r="C42" s="33" t="s">
        <v>38</v>
      </c>
      <c r="D42" s="33" t="s">
        <v>92</v>
      </c>
      <c r="E42" s="33" t="s">
        <v>124</v>
      </c>
      <c r="F42" s="34" t="s">
        <v>40</v>
      </c>
      <c r="G42" s="33" t="s">
        <v>42</v>
      </c>
      <c r="H42" s="33" t="s">
        <v>43</v>
      </c>
      <c r="I42" s="45">
        <v>45576</v>
      </c>
      <c r="J42" s="46">
        <v>45580</v>
      </c>
      <c r="K42" s="46">
        <v>45583</v>
      </c>
      <c r="L42" s="34">
        <v>32050</v>
      </c>
      <c r="M42" s="33" t="s">
        <v>18</v>
      </c>
      <c r="N42" s="33" t="s">
        <v>23</v>
      </c>
      <c r="O42" s="33" t="s">
        <v>46</v>
      </c>
      <c r="P42" s="33" t="s">
        <v>158</v>
      </c>
      <c r="Q42" s="36">
        <v>231625.74</v>
      </c>
      <c r="R42" s="20">
        <f>NETWORKDAYS(I42,J42,$W$8:$W$8)-1</f>
        <v>2</v>
      </c>
      <c r="S42" s="37" t="str">
        <f>IF(R42&lt;$W$5,"Cumple","No Cumple")</f>
        <v>Cumple</v>
      </c>
    </row>
    <row r="43" spans="1:19" ht="30" x14ac:dyDescent="0.25">
      <c r="A43" s="33">
        <v>40</v>
      </c>
      <c r="B43" s="33" t="s">
        <v>31</v>
      </c>
      <c r="C43" s="33" t="s">
        <v>38</v>
      </c>
      <c r="D43" s="33" t="s">
        <v>93</v>
      </c>
      <c r="E43" s="33" t="s">
        <v>125</v>
      </c>
      <c r="F43" s="34" t="s">
        <v>40</v>
      </c>
      <c r="G43" s="33" t="s">
        <v>41</v>
      </c>
      <c r="H43" s="33" t="s">
        <v>43</v>
      </c>
      <c r="I43" s="45">
        <v>45573</v>
      </c>
      <c r="J43" s="46">
        <v>45580</v>
      </c>
      <c r="K43" s="46">
        <v>45582</v>
      </c>
      <c r="L43" s="34">
        <v>32044</v>
      </c>
      <c r="M43" s="33" t="s">
        <v>18</v>
      </c>
      <c r="N43" s="33" t="s">
        <v>19</v>
      </c>
      <c r="O43" s="33" t="s">
        <v>45</v>
      </c>
      <c r="P43" s="33" t="s">
        <v>159</v>
      </c>
      <c r="Q43" s="36">
        <v>29900</v>
      </c>
      <c r="R43" s="20">
        <f>NETWORKDAYS(I43,J43,$W$8:$W$8)-1</f>
        <v>5</v>
      </c>
      <c r="S43" s="37" t="str">
        <f>IF(R43&lt;$W$5,"Cumple","No Cumple")</f>
        <v>Cumple</v>
      </c>
    </row>
    <row r="44" spans="1:19" ht="30" x14ac:dyDescent="0.25">
      <c r="A44" s="33">
        <v>41</v>
      </c>
      <c r="B44" s="33" t="s">
        <v>31</v>
      </c>
      <c r="C44" s="33" t="s">
        <v>38</v>
      </c>
      <c r="D44" s="33" t="s">
        <v>94</v>
      </c>
      <c r="E44" s="33" t="s">
        <v>126</v>
      </c>
      <c r="F44" s="34" t="s">
        <v>40</v>
      </c>
      <c r="G44" s="33" t="s">
        <v>41</v>
      </c>
      <c r="H44" s="33" t="s">
        <v>43</v>
      </c>
      <c r="I44" s="45">
        <v>45567</v>
      </c>
      <c r="J44" s="46">
        <v>45574</v>
      </c>
      <c r="K44" s="46">
        <v>45576</v>
      </c>
      <c r="L44" s="34">
        <v>32036</v>
      </c>
      <c r="M44" s="33" t="s">
        <v>18</v>
      </c>
      <c r="N44" s="33" t="s">
        <v>20</v>
      </c>
      <c r="O44" s="33" t="s">
        <v>45</v>
      </c>
      <c r="P44" s="33" t="s">
        <v>160</v>
      </c>
      <c r="Q44" s="36">
        <v>213090.06</v>
      </c>
      <c r="R44" s="20">
        <f>NETWORKDAYS(I44,J44,$W$8:$W$8)-1</f>
        <v>5</v>
      </c>
      <c r="S44" s="37" t="str">
        <f>IF(R44&lt;$W$5,"Cumple","No Cumple")</f>
        <v>Cumple</v>
      </c>
    </row>
    <row r="45" spans="1:19" ht="30" x14ac:dyDescent="0.25">
      <c r="A45" s="33">
        <v>42</v>
      </c>
      <c r="B45" s="33" t="s">
        <v>31</v>
      </c>
      <c r="C45" s="33" t="s">
        <v>38</v>
      </c>
      <c r="D45" s="33" t="s">
        <v>95</v>
      </c>
      <c r="E45" s="33" t="s">
        <v>127</v>
      </c>
      <c r="F45" s="34" t="s">
        <v>40</v>
      </c>
      <c r="G45" s="33" t="s">
        <v>41</v>
      </c>
      <c r="H45" s="33" t="s">
        <v>43</v>
      </c>
      <c r="I45" s="45">
        <v>45569</v>
      </c>
      <c r="J45" s="46">
        <v>45580</v>
      </c>
      <c r="K45" s="46">
        <v>45581</v>
      </c>
      <c r="L45" s="34">
        <v>32043</v>
      </c>
      <c r="M45" s="33" t="s">
        <v>18</v>
      </c>
      <c r="N45" s="33" t="s">
        <v>20</v>
      </c>
      <c r="O45" s="33" t="s">
        <v>45</v>
      </c>
      <c r="P45" s="33" t="s">
        <v>160</v>
      </c>
      <c r="Q45" s="36">
        <v>233572.57</v>
      </c>
      <c r="R45" s="20">
        <f t="shared" ref="R45:R46" si="12">NETWORKDAYS(I45,J45,$W$8:$W$8)-1</f>
        <v>7</v>
      </c>
      <c r="S45" s="37" t="str">
        <f t="shared" ref="S45:S51" si="13">IF(R45&lt;$W$5,"Cumple","No Cumple")</f>
        <v>Cumple</v>
      </c>
    </row>
    <row r="46" spans="1:19" ht="30" x14ac:dyDescent="0.25">
      <c r="A46" s="33">
        <v>43</v>
      </c>
      <c r="B46" s="33" t="s">
        <v>34</v>
      </c>
      <c r="C46" s="33" t="s">
        <v>38</v>
      </c>
      <c r="D46" s="33" t="s">
        <v>96</v>
      </c>
      <c r="E46" s="33" t="s">
        <v>208</v>
      </c>
      <c r="F46" s="34" t="s">
        <v>40</v>
      </c>
      <c r="G46" s="33" t="s">
        <v>41</v>
      </c>
      <c r="H46" s="33" t="s">
        <v>43</v>
      </c>
      <c r="I46" s="45">
        <v>45568</v>
      </c>
      <c r="J46" s="46">
        <v>45575</v>
      </c>
      <c r="K46" s="46">
        <v>45579</v>
      </c>
      <c r="L46" s="34">
        <v>32039</v>
      </c>
      <c r="M46" s="33" t="s">
        <v>18</v>
      </c>
      <c r="N46" s="33" t="s">
        <v>23</v>
      </c>
      <c r="O46" s="33" t="s">
        <v>46</v>
      </c>
      <c r="P46" s="33" t="s">
        <v>161</v>
      </c>
      <c r="Q46" s="36">
        <v>224685.22</v>
      </c>
      <c r="R46" s="20">
        <f t="shared" si="12"/>
        <v>5</v>
      </c>
      <c r="S46" s="37" t="str">
        <f t="shared" si="13"/>
        <v>Cumple</v>
      </c>
    </row>
    <row r="47" spans="1:19" ht="30" x14ac:dyDescent="0.25">
      <c r="A47" s="33">
        <v>44</v>
      </c>
      <c r="B47" s="33" t="s">
        <v>30</v>
      </c>
      <c r="C47" s="33" t="s">
        <v>69</v>
      </c>
      <c r="D47" s="33" t="s">
        <v>97</v>
      </c>
      <c r="E47" s="33" t="s">
        <v>129</v>
      </c>
      <c r="F47" s="34" t="s">
        <v>40</v>
      </c>
      <c r="G47" s="33" t="s">
        <v>41</v>
      </c>
      <c r="H47" s="33" t="s">
        <v>43</v>
      </c>
      <c r="I47" s="45">
        <v>45574</v>
      </c>
      <c r="J47" s="46">
        <v>45581</v>
      </c>
      <c r="K47" s="46">
        <v>45587</v>
      </c>
      <c r="L47" s="34">
        <v>32058</v>
      </c>
      <c r="M47" s="33" t="s">
        <v>17</v>
      </c>
      <c r="N47" s="33" t="s">
        <v>16</v>
      </c>
      <c r="O47" s="33" t="s">
        <v>45</v>
      </c>
      <c r="P47" s="33" t="s">
        <v>162</v>
      </c>
      <c r="Q47" s="36">
        <v>169922.74</v>
      </c>
      <c r="R47" s="20">
        <f t="shared" ref="R47" si="14">NETWORKDAYS(I47,J47,$W$8:$W$8)-1</f>
        <v>5</v>
      </c>
      <c r="S47" s="37" t="str">
        <f t="shared" si="13"/>
        <v>Cumple</v>
      </c>
    </row>
    <row r="48" spans="1:19" ht="30" x14ac:dyDescent="0.25">
      <c r="A48" s="33">
        <v>45</v>
      </c>
      <c r="B48" s="33" t="s">
        <v>29</v>
      </c>
      <c r="C48" s="33" t="s">
        <v>69</v>
      </c>
      <c r="D48" s="33" t="s">
        <v>183</v>
      </c>
      <c r="E48" s="33" t="s">
        <v>184</v>
      </c>
      <c r="F48" s="34" t="s">
        <v>40</v>
      </c>
      <c r="G48" s="33" t="s">
        <v>42</v>
      </c>
      <c r="H48" s="33" t="s">
        <v>43</v>
      </c>
      <c r="I48" s="45">
        <v>45583</v>
      </c>
      <c r="J48" s="46">
        <v>45588</v>
      </c>
      <c r="K48" s="46">
        <v>45589</v>
      </c>
      <c r="L48" s="34">
        <v>32061</v>
      </c>
      <c r="M48" s="33" t="s">
        <v>18</v>
      </c>
      <c r="N48" s="33" t="s">
        <v>20</v>
      </c>
      <c r="O48" s="33" t="s">
        <v>45</v>
      </c>
      <c r="P48" s="33" t="s">
        <v>185</v>
      </c>
      <c r="Q48" s="36">
        <v>224937.5</v>
      </c>
      <c r="R48" s="20">
        <f t="shared" ref="R48" si="15">NETWORKDAYS(I48,J48,$W$8:$W$8)-1</f>
        <v>3</v>
      </c>
      <c r="S48" s="37" t="str">
        <f t="shared" ref="S48" si="16">IF(R48&lt;$W$5,"Cumple","No Cumple")</f>
        <v>Cumple</v>
      </c>
    </row>
    <row r="49" spans="1:19" x14ac:dyDescent="0.25">
      <c r="A49" s="33">
        <v>46</v>
      </c>
      <c r="B49" s="33" t="s">
        <v>67</v>
      </c>
      <c r="C49" s="33" t="s">
        <v>69</v>
      </c>
      <c r="D49" s="33" t="s">
        <v>98</v>
      </c>
      <c r="E49" s="33" t="s">
        <v>130</v>
      </c>
      <c r="F49" s="34" t="s">
        <v>40</v>
      </c>
      <c r="G49" s="33" t="s">
        <v>41</v>
      </c>
      <c r="H49" s="33" t="s">
        <v>43</v>
      </c>
      <c r="I49" s="45">
        <v>45576</v>
      </c>
      <c r="J49" s="46">
        <v>45583</v>
      </c>
      <c r="K49" s="46">
        <v>45587</v>
      </c>
      <c r="L49" s="34">
        <v>32056</v>
      </c>
      <c r="M49" s="33" t="s">
        <v>17</v>
      </c>
      <c r="N49" s="33" t="s">
        <v>16</v>
      </c>
      <c r="O49" s="33" t="s">
        <v>45</v>
      </c>
      <c r="P49" s="33" t="s">
        <v>163</v>
      </c>
      <c r="Q49" s="36">
        <v>117615.32</v>
      </c>
      <c r="R49" s="20">
        <f>NETWORKDAYS(I49,J49,$W$8:$W$8)-1</f>
        <v>5</v>
      </c>
      <c r="S49" s="37" t="str">
        <f t="shared" si="13"/>
        <v>Cumple</v>
      </c>
    </row>
    <row r="50" spans="1:19" ht="30" x14ac:dyDescent="0.25">
      <c r="A50" s="33">
        <v>47</v>
      </c>
      <c r="B50" s="33" t="s">
        <v>29</v>
      </c>
      <c r="C50" s="33" t="s">
        <v>69</v>
      </c>
      <c r="D50" s="33" t="s">
        <v>99</v>
      </c>
      <c r="E50" s="33" t="s">
        <v>131</v>
      </c>
      <c r="F50" s="34" t="s">
        <v>40</v>
      </c>
      <c r="G50" s="33" t="s">
        <v>41</v>
      </c>
      <c r="H50" s="33" t="s">
        <v>43</v>
      </c>
      <c r="I50" s="45">
        <v>45574</v>
      </c>
      <c r="J50" s="46">
        <v>45576</v>
      </c>
      <c r="K50" s="46">
        <v>45580</v>
      </c>
      <c r="L50" s="34">
        <v>32040</v>
      </c>
      <c r="M50" s="33" t="s">
        <v>18</v>
      </c>
      <c r="N50" s="33" t="s">
        <v>19</v>
      </c>
      <c r="O50" s="33" t="s">
        <v>45</v>
      </c>
      <c r="P50" s="33" t="s">
        <v>50</v>
      </c>
      <c r="Q50" s="36">
        <v>224513.88</v>
      </c>
      <c r="R50" s="20">
        <f>NETWORKDAYS(I50,J50,$W$8:$W$8)-1</f>
        <v>2</v>
      </c>
      <c r="S50" s="37" t="str">
        <f t="shared" si="13"/>
        <v>Cumple</v>
      </c>
    </row>
    <row r="51" spans="1:19" ht="45" x14ac:dyDescent="0.25">
      <c r="A51" s="33">
        <v>48</v>
      </c>
      <c r="B51" s="33" t="s">
        <v>34</v>
      </c>
      <c r="C51" s="33" t="s">
        <v>69</v>
      </c>
      <c r="D51" s="33" t="s">
        <v>100</v>
      </c>
      <c r="E51" s="33" t="s">
        <v>132</v>
      </c>
      <c r="F51" s="34" t="s">
        <v>40</v>
      </c>
      <c r="G51" s="33" t="s">
        <v>42</v>
      </c>
      <c r="H51" s="33" t="s">
        <v>43</v>
      </c>
      <c r="I51" s="45">
        <v>45573</v>
      </c>
      <c r="J51" s="46">
        <v>45579</v>
      </c>
      <c r="K51" s="46">
        <v>45581</v>
      </c>
      <c r="L51" s="34">
        <v>32042</v>
      </c>
      <c r="M51" s="33" t="s">
        <v>18</v>
      </c>
      <c r="N51" s="33" t="s">
        <v>24</v>
      </c>
      <c r="O51" s="33" t="s">
        <v>46</v>
      </c>
      <c r="P51" s="33" t="s">
        <v>158</v>
      </c>
      <c r="Q51" s="36">
        <v>176882</v>
      </c>
      <c r="R51" s="20">
        <f>NETWORKDAYS(I51,J51,$W$8:$W$8)-1</f>
        <v>4</v>
      </c>
      <c r="S51" s="37" t="str">
        <f t="shared" si="13"/>
        <v>Cumple</v>
      </c>
    </row>
    <row r="52" spans="1:19" ht="30" x14ac:dyDescent="0.25">
      <c r="A52" s="33">
        <v>49</v>
      </c>
      <c r="B52" s="33" t="s">
        <v>31</v>
      </c>
      <c r="C52" s="33" t="s">
        <v>69</v>
      </c>
      <c r="D52" s="33" t="s">
        <v>101</v>
      </c>
      <c r="E52" s="33" t="s">
        <v>133</v>
      </c>
      <c r="F52" s="34" t="s">
        <v>39</v>
      </c>
      <c r="G52" s="33" t="s">
        <v>41</v>
      </c>
      <c r="H52" s="33" t="s">
        <v>43</v>
      </c>
      <c r="I52" s="45">
        <v>45572</v>
      </c>
      <c r="J52" s="46">
        <v>45582</v>
      </c>
      <c r="K52" s="46">
        <v>45586</v>
      </c>
      <c r="L52" s="34">
        <v>32051</v>
      </c>
      <c r="M52" s="33" t="s">
        <v>18</v>
      </c>
      <c r="N52" s="33" t="s">
        <v>22</v>
      </c>
      <c r="O52" s="33" t="s">
        <v>45</v>
      </c>
      <c r="P52" s="33" t="s">
        <v>164</v>
      </c>
      <c r="Q52" s="36">
        <v>20532</v>
      </c>
      <c r="R52" s="20">
        <f t="shared" ref="R52:R54" si="17">NETWORKDAYS(I52,J52,$W$8:$W$8)-1</f>
        <v>8</v>
      </c>
      <c r="S52" s="54" t="str">
        <f t="shared" ref="S52" si="18">IF(R52&lt;$W$4,"Cumple","No Cumple")</f>
        <v>Cumple</v>
      </c>
    </row>
    <row r="53" spans="1:19" ht="30" x14ac:dyDescent="0.25">
      <c r="A53" s="33">
        <v>50</v>
      </c>
      <c r="B53" s="33" t="s">
        <v>31</v>
      </c>
      <c r="C53" s="33" t="s">
        <v>69</v>
      </c>
      <c r="D53" s="33" t="s">
        <v>101</v>
      </c>
      <c r="E53" s="33" t="s">
        <v>133</v>
      </c>
      <c r="F53" s="34" t="s">
        <v>39</v>
      </c>
      <c r="G53" s="33" t="s">
        <v>41</v>
      </c>
      <c r="H53" s="33" t="s">
        <v>43</v>
      </c>
      <c r="I53" s="45">
        <v>45572</v>
      </c>
      <c r="J53" s="46">
        <v>45582</v>
      </c>
      <c r="K53" s="46">
        <v>45586</v>
      </c>
      <c r="L53" s="34">
        <v>32052</v>
      </c>
      <c r="M53" s="33" t="s">
        <v>18</v>
      </c>
      <c r="N53" s="33" t="s">
        <v>19</v>
      </c>
      <c r="O53" s="33" t="s">
        <v>45</v>
      </c>
      <c r="P53" s="33" t="s">
        <v>165</v>
      </c>
      <c r="Q53" s="36">
        <v>362383.9</v>
      </c>
      <c r="R53" s="20">
        <f t="shared" si="17"/>
        <v>8</v>
      </c>
      <c r="S53" s="54"/>
    </row>
    <row r="54" spans="1:19" ht="30" x14ac:dyDescent="0.25">
      <c r="A54" s="33">
        <v>51</v>
      </c>
      <c r="B54" s="33" t="s">
        <v>31</v>
      </c>
      <c r="C54" s="33" t="s">
        <v>69</v>
      </c>
      <c r="D54" s="33" t="s">
        <v>101</v>
      </c>
      <c r="E54" s="33" t="s">
        <v>133</v>
      </c>
      <c r="F54" s="34" t="s">
        <v>39</v>
      </c>
      <c r="G54" s="33" t="s">
        <v>41</v>
      </c>
      <c r="H54" s="33" t="s">
        <v>43</v>
      </c>
      <c r="I54" s="45">
        <v>45572</v>
      </c>
      <c r="J54" s="46">
        <v>45582</v>
      </c>
      <c r="K54" s="46">
        <v>45586</v>
      </c>
      <c r="L54" s="34">
        <v>32053</v>
      </c>
      <c r="M54" s="33" t="s">
        <v>18</v>
      </c>
      <c r="N54" s="33" t="s">
        <v>22</v>
      </c>
      <c r="O54" s="33" t="s">
        <v>45</v>
      </c>
      <c r="P54" s="33" t="s">
        <v>166</v>
      </c>
      <c r="Q54" s="36">
        <v>429225</v>
      </c>
      <c r="R54" s="20">
        <f t="shared" si="17"/>
        <v>8</v>
      </c>
      <c r="S54" s="54"/>
    </row>
    <row r="55" spans="1:19" ht="30" x14ac:dyDescent="0.25">
      <c r="A55" s="33">
        <v>52</v>
      </c>
      <c r="B55" s="33" t="s">
        <v>31</v>
      </c>
      <c r="C55" s="33" t="s">
        <v>69</v>
      </c>
      <c r="D55" s="33" t="s">
        <v>101</v>
      </c>
      <c r="E55" s="33" t="s">
        <v>133</v>
      </c>
      <c r="F55" s="34" t="s">
        <v>39</v>
      </c>
      <c r="G55" s="33" t="s">
        <v>41</v>
      </c>
      <c r="H55" s="33" t="s">
        <v>43</v>
      </c>
      <c r="I55" s="45">
        <v>45572</v>
      </c>
      <c r="J55" s="46">
        <v>45582</v>
      </c>
      <c r="K55" s="46">
        <v>45586</v>
      </c>
      <c r="L55" s="34">
        <v>32054</v>
      </c>
      <c r="M55" s="33" t="s">
        <v>18</v>
      </c>
      <c r="N55" s="33" t="s">
        <v>63</v>
      </c>
      <c r="O55" s="33" t="s">
        <v>46</v>
      </c>
      <c r="P55" s="33" t="s">
        <v>167</v>
      </c>
      <c r="Q55" s="36">
        <v>36320.400000000001</v>
      </c>
      <c r="R55" s="20">
        <f>NETWORKDAYS(I55,J55,$W$8:$W$8)-1</f>
        <v>8</v>
      </c>
      <c r="S55" s="54"/>
    </row>
    <row r="56" spans="1:19" ht="30" x14ac:dyDescent="0.25">
      <c r="A56" s="33">
        <v>53</v>
      </c>
      <c r="B56" s="33" t="s">
        <v>31</v>
      </c>
      <c r="C56" s="33" t="s">
        <v>69</v>
      </c>
      <c r="D56" s="33" t="s">
        <v>187</v>
      </c>
      <c r="E56" s="33" t="s">
        <v>189</v>
      </c>
      <c r="F56" s="34" t="s">
        <v>40</v>
      </c>
      <c r="G56" s="33" t="s">
        <v>41</v>
      </c>
      <c r="H56" s="33" t="s">
        <v>43</v>
      </c>
      <c r="I56" s="45">
        <v>45583</v>
      </c>
      <c r="J56" s="46">
        <v>45586</v>
      </c>
      <c r="K56" s="46">
        <v>45589</v>
      </c>
      <c r="L56" s="34">
        <v>32063</v>
      </c>
      <c r="M56" s="33" t="s">
        <v>18</v>
      </c>
      <c r="N56" s="33" t="s">
        <v>19</v>
      </c>
      <c r="O56" s="33" t="s">
        <v>45</v>
      </c>
      <c r="P56" s="33" t="s">
        <v>159</v>
      </c>
      <c r="Q56" s="36">
        <v>37288</v>
      </c>
      <c r="R56" s="20">
        <f>NETWORKDAYS(I56,J56,$W$8:$W$8)-1</f>
        <v>1</v>
      </c>
      <c r="S56" s="37" t="str">
        <f t="shared" ref="S56:S57" si="19">IF(R56&lt;$W$5,"Cumple","No Cumple")</f>
        <v>Cumple</v>
      </c>
    </row>
    <row r="57" spans="1:19" ht="60" x14ac:dyDescent="0.25">
      <c r="A57" s="33">
        <v>54</v>
      </c>
      <c r="B57" s="33" t="s">
        <v>186</v>
      </c>
      <c r="C57" s="33" t="s">
        <v>69</v>
      </c>
      <c r="D57" s="33" t="s">
        <v>188</v>
      </c>
      <c r="E57" s="33" t="s">
        <v>190</v>
      </c>
      <c r="F57" s="34" t="s">
        <v>40</v>
      </c>
      <c r="G57" s="33" t="s">
        <v>42</v>
      </c>
      <c r="H57" s="33" t="s">
        <v>43</v>
      </c>
      <c r="I57" s="45">
        <v>45588</v>
      </c>
      <c r="J57" s="46">
        <v>45590</v>
      </c>
      <c r="K57" s="46">
        <v>45590</v>
      </c>
      <c r="L57" s="34">
        <v>32065</v>
      </c>
      <c r="M57" s="33" t="s">
        <v>18</v>
      </c>
      <c r="N57" s="33" t="s">
        <v>19</v>
      </c>
      <c r="O57" s="33" t="s">
        <v>46</v>
      </c>
      <c r="P57" s="33" t="s">
        <v>191</v>
      </c>
      <c r="Q57" s="36">
        <v>85384.8</v>
      </c>
      <c r="R57" s="20">
        <f>NETWORKDAYS(I57,J57,$W$8:$W$8)-1</f>
        <v>2</v>
      </c>
      <c r="S57" s="37" t="str">
        <f t="shared" si="19"/>
        <v>Cumple</v>
      </c>
    </row>
    <row r="58" spans="1:19" ht="30" x14ac:dyDescent="0.25">
      <c r="A58" s="33">
        <v>55</v>
      </c>
      <c r="B58" s="33" t="s">
        <v>29</v>
      </c>
      <c r="C58" s="33" t="s">
        <v>38</v>
      </c>
      <c r="D58" s="33" t="s">
        <v>192</v>
      </c>
      <c r="E58" s="33" t="s">
        <v>193</v>
      </c>
      <c r="F58" s="34" t="s">
        <v>39</v>
      </c>
      <c r="G58" s="33" t="s">
        <v>41</v>
      </c>
      <c r="H58" s="33" t="s">
        <v>43</v>
      </c>
      <c r="I58" s="45">
        <v>45551</v>
      </c>
      <c r="J58" s="46">
        <v>45588</v>
      </c>
      <c r="K58" s="35" t="s">
        <v>16</v>
      </c>
      <c r="L58" s="35" t="s">
        <v>16</v>
      </c>
      <c r="M58" s="33" t="s">
        <v>21</v>
      </c>
      <c r="N58" s="33" t="s">
        <v>22</v>
      </c>
      <c r="O58" s="33" t="s">
        <v>45</v>
      </c>
      <c r="P58" s="33" t="s">
        <v>194</v>
      </c>
      <c r="Q58" s="36" t="s">
        <v>16</v>
      </c>
      <c r="R58" s="20">
        <f t="shared" ref="R58:R60" si="20">NETWORKDAYS(I58,J58,$W$8:$W$8)-1</f>
        <v>27</v>
      </c>
      <c r="S58" s="55" t="str">
        <f t="shared" ref="S58:S61" si="21">IF(R58&lt;$W$4,"Cumple","No Cumple")</f>
        <v>No Cumple</v>
      </c>
    </row>
    <row r="59" spans="1:19" ht="30" x14ac:dyDescent="0.25">
      <c r="A59" s="33">
        <v>56</v>
      </c>
      <c r="B59" s="33" t="s">
        <v>29</v>
      </c>
      <c r="C59" s="33" t="s">
        <v>38</v>
      </c>
      <c r="D59" s="33" t="s">
        <v>192</v>
      </c>
      <c r="E59" s="33" t="s">
        <v>193</v>
      </c>
      <c r="F59" s="34" t="s">
        <v>39</v>
      </c>
      <c r="G59" s="33" t="s">
        <v>41</v>
      </c>
      <c r="H59" s="33" t="s">
        <v>43</v>
      </c>
      <c r="I59" s="45">
        <v>45551</v>
      </c>
      <c r="J59" s="46">
        <v>45588</v>
      </c>
      <c r="K59" s="35" t="s">
        <v>16</v>
      </c>
      <c r="L59" s="35" t="s">
        <v>16</v>
      </c>
      <c r="M59" s="33" t="s">
        <v>21</v>
      </c>
      <c r="N59" s="33" t="s">
        <v>22</v>
      </c>
      <c r="O59" s="33" t="s">
        <v>45</v>
      </c>
      <c r="P59" s="33" t="s">
        <v>195</v>
      </c>
      <c r="Q59" s="36" t="s">
        <v>16</v>
      </c>
      <c r="R59" s="20">
        <f t="shared" si="20"/>
        <v>27</v>
      </c>
      <c r="S59" s="55"/>
    </row>
    <row r="60" spans="1:19" ht="30" x14ac:dyDescent="0.25">
      <c r="A60" s="33">
        <v>57</v>
      </c>
      <c r="B60" s="33" t="s">
        <v>29</v>
      </c>
      <c r="C60" s="33" t="s">
        <v>38</v>
      </c>
      <c r="D60" s="33" t="s">
        <v>192</v>
      </c>
      <c r="E60" s="33" t="s">
        <v>193</v>
      </c>
      <c r="F60" s="34" t="s">
        <v>39</v>
      </c>
      <c r="G60" s="33" t="s">
        <v>41</v>
      </c>
      <c r="H60" s="33" t="s">
        <v>43</v>
      </c>
      <c r="I60" s="45">
        <v>45551</v>
      </c>
      <c r="J60" s="46">
        <v>45588</v>
      </c>
      <c r="K60" s="35" t="s">
        <v>16</v>
      </c>
      <c r="L60" s="35" t="s">
        <v>16</v>
      </c>
      <c r="M60" s="33" t="s">
        <v>21</v>
      </c>
      <c r="N60" s="33" t="s">
        <v>19</v>
      </c>
      <c r="O60" s="33" t="s">
        <v>45</v>
      </c>
      <c r="P60" s="33" t="s">
        <v>196</v>
      </c>
      <c r="Q60" s="36" t="s">
        <v>16</v>
      </c>
      <c r="R60" s="20">
        <f t="shared" si="20"/>
        <v>27</v>
      </c>
      <c r="S60" s="55"/>
    </row>
    <row r="61" spans="1:19" ht="45" x14ac:dyDescent="0.25">
      <c r="A61" s="33">
        <v>58</v>
      </c>
      <c r="B61" s="33" t="s">
        <v>35</v>
      </c>
      <c r="C61" s="33" t="s">
        <v>38</v>
      </c>
      <c r="D61" s="33" t="s">
        <v>197</v>
      </c>
      <c r="E61" s="33" t="s">
        <v>198</v>
      </c>
      <c r="F61" s="34" t="s">
        <v>39</v>
      </c>
      <c r="G61" s="33" t="s">
        <v>42</v>
      </c>
      <c r="H61" s="33" t="s">
        <v>43</v>
      </c>
      <c r="I61" s="45">
        <v>45573</v>
      </c>
      <c r="J61" s="46">
        <v>45590</v>
      </c>
      <c r="K61" s="35" t="s">
        <v>16</v>
      </c>
      <c r="L61" s="35" t="s">
        <v>16</v>
      </c>
      <c r="M61" s="33" t="s">
        <v>18</v>
      </c>
      <c r="N61" s="33" t="s">
        <v>19</v>
      </c>
      <c r="O61" s="33" t="s">
        <v>45</v>
      </c>
      <c r="P61" s="33" t="s">
        <v>199</v>
      </c>
      <c r="Q61" s="36" t="s">
        <v>16</v>
      </c>
      <c r="R61" s="20">
        <f>NETWORKDAYS(I61,J61,$W$8:$W$8)-1</f>
        <v>13</v>
      </c>
      <c r="S61" s="37" t="str">
        <f t="shared" si="21"/>
        <v>Cumple</v>
      </c>
    </row>
    <row r="62" spans="1:19" ht="60" x14ac:dyDescent="0.25">
      <c r="A62" s="33">
        <v>59</v>
      </c>
      <c r="B62" s="33" t="s">
        <v>31</v>
      </c>
      <c r="C62" s="33" t="s">
        <v>69</v>
      </c>
      <c r="D62" s="33" t="s">
        <v>201</v>
      </c>
      <c r="E62" s="33" t="s">
        <v>202</v>
      </c>
      <c r="F62" s="34" t="s">
        <v>39</v>
      </c>
      <c r="G62" s="33" t="s">
        <v>42</v>
      </c>
      <c r="H62" s="33" t="s">
        <v>43</v>
      </c>
      <c r="I62" s="45">
        <v>45580</v>
      </c>
      <c r="J62" s="46">
        <v>45590</v>
      </c>
      <c r="K62" s="46">
        <v>45595</v>
      </c>
      <c r="L62" s="34">
        <v>32070</v>
      </c>
      <c r="M62" s="33" t="s">
        <v>18</v>
      </c>
      <c r="N62" s="33" t="s">
        <v>63</v>
      </c>
      <c r="O62" s="33" t="s">
        <v>46</v>
      </c>
      <c r="P62" s="33" t="s">
        <v>203</v>
      </c>
      <c r="Q62" s="36">
        <v>399999.35</v>
      </c>
      <c r="R62" s="20">
        <f>NETWORKDAYS(I62,J62,$W$8:$W$8)-1</f>
        <v>8</v>
      </c>
      <c r="S62" s="37" t="str">
        <f>IF(R62&lt;$W$4,"Cumple","No Cumple")</f>
        <v>Cumple</v>
      </c>
    </row>
    <row r="63" spans="1:19" ht="30" x14ac:dyDescent="0.25">
      <c r="A63" s="33">
        <v>60</v>
      </c>
      <c r="B63" s="33" t="s">
        <v>32</v>
      </c>
      <c r="C63" s="33" t="s">
        <v>38</v>
      </c>
      <c r="D63" s="33" t="s">
        <v>204</v>
      </c>
      <c r="E63" s="33" t="s">
        <v>205</v>
      </c>
      <c r="F63" s="34" t="s">
        <v>39</v>
      </c>
      <c r="G63" s="33" t="s">
        <v>41</v>
      </c>
      <c r="H63" s="33" t="s">
        <v>43</v>
      </c>
      <c r="I63" s="45">
        <v>45572</v>
      </c>
      <c r="J63" s="46">
        <v>45594</v>
      </c>
      <c r="K63" s="35" t="s">
        <v>16</v>
      </c>
      <c r="L63" s="35" t="s">
        <v>16</v>
      </c>
      <c r="M63" s="33" t="s">
        <v>17</v>
      </c>
      <c r="N63" s="33" t="s">
        <v>16</v>
      </c>
      <c r="O63" s="33" t="s">
        <v>45</v>
      </c>
      <c r="P63" s="33" t="s">
        <v>163</v>
      </c>
      <c r="Q63" s="36" t="s">
        <v>16</v>
      </c>
      <c r="R63" s="20">
        <f t="shared" ref="R63" si="22">NETWORKDAYS(I63,J63,$W$8:$W$8)-1</f>
        <v>16</v>
      </c>
      <c r="S63" s="38" t="str">
        <f>IF(R63&lt;$W$4,"Cumple","No Cumple")</f>
        <v>No Cumple</v>
      </c>
    </row>
    <row r="64" spans="1:19" ht="45" x14ac:dyDescent="0.25">
      <c r="A64" s="33">
        <v>61</v>
      </c>
      <c r="B64" s="33" t="s">
        <v>35</v>
      </c>
      <c r="C64" s="33" t="s">
        <v>69</v>
      </c>
      <c r="D64" s="33" t="s">
        <v>209</v>
      </c>
      <c r="E64" s="33" t="s">
        <v>210</v>
      </c>
      <c r="F64" s="34" t="s">
        <v>40</v>
      </c>
      <c r="G64" s="33" t="s">
        <v>42</v>
      </c>
      <c r="H64" s="33" t="s">
        <v>43</v>
      </c>
      <c r="I64" s="45">
        <v>45586</v>
      </c>
      <c r="J64" s="46">
        <v>45590</v>
      </c>
      <c r="K64" s="46">
        <v>45595</v>
      </c>
      <c r="L64" s="34">
        <v>32071</v>
      </c>
      <c r="M64" s="33" t="s">
        <v>18</v>
      </c>
      <c r="N64" s="33" t="s">
        <v>63</v>
      </c>
      <c r="O64" s="33" t="s">
        <v>46</v>
      </c>
      <c r="P64" s="33" t="s">
        <v>211</v>
      </c>
      <c r="Q64" s="36">
        <v>120000</v>
      </c>
      <c r="R64" s="20">
        <f>NETWORKDAYS(I64,J64,$W$8:$W$8)-1</f>
        <v>4</v>
      </c>
      <c r="S64" s="37" t="str">
        <f t="shared" ref="S64" si="23">IF(R64&lt;$W$5,"Cumple","No Cumple")</f>
        <v>Cumple</v>
      </c>
    </row>
    <row r="65" spans="1:19" ht="30" x14ac:dyDescent="0.25">
      <c r="A65" s="33">
        <v>62</v>
      </c>
      <c r="B65" s="33" t="s">
        <v>31</v>
      </c>
      <c r="C65" s="33" t="s">
        <v>69</v>
      </c>
      <c r="D65" s="33" t="s">
        <v>212</v>
      </c>
      <c r="E65" s="33" t="s">
        <v>213</v>
      </c>
      <c r="F65" s="34" t="s">
        <v>39</v>
      </c>
      <c r="G65" s="33" t="s">
        <v>41</v>
      </c>
      <c r="H65" s="33" t="s">
        <v>43</v>
      </c>
      <c r="I65" s="45">
        <v>45589</v>
      </c>
      <c r="J65" s="46">
        <v>45596</v>
      </c>
      <c r="K65" s="46">
        <v>45597</v>
      </c>
      <c r="L65" s="34">
        <v>32082</v>
      </c>
      <c r="M65" s="33" t="s">
        <v>18</v>
      </c>
      <c r="N65" s="33" t="s">
        <v>19</v>
      </c>
      <c r="O65" s="33" t="s">
        <v>45</v>
      </c>
      <c r="P65" s="33" t="s">
        <v>165</v>
      </c>
      <c r="Q65" s="36">
        <v>478637.5</v>
      </c>
      <c r="R65" s="20">
        <f>NETWORKDAYS(I65,J65,$W$8:$W$8)-1</f>
        <v>5</v>
      </c>
      <c r="S65" s="37" t="str">
        <f>IF(R65&lt;$W$4,"Cumple","No Cumple")</f>
        <v>Cumple</v>
      </c>
    </row>
    <row r="66" spans="1:19" ht="30" x14ac:dyDescent="0.25">
      <c r="A66" s="33">
        <v>63</v>
      </c>
      <c r="B66" s="33" t="s">
        <v>29</v>
      </c>
      <c r="C66" s="33" t="s">
        <v>38</v>
      </c>
      <c r="D66" s="33" t="s">
        <v>214</v>
      </c>
      <c r="E66" s="33" t="s">
        <v>215</v>
      </c>
      <c r="F66" s="34" t="s">
        <v>39</v>
      </c>
      <c r="G66" s="33" t="s">
        <v>41</v>
      </c>
      <c r="H66" s="33" t="s">
        <v>43</v>
      </c>
      <c r="I66" s="45">
        <v>45579</v>
      </c>
      <c r="J66" s="46">
        <v>45595</v>
      </c>
      <c r="K66" s="35" t="s">
        <v>16</v>
      </c>
      <c r="L66" s="35" t="s">
        <v>16</v>
      </c>
      <c r="M66" s="33" t="s">
        <v>17</v>
      </c>
      <c r="N66" s="33" t="s">
        <v>16</v>
      </c>
      <c r="O66" s="33" t="s">
        <v>45</v>
      </c>
      <c r="P66" s="33" t="s">
        <v>216</v>
      </c>
      <c r="Q66" s="36" t="s">
        <v>16</v>
      </c>
      <c r="R66" s="20">
        <f t="shared" ref="R66:R67" si="24">NETWORKDAYS(I66,J66,$W$8:$W$8)-1</f>
        <v>12</v>
      </c>
      <c r="S66" s="37" t="str">
        <f t="shared" ref="S66:S68" si="25">IF(R66&lt;$W$4,"Cumple","No Cumple")</f>
        <v>Cumple</v>
      </c>
    </row>
    <row r="67" spans="1:19" ht="30" x14ac:dyDescent="0.25">
      <c r="A67" s="33">
        <v>64</v>
      </c>
      <c r="B67" s="33" t="s">
        <v>29</v>
      </c>
      <c r="C67" s="33" t="s">
        <v>38</v>
      </c>
      <c r="D67" s="33" t="s">
        <v>214</v>
      </c>
      <c r="E67" s="33" t="s">
        <v>215</v>
      </c>
      <c r="F67" s="34" t="s">
        <v>39</v>
      </c>
      <c r="G67" s="33" t="s">
        <v>41</v>
      </c>
      <c r="H67" s="33" t="s">
        <v>43</v>
      </c>
      <c r="I67" s="45">
        <v>45579</v>
      </c>
      <c r="J67" s="46">
        <v>45595</v>
      </c>
      <c r="K67" s="35" t="s">
        <v>16</v>
      </c>
      <c r="L67" s="35" t="s">
        <v>16</v>
      </c>
      <c r="M67" s="33" t="s">
        <v>18</v>
      </c>
      <c r="N67" s="33" t="s">
        <v>22</v>
      </c>
      <c r="O67" s="33" t="s">
        <v>45</v>
      </c>
      <c r="P67" s="33" t="s">
        <v>139</v>
      </c>
      <c r="Q67" s="36" t="s">
        <v>16</v>
      </c>
      <c r="R67" s="20">
        <f t="shared" si="24"/>
        <v>12</v>
      </c>
      <c r="S67" s="37" t="str">
        <f t="shared" si="25"/>
        <v>Cumple</v>
      </c>
    </row>
    <row r="68" spans="1:19" ht="45" x14ac:dyDescent="0.25">
      <c r="A68" s="33">
        <v>65</v>
      </c>
      <c r="B68" s="33" t="s">
        <v>29</v>
      </c>
      <c r="C68" s="33" t="s">
        <v>69</v>
      </c>
      <c r="D68" s="33" t="s">
        <v>217</v>
      </c>
      <c r="E68" s="33" t="s">
        <v>218</v>
      </c>
      <c r="F68" s="34" t="s">
        <v>39</v>
      </c>
      <c r="G68" s="33" t="s">
        <v>41</v>
      </c>
      <c r="H68" s="33" t="s">
        <v>43</v>
      </c>
      <c r="I68" s="45">
        <v>45586</v>
      </c>
      <c r="J68" s="45">
        <v>45596</v>
      </c>
      <c r="K68" s="35" t="s">
        <v>16</v>
      </c>
      <c r="L68" s="35" t="s">
        <v>16</v>
      </c>
      <c r="M68" s="33" t="s">
        <v>17</v>
      </c>
      <c r="N68" s="33" t="s">
        <v>16</v>
      </c>
      <c r="O68" s="33" t="s">
        <v>45</v>
      </c>
      <c r="P68" s="33" t="s">
        <v>219</v>
      </c>
      <c r="Q68" s="36" t="s">
        <v>16</v>
      </c>
      <c r="R68" s="20">
        <f t="shared" ref="R68:R69" si="26">NETWORKDAYS(I68,J68,$W$8:$W$8)-1</f>
        <v>8</v>
      </c>
      <c r="S68" s="37" t="str">
        <f t="shared" si="25"/>
        <v>Cumple</v>
      </c>
    </row>
    <row r="69" spans="1:19" ht="30" x14ac:dyDescent="0.25">
      <c r="A69" s="33">
        <v>66</v>
      </c>
      <c r="B69" s="33" t="s">
        <v>29</v>
      </c>
      <c r="C69" s="33" t="s">
        <v>38</v>
      </c>
      <c r="D69" s="33" t="s">
        <v>220</v>
      </c>
      <c r="E69" s="33" t="s">
        <v>221</v>
      </c>
      <c r="F69" s="34" t="s">
        <v>59</v>
      </c>
      <c r="G69" s="33" t="s">
        <v>41</v>
      </c>
      <c r="H69" s="33" t="s">
        <v>43</v>
      </c>
      <c r="I69" s="45">
        <v>45561</v>
      </c>
      <c r="J69" s="45">
        <v>45596</v>
      </c>
      <c r="K69" s="35" t="s">
        <v>16</v>
      </c>
      <c r="L69" s="35" t="s">
        <v>16</v>
      </c>
      <c r="M69" s="33" t="s">
        <v>21</v>
      </c>
      <c r="N69" s="33" t="s">
        <v>22</v>
      </c>
      <c r="O69" s="33" t="s">
        <v>45</v>
      </c>
      <c r="P69" s="33" t="s">
        <v>222</v>
      </c>
      <c r="Q69" s="36" t="s">
        <v>16</v>
      </c>
      <c r="R69" s="20">
        <f t="shared" si="26"/>
        <v>25</v>
      </c>
      <c r="S69" s="37" t="str">
        <f>IF(R69&lt;$W$3,"Cumple","No Cumple")</f>
        <v>Cumple</v>
      </c>
    </row>
    <row r="70" spans="1:19" x14ac:dyDescent="0.25">
      <c r="A70" s="44" t="s">
        <v>207</v>
      </c>
      <c r="R70" s="18"/>
    </row>
    <row r="71" spans="1:19" ht="25.5" x14ac:dyDescent="0.35">
      <c r="A71" s="11"/>
      <c r="R71" s="18"/>
    </row>
    <row r="72" spans="1:19" x14ac:dyDescent="0.25">
      <c r="B72" s="47"/>
      <c r="C72" s="47"/>
      <c r="D72" s="47"/>
      <c r="E72" s="47" t="s">
        <v>26</v>
      </c>
      <c r="F72" s="47"/>
      <c r="G72" s="47"/>
      <c r="R72" s="18"/>
    </row>
    <row r="73" spans="1:19" x14ac:dyDescent="0.25">
      <c r="B73" s="48"/>
      <c r="C73" s="48"/>
      <c r="D73" s="48"/>
      <c r="E73" s="48" t="s">
        <v>27</v>
      </c>
      <c r="F73" s="48"/>
      <c r="G73" s="48"/>
      <c r="R73" s="18"/>
    </row>
    <row r="74" spans="1:19" x14ac:dyDescent="0.25">
      <c r="B74" s="49"/>
      <c r="C74" s="49"/>
      <c r="D74" s="49"/>
      <c r="E74" s="49" t="s">
        <v>28</v>
      </c>
      <c r="F74" s="49"/>
      <c r="G74" s="49"/>
      <c r="R74" s="18"/>
    </row>
  </sheetData>
  <autoFilter ref="B3:Q70" xr:uid="{00000000-0001-0000-0000-000000000000}"/>
  <mergeCells count="16">
    <mergeCell ref="B72:D72"/>
    <mergeCell ref="B73:D73"/>
    <mergeCell ref="B74:D74"/>
    <mergeCell ref="V1:W1"/>
    <mergeCell ref="E72:G72"/>
    <mergeCell ref="E73:G73"/>
    <mergeCell ref="E74:G74"/>
    <mergeCell ref="A2:Q2"/>
    <mergeCell ref="S4:S5"/>
    <mergeCell ref="S10:S14"/>
    <mergeCell ref="S16:S21"/>
    <mergeCell ref="S22:S23"/>
    <mergeCell ref="S25:S26"/>
    <mergeCell ref="S35:S36"/>
    <mergeCell ref="S52:S55"/>
    <mergeCell ref="S58:S60"/>
  </mergeCells>
  <phoneticPr fontId="3" type="noConversion"/>
  <pageMargins left="0.23622047244094491" right="0.23622047244094491" top="0.43307086614173229" bottom="0.39370078740157483" header="0.31496062992125984" footer="0.31496062992125984"/>
  <pageSetup paperSize="5" scale="42" fitToHeight="0" orientation="landscape" r:id="rId1"/>
  <headerFooter>
    <oddHeader>&amp;R&amp;P de &amp;N</oddHeader>
  </headerFooter>
  <rowBreaks count="1" manualBreakCount="1">
    <brk id="43" max="16" man="1"/>
  </rowBreaks>
  <ignoredErrors>
    <ignoredError sqref="S31 S24 S29:S30 S32 S41 S64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00B80-387C-438E-B450-338A4F3391CC}">
  <sheetPr>
    <pageSetUpPr fitToPage="1"/>
  </sheetPr>
  <dimension ref="A1:Q59"/>
  <sheetViews>
    <sheetView showGridLines="0" tabSelected="1" view="pageBreakPreview" topLeftCell="E29" zoomScale="60" zoomScaleNormal="60" workbookViewId="0">
      <selection activeCell="M52" sqref="L52:M52"/>
    </sheetView>
  </sheetViews>
  <sheetFormatPr baseColWidth="10" defaultColWidth="9.140625" defaultRowHeight="15" x14ac:dyDescent="0.25"/>
  <cols>
    <col min="2" max="3" width="47.5703125" customWidth="1"/>
    <col min="4" max="4" width="58" customWidth="1"/>
    <col min="5" max="7" width="47.5703125" customWidth="1"/>
    <col min="8" max="8" width="37.28515625" customWidth="1"/>
    <col min="9" max="9" width="44.5703125" customWidth="1"/>
    <col min="10" max="10" width="40.7109375" customWidth="1"/>
    <col min="11" max="11" width="46.42578125" customWidth="1"/>
    <col min="12" max="12" width="31.5703125" bestFit="1" customWidth="1"/>
    <col min="13" max="13" width="16.5703125" customWidth="1"/>
    <col min="14" max="14" width="27.7109375" customWidth="1"/>
    <col min="15" max="15" width="21.7109375" customWidth="1"/>
    <col min="16" max="16" width="30.42578125" customWidth="1"/>
    <col min="17" max="17" width="31.140625" customWidth="1"/>
  </cols>
  <sheetData>
    <row r="1" spans="1:17" ht="156" customHeight="1" thickBot="1" x14ac:dyDescent="0.3"/>
    <row r="2" spans="1:17" s="1" customFormat="1" ht="54.75" customHeight="1" thickBot="1" x14ac:dyDescent="0.45">
      <c r="A2" s="56" t="s">
        <v>173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8"/>
    </row>
    <row r="3" spans="1:17" s="2" customFormat="1" ht="75.75" customHeight="1" x14ac:dyDescent="0.3">
      <c r="A3" s="16" t="s">
        <v>206</v>
      </c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9" t="s">
        <v>11</v>
      </c>
      <c r="N3" s="9" t="s">
        <v>12</v>
      </c>
      <c r="O3" s="9" t="s">
        <v>13</v>
      </c>
      <c r="P3" s="8" t="s">
        <v>14</v>
      </c>
      <c r="Q3" s="10" t="s">
        <v>15</v>
      </c>
    </row>
    <row r="4" spans="1:17" ht="40.5" x14ac:dyDescent="0.25">
      <c r="A4" s="3">
        <v>1</v>
      </c>
      <c r="B4" s="3" t="s">
        <v>66</v>
      </c>
      <c r="C4" s="3" t="s">
        <v>36</v>
      </c>
      <c r="D4" s="3" t="s">
        <v>71</v>
      </c>
      <c r="E4" s="3" t="s">
        <v>103</v>
      </c>
      <c r="F4" s="5" t="s">
        <v>59</v>
      </c>
      <c r="G4" s="3" t="s">
        <v>42</v>
      </c>
      <c r="H4" s="3" t="s">
        <v>43</v>
      </c>
      <c r="I4" s="6">
        <v>45510</v>
      </c>
      <c r="J4" s="6">
        <v>45575</v>
      </c>
      <c r="K4" s="6" t="s">
        <v>16</v>
      </c>
      <c r="L4" s="6" t="s">
        <v>16</v>
      </c>
      <c r="M4" s="3" t="s">
        <v>18</v>
      </c>
      <c r="N4" s="3" t="s">
        <v>22</v>
      </c>
      <c r="O4" s="3" t="s">
        <v>45</v>
      </c>
      <c r="P4" s="3" t="s">
        <v>136</v>
      </c>
      <c r="Q4" s="4" t="s">
        <v>16</v>
      </c>
    </row>
    <row r="5" spans="1:17" ht="121.5" x14ac:dyDescent="0.25">
      <c r="A5" s="3">
        <v>2</v>
      </c>
      <c r="B5" s="3" t="s">
        <v>30</v>
      </c>
      <c r="C5" s="3" t="s">
        <v>37</v>
      </c>
      <c r="D5" s="3" t="s">
        <v>72</v>
      </c>
      <c r="E5" s="3" t="s">
        <v>104</v>
      </c>
      <c r="F5" s="5" t="s">
        <v>59</v>
      </c>
      <c r="G5" s="3" t="s">
        <v>42</v>
      </c>
      <c r="H5" s="3" t="s">
        <v>43</v>
      </c>
      <c r="I5" s="6">
        <v>45531</v>
      </c>
      <c r="J5" s="6">
        <v>45582</v>
      </c>
      <c r="K5" s="6" t="s">
        <v>16</v>
      </c>
      <c r="L5" s="6" t="s">
        <v>16</v>
      </c>
      <c r="M5" s="3" t="s">
        <v>18</v>
      </c>
      <c r="N5" s="3" t="s">
        <v>19</v>
      </c>
      <c r="O5" s="3" t="s">
        <v>45</v>
      </c>
      <c r="P5" s="3" t="s">
        <v>137</v>
      </c>
      <c r="Q5" s="4" t="s">
        <v>16</v>
      </c>
    </row>
    <row r="6" spans="1:17" ht="60.75" x14ac:dyDescent="0.25">
      <c r="A6" s="3">
        <v>3</v>
      </c>
      <c r="B6" s="3" t="s">
        <v>29</v>
      </c>
      <c r="C6" s="3" t="s">
        <v>38</v>
      </c>
      <c r="D6" s="3" t="s">
        <v>74</v>
      </c>
      <c r="E6" s="3" t="s">
        <v>106</v>
      </c>
      <c r="F6" s="5" t="s">
        <v>39</v>
      </c>
      <c r="G6" s="3" t="s">
        <v>41</v>
      </c>
      <c r="H6" s="3" t="s">
        <v>43</v>
      </c>
      <c r="I6" s="6">
        <v>45545</v>
      </c>
      <c r="J6" s="6">
        <v>45568</v>
      </c>
      <c r="K6" s="6">
        <v>45569</v>
      </c>
      <c r="L6" s="5">
        <v>32013</v>
      </c>
      <c r="M6" s="3" t="s">
        <v>18</v>
      </c>
      <c r="N6" s="3" t="s">
        <v>22</v>
      </c>
      <c r="O6" s="3" t="s">
        <v>45</v>
      </c>
      <c r="P6" s="3" t="s">
        <v>139</v>
      </c>
      <c r="Q6" s="4">
        <v>189469.06</v>
      </c>
    </row>
    <row r="7" spans="1:17" ht="60.75" x14ac:dyDescent="0.25">
      <c r="A7" s="3">
        <v>4</v>
      </c>
      <c r="B7" s="3" t="s">
        <v>29</v>
      </c>
      <c r="C7" s="3" t="s">
        <v>38</v>
      </c>
      <c r="D7" s="3" t="s">
        <v>74</v>
      </c>
      <c r="E7" s="3" t="s">
        <v>106</v>
      </c>
      <c r="F7" s="5" t="s">
        <v>39</v>
      </c>
      <c r="G7" s="3" t="s">
        <v>41</v>
      </c>
      <c r="H7" s="3" t="s">
        <v>43</v>
      </c>
      <c r="I7" s="6">
        <v>45545</v>
      </c>
      <c r="J7" s="6">
        <v>45568</v>
      </c>
      <c r="K7" s="6">
        <v>45569</v>
      </c>
      <c r="L7" s="5">
        <v>32014</v>
      </c>
      <c r="M7" s="3" t="s">
        <v>18</v>
      </c>
      <c r="N7" s="3" t="s">
        <v>22</v>
      </c>
      <c r="O7" s="3" t="s">
        <v>45</v>
      </c>
      <c r="P7" s="12" t="s">
        <v>140</v>
      </c>
      <c r="Q7" s="4">
        <v>119619.68</v>
      </c>
    </row>
    <row r="8" spans="1:17" ht="60.75" x14ac:dyDescent="0.25">
      <c r="A8" s="3">
        <v>5</v>
      </c>
      <c r="B8" s="12" t="s">
        <v>29</v>
      </c>
      <c r="C8" s="3" t="s">
        <v>38</v>
      </c>
      <c r="D8" s="12" t="s">
        <v>74</v>
      </c>
      <c r="E8" s="12" t="s">
        <v>106</v>
      </c>
      <c r="F8" s="5" t="s">
        <v>39</v>
      </c>
      <c r="G8" s="12" t="s">
        <v>41</v>
      </c>
      <c r="H8" s="3" t="s">
        <v>43</v>
      </c>
      <c r="I8" s="6">
        <v>45545</v>
      </c>
      <c r="J8" s="6">
        <v>45568</v>
      </c>
      <c r="K8" s="6">
        <v>45569</v>
      </c>
      <c r="L8" s="13">
        <v>32015</v>
      </c>
      <c r="M8" s="12" t="s">
        <v>18</v>
      </c>
      <c r="N8" s="12" t="s">
        <v>22</v>
      </c>
      <c r="O8" s="3" t="s">
        <v>45</v>
      </c>
      <c r="P8" s="12" t="s">
        <v>47</v>
      </c>
      <c r="Q8" s="4">
        <v>25943.48</v>
      </c>
    </row>
    <row r="9" spans="1:17" ht="60.75" x14ac:dyDescent="0.25">
      <c r="A9" s="3">
        <v>6</v>
      </c>
      <c r="B9" s="3" t="s">
        <v>29</v>
      </c>
      <c r="C9" s="3" t="s">
        <v>38</v>
      </c>
      <c r="D9" s="3" t="s">
        <v>74</v>
      </c>
      <c r="E9" s="3" t="s">
        <v>106</v>
      </c>
      <c r="F9" s="5" t="s">
        <v>39</v>
      </c>
      <c r="G9" s="3" t="s">
        <v>41</v>
      </c>
      <c r="H9" s="3" t="s">
        <v>43</v>
      </c>
      <c r="I9" s="6">
        <v>45545</v>
      </c>
      <c r="J9" s="6">
        <v>45568</v>
      </c>
      <c r="K9" s="6">
        <v>45569</v>
      </c>
      <c r="L9" s="5">
        <v>32016</v>
      </c>
      <c r="M9" s="3" t="s">
        <v>18</v>
      </c>
      <c r="N9" s="3" t="s">
        <v>20</v>
      </c>
      <c r="O9" s="3" t="s">
        <v>45</v>
      </c>
      <c r="P9" s="3" t="s">
        <v>141</v>
      </c>
      <c r="Q9" s="4">
        <v>18329.349999999999</v>
      </c>
    </row>
    <row r="10" spans="1:17" ht="60.75" x14ac:dyDescent="0.25">
      <c r="A10" s="3">
        <v>7</v>
      </c>
      <c r="B10" s="3" t="s">
        <v>29</v>
      </c>
      <c r="C10" s="3" t="s">
        <v>38</v>
      </c>
      <c r="D10" s="3" t="s">
        <v>74</v>
      </c>
      <c r="E10" s="3" t="s">
        <v>106</v>
      </c>
      <c r="F10" s="5" t="s">
        <v>39</v>
      </c>
      <c r="G10" s="3" t="s">
        <v>41</v>
      </c>
      <c r="H10" s="3" t="s">
        <v>43</v>
      </c>
      <c r="I10" s="6">
        <v>45545</v>
      </c>
      <c r="J10" s="6">
        <v>45568</v>
      </c>
      <c r="K10" s="6">
        <v>45569</v>
      </c>
      <c r="L10" s="5">
        <v>32017</v>
      </c>
      <c r="M10" s="3" t="s">
        <v>18</v>
      </c>
      <c r="N10" s="3" t="s">
        <v>19</v>
      </c>
      <c r="O10" s="3" t="s">
        <v>45</v>
      </c>
      <c r="P10" s="3" t="s">
        <v>49</v>
      </c>
      <c r="Q10" s="4">
        <v>5196.72</v>
      </c>
    </row>
    <row r="11" spans="1:17" ht="40.5" x14ac:dyDescent="0.25">
      <c r="A11" s="3">
        <v>8</v>
      </c>
      <c r="B11" s="3" t="s">
        <v>29</v>
      </c>
      <c r="C11" s="12" t="s">
        <v>37</v>
      </c>
      <c r="D11" s="3" t="s">
        <v>75</v>
      </c>
      <c r="E11" s="3" t="s">
        <v>107</v>
      </c>
      <c r="F11" s="5" t="s">
        <v>39</v>
      </c>
      <c r="G11" s="3" t="s">
        <v>41</v>
      </c>
      <c r="H11" s="3" t="s">
        <v>43</v>
      </c>
      <c r="I11" s="6">
        <v>45561</v>
      </c>
      <c r="J11" s="6">
        <v>45575</v>
      </c>
      <c r="K11" s="6">
        <v>45582</v>
      </c>
      <c r="L11" s="5">
        <v>32046</v>
      </c>
      <c r="M11" s="3" t="s">
        <v>18</v>
      </c>
      <c r="N11" s="3" t="s">
        <v>19</v>
      </c>
      <c r="O11" s="3" t="s">
        <v>45</v>
      </c>
      <c r="P11" s="3" t="s">
        <v>49</v>
      </c>
      <c r="Q11" s="4">
        <v>123940.12</v>
      </c>
    </row>
    <row r="12" spans="1:17" ht="40.5" x14ac:dyDescent="0.25">
      <c r="A12" s="3">
        <v>9</v>
      </c>
      <c r="B12" s="3" t="s">
        <v>29</v>
      </c>
      <c r="C12" s="12" t="s">
        <v>37</v>
      </c>
      <c r="D12" s="3" t="s">
        <v>76</v>
      </c>
      <c r="E12" s="3" t="s">
        <v>108</v>
      </c>
      <c r="F12" s="5" t="s">
        <v>39</v>
      </c>
      <c r="G12" s="3" t="s">
        <v>41</v>
      </c>
      <c r="H12" s="3" t="s">
        <v>43</v>
      </c>
      <c r="I12" s="6">
        <v>45539</v>
      </c>
      <c r="J12" s="6">
        <v>45567</v>
      </c>
      <c r="K12" s="6">
        <v>45574</v>
      </c>
      <c r="L12" s="5">
        <v>32027</v>
      </c>
      <c r="M12" s="3" t="s">
        <v>21</v>
      </c>
      <c r="N12" s="3" t="s">
        <v>24</v>
      </c>
      <c r="O12" s="3" t="s">
        <v>46</v>
      </c>
      <c r="P12" s="3" t="s">
        <v>142</v>
      </c>
      <c r="Q12" s="4">
        <v>573244</v>
      </c>
    </row>
    <row r="13" spans="1:17" ht="60.75" x14ac:dyDescent="0.25">
      <c r="A13" s="3">
        <v>10</v>
      </c>
      <c r="B13" s="3" t="s">
        <v>29</v>
      </c>
      <c r="C13" s="12" t="s">
        <v>37</v>
      </c>
      <c r="D13" s="3" t="s">
        <v>76</v>
      </c>
      <c r="E13" s="3" t="s">
        <v>108</v>
      </c>
      <c r="F13" s="5" t="s">
        <v>39</v>
      </c>
      <c r="G13" s="3" t="s">
        <v>41</v>
      </c>
      <c r="H13" s="3" t="s">
        <v>43</v>
      </c>
      <c r="I13" s="6">
        <v>45539</v>
      </c>
      <c r="J13" s="6">
        <v>45567</v>
      </c>
      <c r="K13" s="6">
        <v>45574</v>
      </c>
      <c r="L13" s="5">
        <v>32030</v>
      </c>
      <c r="M13" s="3" t="s">
        <v>21</v>
      </c>
      <c r="N13" s="3" t="s">
        <v>20</v>
      </c>
      <c r="O13" s="3" t="s">
        <v>46</v>
      </c>
      <c r="P13" s="3" t="s">
        <v>48</v>
      </c>
      <c r="Q13" s="4">
        <v>251021.4</v>
      </c>
    </row>
    <row r="14" spans="1:17" ht="40.5" x14ac:dyDescent="0.25">
      <c r="A14" s="3">
        <v>11</v>
      </c>
      <c r="B14" s="3" t="s">
        <v>29</v>
      </c>
      <c r="C14" s="12" t="s">
        <v>37</v>
      </c>
      <c r="D14" s="3" t="s">
        <v>76</v>
      </c>
      <c r="E14" s="3" t="s">
        <v>108</v>
      </c>
      <c r="F14" s="5" t="s">
        <v>39</v>
      </c>
      <c r="G14" s="3" t="s">
        <v>41</v>
      </c>
      <c r="H14" s="3" t="s">
        <v>43</v>
      </c>
      <c r="I14" s="6">
        <v>45539</v>
      </c>
      <c r="J14" s="6">
        <v>45567</v>
      </c>
      <c r="K14" s="6">
        <v>45574</v>
      </c>
      <c r="L14" s="5">
        <v>32029</v>
      </c>
      <c r="M14" s="3" t="s">
        <v>21</v>
      </c>
      <c r="N14" s="3" t="s">
        <v>19</v>
      </c>
      <c r="O14" s="3" t="s">
        <v>45</v>
      </c>
      <c r="P14" s="3" t="s">
        <v>143</v>
      </c>
      <c r="Q14" s="4">
        <v>331226</v>
      </c>
    </row>
    <row r="15" spans="1:17" ht="40.5" x14ac:dyDescent="0.25">
      <c r="A15" s="3">
        <v>12</v>
      </c>
      <c r="B15" s="3" t="s">
        <v>29</v>
      </c>
      <c r="C15" s="12" t="s">
        <v>37</v>
      </c>
      <c r="D15" s="3" t="s">
        <v>76</v>
      </c>
      <c r="E15" s="3" t="s">
        <v>108</v>
      </c>
      <c r="F15" s="5" t="s">
        <v>39</v>
      </c>
      <c r="G15" s="3" t="s">
        <v>41</v>
      </c>
      <c r="H15" s="3" t="s">
        <v>43</v>
      </c>
      <c r="I15" s="6">
        <v>45539</v>
      </c>
      <c r="J15" s="6">
        <v>45567</v>
      </c>
      <c r="K15" s="6">
        <v>45574</v>
      </c>
      <c r="L15" s="5">
        <v>32031</v>
      </c>
      <c r="M15" s="3" t="s">
        <v>21</v>
      </c>
      <c r="N15" s="3" t="s">
        <v>22</v>
      </c>
      <c r="O15" s="3" t="s">
        <v>45</v>
      </c>
      <c r="P15" s="3" t="s">
        <v>140</v>
      </c>
      <c r="Q15" s="4">
        <v>209064.73</v>
      </c>
    </row>
    <row r="16" spans="1:17" ht="40.5" x14ac:dyDescent="0.25">
      <c r="A16" s="3">
        <v>13</v>
      </c>
      <c r="B16" s="3" t="s">
        <v>29</v>
      </c>
      <c r="C16" s="12" t="s">
        <v>37</v>
      </c>
      <c r="D16" s="3" t="s">
        <v>76</v>
      </c>
      <c r="E16" s="3" t="s">
        <v>108</v>
      </c>
      <c r="F16" s="5" t="s">
        <v>39</v>
      </c>
      <c r="G16" s="3" t="s">
        <v>41</v>
      </c>
      <c r="H16" s="3" t="s">
        <v>43</v>
      </c>
      <c r="I16" s="6">
        <v>45539</v>
      </c>
      <c r="J16" s="6">
        <v>45567</v>
      </c>
      <c r="K16" s="6">
        <v>45574</v>
      </c>
      <c r="L16" s="5">
        <v>32033</v>
      </c>
      <c r="M16" s="3" t="s">
        <v>21</v>
      </c>
      <c r="N16" s="3" t="s">
        <v>22</v>
      </c>
      <c r="O16" s="3" t="s">
        <v>45</v>
      </c>
      <c r="P16" s="3" t="s">
        <v>47</v>
      </c>
      <c r="Q16" s="4">
        <v>131747</v>
      </c>
    </row>
    <row r="17" spans="1:17" ht="60.75" x14ac:dyDescent="0.25">
      <c r="A17" s="3">
        <v>14</v>
      </c>
      <c r="B17" s="3" t="s">
        <v>29</v>
      </c>
      <c r="C17" s="12" t="s">
        <v>37</v>
      </c>
      <c r="D17" s="3" t="s">
        <v>76</v>
      </c>
      <c r="E17" s="3" t="s">
        <v>108</v>
      </c>
      <c r="F17" s="5" t="s">
        <v>39</v>
      </c>
      <c r="G17" s="3" t="s">
        <v>41</v>
      </c>
      <c r="H17" s="3" t="s">
        <v>43</v>
      </c>
      <c r="I17" s="6">
        <v>45539</v>
      </c>
      <c r="J17" s="6">
        <v>45567</v>
      </c>
      <c r="K17" s="6">
        <v>45574</v>
      </c>
      <c r="L17" s="5">
        <v>32032</v>
      </c>
      <c r="M17" s="3" t="s">
        <v>21</v>
      </c>
      <c r="N17" s="3" t="s">
        <v>22</v>
      </c>
      <c r="O17" s="3" t="s">
        <v>45</v>
      </c>
      <c r="P17" s="3" t="s">
        <v>51</v>
      </c>
      <c r="Q17" s="4">
        <v>158049.20000000001</v>
      </c>
    </row>
    <row r="18" spans="1:17" ht="81" x14ac:dyDescent="0.25">
      <c r="A18" s="3">
        <v>15</v>
      </c>
      <c r="B18" s="3" t="s">
        <v>33</v>
      </c>
      <c r="C18" s="3" t="s">
        <v>38</v>
      </c>
      <c r="D18" s="3" t="s">
        <v>177</v>
      </c>
      <c r="E18" s="3" t="s">
        <v>178</v>
      </c>
      <c r="F18" s="5" t="s">
        <v>59</v>
      </c>
      <c r="G18" s="3" t="s">
        <v>41</v>
      </c>
      <c r="H18" s="3" t="s">
        <v>43</v>
      </c>
      <c r="I18" s="6">
        <v>45547</v>
      </c>
      <c r="J18" s="6">
        <v>45590</v>
      </c>
      <c r="K18" s="6" t="s">
        <v>16</v>
      </c>
      <c r="L18" s="5" t="s">
        <v>16</v>
      </c>
      <c r="M18" s="3" t="s">
        <v>21</v>
      </c>
      <c r="N18" s="3" t="s">
        <v>19</v>
      </c>
      <c r="O18" s="3" t="s">
        <v>45</v>
      </c>
      <c r="P18" s="3" t="s">
        <v>179</v>
      </c>
      <c r="Q18" s="4" t="s">
        <v>16</v>
      </c>
    </row>
    <row r="19" spans="1:17" ht="81" x14ac:dyDescent="0.25">
      <c r="A19" s="3">
        <v>16</v>
      </c>
      <c r="B19" s="3" t="s">
        <v>33</v>
      </c>
      <c r="C19" s="3" t="s">
        <v>38</v>
      </c>
      <c r="D19" s="3" t="s">
        <v>177</v>
      </c>
      <c r="E19" s="3" t="s">
        <v>178</v>
      </c>
      <c r="F19" s="5" t="s">
        <v>59</v>
      </c>
      <c r="G19" s="3" t="s">
        <v>41</v>
      </c>
      <c r="H19" s="3" t="s">
        <v>43</v>
      </c>
      <c r="I19" s="6">
        <v>45547</v>
      </c>
      <c r="J19" s="6">
        <v>45590</v>
      </c>
      <c r="K19" s="6" t="s">
        <v>16</v>
      </c>
      <c r="L19" s="5" t="s">
        <v>16</v>
      </c>
      <c r="M19" s="3" t="s">
        <v>21</v>
      </c>
      <c r="N19" s="3" t="s">
        <v>63</v>
      </c>
      <c r="O19" s="3" t="s">
        <v>46</v>
      </c>
      <c r="P19" s="3" t="s">
        <v>180</v>
      </c>
      <c r="Q19" s="4" t="s">
        <v>16</v>
      </c>
    </row>
    <row r="20" spans="1:17" ht="40.5" x14ac:dyDescent="0.25">
      <c r="A20" s="3">
        <v>17</v>
      </c>
      <c r="B20" s="3" t="s">
        <v>31</v>
      </c>
      <c r="C20" s="3" t="s">
        <v>38</v>
      </c>
      <c r="D20" s="3" t="s">
        <v>77</v>
      </c>
      <c r="E20" s="3" t="s">
        <v>109</v>
      </c>
      <c r="F20" s="5" t="s">
        <v>40</v>
      </c>
      <c r="G20" s="3" t="s">
        <v>41</v>
      </c>
      <c r="H20" s="3" t="s">
        <v>43</v>
      </c>
      <c r="I20" s="6">
        <v>45552</v>
      </c>
      <c r="J20" s="6">
        <v>45567</v>
      </c>
      <c r="K20" s="6">
        <v>45569</v>
      </c>
      <c r="L20" s="5">
        <v>32012</v>
      </c>
      <c r="M20" s="3" t="s">
        <v>21</v>
      </c>
      <c r="N20" s="3" t="s">
        <v>144</v>
      </c>
      <c r="O20" s="3" t="s">
        <v>46</v>
      </c>
      <c r="P20" s="3" t="s">
        <v>145</v>
      </c>
      <c r="Q20" s="4">
        <v>227447.36</v>
      </c>
    </row>
    <row r="21" spans="1:17" ht="101.25" x14ac:dyDescent="0.25">
      <c r="A21" s="3">
        <v>18</v>
      </c>
      <c r="B21" s="3" t="s">
        <v>29</v>
      </c>
      <c r="C21" s="3" t="s">
        <v>38</v>
      </c>
      <c r="D21" s="3" t="s">
        <v>78</v>
      </c>
      <c r="E21" s="3" t="s">
        <v>110</v>
      </c>
      <c r="F21" s="5" t="s">
        <v>39</v>
      </c>
      <c r="G21" s="3" t="s">
        <v>41</v>
      </c>
      <c r="H21" s="3" t="s">
        <v>43</v>
      </c>
      <c r="I21" s="6">
        <v>45551</v>
      </c>
      <c r="J21" s="6">
        <v>45569</v>
      </c>
      <c r="K21" s="6">
        <v>45573</v>
      </c>
      <c r="L21" s="5">
        <v>32019</v>
      </c>
      <c r="M21" s="3" t="s">
        <v>21</v>
      </c>
      <c r="N21" s="3" t="s">
        <v>22</v>
      </c>
      <c r="O21" s="3" t="s">
        <v>45</v>
      </c>
      <c r="P21" s="3" t="s">
        <v>146</v>
      </c>
      <c r="Q21" s="4">
        <v>833906</v>
      </c>
    </row>
    <row r="22" spans="1:17" ht="60.75" x14ac:dyDescent="0.25">
      <c r="A22" s="3">
        <v>19</v>
      </c>
      <c r="B22" s="3" t="s">
        <v>35</v>
      </c>
      <c r="C22" s="3" t="s">
        <v>38</v>
      </c>
      <c r="D22" s="3" t="s">
        <v>79</v>
      </c>
      <c r="E22" s="3" t="s">
        <v>111</v>
      </c>
      <c r="F22" s="5" t="s">
        <v>40</v>
      </c>
      <c r="G22" s="3" t="s">
        <v>42</v>
      </c>
      <c r="H22" s="3" t="s">
        <v>43</v>
      </c>
      <c r="I22" s="6">
        <v>45555</v>
      </c>
      <c r="J22" s="6">
        <v>45567</v>
      </c>
      <c r="K22" s="6">
        <v>45567</v>
      </c>
      <c r="L22" s="5">
        <v>32010</v>
      </c>
      <c r="M22" s="3" t="s">
        <v>21</v>
      </c>
      <c r="N22" s="3" t="s">
        <v>44</v>
      </c>
      <c r="O22" s="3" t="s">
        <v>46</v>
      </c>
      <c r="P22" s="3" t="s">
        <v>148</v>
      </c>
      <c r="Q22" s="4">
        <v>157707</v>
      </c>
    </row>
    <row r="23" spans="1:17" ht="81" x14ac:dyDescent="0.25">
      <c r="A23" s="3">
        <v>20</v>
      </c>
      <c r="B23" s="3" t="s">
        <v>34</v>
      </c>
      <c r="C23" s="3" t="s">
        <v>38</v>
      </c>
      <c r="D23" s="3" t="s">
        <v>81</v>
      </c>
      <c r="E23" s="3" t="s">
        <v>113</v>
      </c>
      <c r="F23" s="5" t="s">
        <v>39</v>
      </c>
      <c r="G23" s="3" t="s">
        <v>42</v>
      </c>
      <c r="H23" s="3" t="s">
        <v>43</v>
      </c>
      <c r="I23" s="6">
        <v>45566</v>
      </c>
      <c r="J23" s="6">
        <v>45576</v>
      </c>
      <c r="K23" s="6">
        <v>45582</v>
      </c>
      <c r="L23" s="5">
        <v>32045</v>
      </c>
      <c r="M23" s="3" t="s">
        <v>18</v>
      </c>
      <c r="N23" s="3" t="s">
        <v>20</v>
      </c>
      <c r="O23" s="3" t="s">
        <v>45</v>
      </c>
      <c r="P23" s="3" t="s">
        <v>150</v>
      </c>
      <c r="Q23" s="4">
        <v>427160</v>
      </c>
    </row>
    <row r="24" spans="1:17" ht="60.75" x14ac:dyDescent="0.25">
      <c r="A24" s="3">
        <v>21</v>
      </c>
      <c r="B24" s="3" t="s">
        <v>29</v>
      </c>
      <c r="C24" s="3" t="s">
        <v>38</v>
      </c>
      <c r="D24" s="3" t="s">
        <v>82</v>
      </c>
      <c r="E24" s="3" t="s">
        <v>114</v>
      </c>
      <c r="F24" s="5" t="s">
        <v>40</v>
      </c>
      <c r="G24" s="3" t="s">
        <v>42</v>
      </c>
      <c r="H24" s="3" t="s">
        <v>43</v>
      </c>
      <c r="I24" s="6">
        <v>45555</v>
      </c>
      <c r="J24" s="6">
        <v>45568</v>
      </c>
      <c r="K24" s="6">
        <v>45569</v>
      </c>
      <c r="L24" s="5">
        <v>32018</v>
      </c>
      <c r="M24" s="3" t="s">
        <v>21</v>
      </c>
      <c r="N24" s="3" t="s">
        <v>22</v>
      </c>
      <c r="O24" s="3" t="s">
        <v>46</v>
      </c>
      <c r="P24" s="3" t="s">
        <v>151</v>
      </c>
      <c r="Q24" s="4">
        <v>217108.2</v>
      </c>
    </row>
    <row r="25" spans="1:17" ht="40.5" x14ac:dyDescent="0.25">
      <c r="A25" s="3">
        <v>22</v>
      </c>
      <c r="B25" s="3" t="s">
        <v>31</v>
      </c>
      <c r="C25" s="3" t="s">
        <v>38</v>
      </c>
      <c r="D25" s="3" t="s">
        <v>83</v>
      </c>
      <c r="E25" s="3" t="s">
        <v>115</v>
      </c>
      <c r="F25" s="5" t="s">
        <v>39</v>
      </c>
      <c r="G25" s="3" t="s">
        <v>41</v>
      </c>
      <c r="H25" s="3" t="s">
        <v>43</v>
      </c>
      <c r="I25" s="6">
        <v>45554</v>
      </c>
      <c r="J25" s="6">
        <v>45572</v>
      </c>
      <c r="K25" s="6">
        <v>45573</v>
      </c>
      <c r="L25" s="5">
        <v>32023</v>
      </c>
      <c r="M25" s="3" t="s">
        <v>18</v>
      </c>
      <c r="N25" s="3" t="s">
        <v>19</v>
      </c>
      <c r="O25" s="3" t="s">
        <v>45</v>
      </c>
      <c r="P25" s="3" t="s">
        <v>143</v>
      </c>
      <c r="Q25" s="4">
        <v>1822982</v>
      </c>
    </row>
    <row r="26" spans="1:17" ht="60.75" x14ac:dyDescent="0.25">
      <c r="A26" s="3">
        <v>23</v>
      </c>
      <c r="B26" s="3" t="s">
        <v>33</v>
      </c>
      <c r="C26" s="3" t="s">
        <v>38</v>
      </c>
      <c r="D26" s="3" t="s">
        <v>87</v>
      </c>
      <c r="E26" s="3" t="s">
        <v>119</v>
      </c>
      <c r="F26" s="5" t="s">
        <v>39</v>
      </c>
      <c r="G26" s="3" t="s">
        <v>41</v>
      </c>
      <c r="H26" s="3" t="s">
        <v>43</v>
      </c>
      <c r="I26" s="6">
        <v>45565</v>
      </c>
      <c r="J26" s="6">
        <v>45579</v>
      </c>
      <c r="K26" s="6">
        <v>45582</v>
      </c>
      <c r="L26" s="5">
        <v>32047</v>
      </c>
      <c r="M26" s="3" t="s">
        <v>18</v>
      </c>
      <c r="N26" s="3" t="s">
        <v>22</v>
      </c>
      <c r="O26" s="3" t="s">
        <v>45</v>
      </c>
      <c r="P26" s="3" t="s">
        <v>140</v>
      </c>
      <c r="Q26" s="4">
        <v>584981.76000000001</v>
      </c>
    </row>
    <row r="27" spans="1:17" ht="60.75" x14ac:dyDescent="0.25">
      <c r="A27" s="3">
        <v>24</v>
      </c>
      <c r="B27" s="3" t="s">
        <v>33</v>
      </c>
      <c r="C27" s="3" t="s">
        <v>38</v>
      </c>
      <c r="D27" s="3" t="s">
        <v>87</v>
      </c>
      <c r="E27" s="3" t="s">
        <v>119</v>
      </c>
      <c r="F27" s="5" t="s">
        <v>39</v>
      </c>
      <c r="G27" s="3" t="s">
        <v>41</v>
      </c>
      <c r="H27" s="3" t="s">
        <v>43</v>
      </c>
      <c r="I27" s="6">
        <v>45565</v>
      </c>
      <c r="J27" s="6">
        <v>45579</v>
      </c>
      <c r="K27" s="6">
        <v>45582</v>
      </c>
      <c r="L27" s="5">
        <v>32048</v>
      </c>
      <c r="M27" s="3" t="s">
        <v>18</v>
      </c>
      <c r="N27" s="3" t="s">
        <v>22</v>
      </c>
      <c r="O27" s="3" t="s">
        <v>45</v>
      </c>
      <c r="P27" s="3" t="s">
        <v>49</v>
      </c>
      <c r="Q27" s="4">
        <v>158120</v>
      </c>
    </row>
    <row r="28" spans="1:17" ht="60.75" x14ac:dyDescent="0.25">
      <c r="A28" s="3">
        <v>25</v>
      </c>
      <c r="B28" s="3" t="s">
        <v>29</v>
      </c>
      <c r="C28" s="3" t="s">
        <v>38</v>
      </c>
      <c r="D28" s="3" t="s">
        <v>88</v>
      </c>
      <c r="E28" s="3" t="s">
        <v>120</v>
      </c>
      <c r="F28" s="5" t="s">
        <v>39</v>
      </c>
      <c r="G28" s="3" t="s">
        <v>41</v>
      </c>
      <c r="H28" s="3" t="s">
        <v>43</v>
      </c>
      <c r="I28" s="6">
        <v>45560</v>
      </c>
      <c r="J28" s="6">
        <v>45569</v>
      </c>
      <c r="K28" s="6">
        <v>45573</v>
      </c>
      <c r="L28" s="5">
        <v>32020</v>
      </c>
      <c r="M28" s="3" t="s">
        <v>18</v>
      </c>
      <c r="N28" s="3" t="s">
        <v>19</v>
      </c>
      <c r="O28" s="3" t="s">
        <v>45</v>
      </c>
      <c r="P28" s="3" t="s">
        <v>50</v>
      </c>
      <c r="Q28" s="4">
        <v>399320.61</v>
      </c>
    </row>
    <row r="29" spans="1:17" ht="101.25" x14ac:dyDescent="0.25">
      <c r="A29" s="3">
        <v>26</v>
      </c>
      <c r="B29" s="3" t="s">
        <v>29</v>
      </c>
      <c r="C29" s="3" t="s">
        <v>38</v>
      </c>
      <c r="D29" s="3" t="s">
        <v>181</v>
      </c>
      <c r="E29" s="3" t="s">
        <v>182</v>
      </c>
      <c r="F29" s="5" t="s">
        <v>40</v>
      </c>
      <c r="G29" s="3" t="s">
        <v>41</v>
      </c>
      <c r="H29" s="3" t="s">
        <v>43</v>
      </c>
      <c r="I29" s="6">
        <v>45572</v>
      </c>
      <c r="J29" s="6">
        <v>45588</v>
      </c>
      <c r="K29" s="6">
        <v>45589</v>
      </c>
      <c r="L29" s="5">
        <v>32060</v>
      </c>
      <c r="M29" s="3" t="s">
        <v>18</v>
      </c>
      <c r="N29" s="3" t="s">
        <v>23</v>
      </c>
      <c r="O29" s="3" t="s">
        <v>46</v>
      </c>
      <c r="P29" s="3" t="s">
        <v>158</v>
      </c>
      <c r="Q29" s="4">
        <v>225763.03</v>
      </c>
    </row>
    <row r="30" spans="1:17" ht="40.5" x14ac:dyDescent="0.25">
      <c r="A30" s="3">
        <v>27</v>
      </c>
      <c r="B30" s="3" t="s">
        <v>31</v>
      </c>
      <c r="C30" s="3" t="s">
        <v>38</v>
      </c>
      <c r="D30" s="3" t="s">
        <v>91</v>
      </c>
      <c r="E30" s="3" t="s">
        <v>123</v>
      </c>
      <c r="F30" s="5" t="s">
        <v>39</v>
      </c>
      <c r="G30" s="3" t="s">
        <v>41</v>
      </c>
      <c r="H30" s="3" t="s">
        <v>43</v>
      </c>
      <c r="I30" s="6">
        <v>45573</v>
      </c>
      <c r="J30" s="6">
        <v>45581</v>
      </c>
      <c r="K30" s="6">
        <v>45586</v>
      </c>
      <c r="L30" s="5">
        <v>32055</v>
      </c>
      <c r="M30" s="3" t="s">
        <v>18</v>
      </c>
      <c r="N30" s="3" t="s">
        <v>23</v>
      </c>
      <c r="O30" s="3" t="s">
        <v>46</v>
      </c>
      <c r="P30" s="3" t="s">
        <v>157</v>
      </c>
      <c r="Q30" s="4">
        <v>138989.84</v>
      </c>
    </row>
    <row r="31" spans="1:17" ht="101.25" x14ac:dyDescent="0.25">
      <c r="A31" s="3">
        <v>28</v>
      </c>
      <c r="B31" s="3" t="s">
        <v>29</v>
      </c>
      <c r="C31" s="3" t="s">
        <v>38</v>
      </c>
      <c r="D31" s="3" t="s">
        <v>92</v>
      </c>
      <c r="E31" s="3" t="s">
        <v>124</v>
      </c>
      <c r="F31" s="5" t="s">
        <v>40</v>
      </c>
      <c r="G31" s="3" t="s">
        <v>42</v>
      </c>
      <c r="H31" s="3" t="s">
        <v>43</v>
      </c>
      <c r="I31" s="6">
        <v>45576</v>
      </c>
      <c r="J31" s="6">
        <v>45580</v>
      </c>
      <c r="K31" s="6">
        <v>45583</v>
      </c>
      <c r="L31" s="5">
        <v>32050</v>
      </c>
      <c r="M31" s="3" t="s">
        <v>18</v>
      </c>
      <c r="N31" s="3" t="s">
        <v>23</v>
      </c>
      <c r="O31" s="3" t="s">
        <v>46</v>
      </c>
      <c r="P31" s="3" t="s">
        <v>158</v>
      </c>
      <c r="Q31" s="4">
        <v>231625.74</v>
      </c>
    </row>
    <row r="32" spans="1:17" ht="60.75" x14ac:dyDescent="0.25">
      <c r="A32" s="3">
        <v>29</v>
      </c>
      <c r="B32" s="3" t="s">
        <v>31</v>
      </c>
      <c r="C32" s="3" t="s">
        <v>38</v>
      </c>
      <c r="D32" s="3" t="s">
        <v>93</v>
      </c>
      <c r="E32" s="3" t="s">
        <v>125</v>
      </c>
      <c r="F32" s="5" t="s">
        <v>40</v>
      </c>
      <c r="G32" s="3" t="s">
        <v>41</v>
      </c>
      <c r="H32" s="3" t="s">
        <v>43</v>
      </c>
      <c r="I32" s="6">
        <v>45573</v>
      </c>
      <c r="J32" s="6">
        <v>45580</v>
      </c>
      <c r="K32" s="6">
        <v>45582</v>
      </c>
      <c r="L32" s="5">
        <v>32044</v>
      </c>
      <c r="M32" s="3" t="s">
        <v>18</v>
      </c>
      <c r="N32" s="3" t="s">
        <v>19</v>
      </c>
      <c r="O32" s="3" t="s">
        <v>45</v>
      </c>
      <c r="P32" s="3" t="s">
        <v>159</v>
      </c>
      <c r="Q32" s="4">
        <v>29900</v>
      </c>
    </row>
    <row r="33" spans="1:17" ht="81" x14ac:dyDescent="0.25">
      <c r="A33" s="3">
        <v>30</v>
      </c>
      <c r="B33" s="3" t="s">
        <v>31</v>
      </c>
      <c r="C33" s="3" t="s">
        <v>38</v>
      </c>
      <c r="D33" s="3" t="s">
        <v>94</v>
      </c>
      <c r="E33" s="3" t="s">
        <v>126</v>
      </c>
      <c r="F33" s="5" t="s">
        <v>40</v>
      </c>
      <c r="G33" s="3" t="s">
        <v>41</v>
      </c>
      <c r="H33" s="3" t="s">
        <v>43</v>
      </c>
      <c r="I33" s="6">
        <v>45567</v>
      </c>
      <c r="J33" s="6">
        <v>45574</v>
      </c>
      <c r="K33" s="6">
        <v>45576</v>
      </c>
      <c r="L33" s="5">
        <v>32036</v>
      </c>
      <c r="M33" s="3" t="s">
        <v>18</v>
      </c>
      <c r="N33" s="3" t="s">
        <v>20</v>
      </c>
      <c r="O33" s="3" t="s">
        <v>45</v>
      </c>
      <c r="P33" s="3" t="s">
        <v>160</v>
      </c>
      <c r="Q33" s="4">
        <v>213090.06</v>
      </c>
    </row>
    <row r="34" spans="1:17" ht="81" x14ac:dyDescent="0.25">
      <c r="A34" s="3">
        <v>31</v>
      </c>
      <c r="B34" s="3" t="s">
        <v>31</v>
      </c>
      <c r="C34" s="3" t="s">
        <v>38</v>
      </c>
      <c r="D34" s="3" t="s">
        <v>95</v>
      </c>
      <c r="E34" s="3" t="s">
        <v>127</v>
      </c>
      <c r="F34" s="5" t="s">
        <v>40</v>
      </c>
      <c r="G34" s="3" t="s">
        <v>41</v>
      </c>
      <c r="H34" s="3" t="s">
        <v>43</v>
      </c>
      <c r="I34" s="6">
        <v>45569</v>
      </c>
      <c r="J34" s="6">
        <v>45580</v>
      </c>
      <c r="K34" s="6">
        <v>45581</v>
      </c>
      <c r="L34" s="5">
        <v>32043</v>
      </c>
      <c r="M34" s="3" t="s">
        <v>18</v>
      </c>
      <c r="N34" s="3" t="s">
        <v>20</v>
      </c>
      <c r="O34" s="3" t="s">
        <v>45</v>
      </c>
      <c r="P34" s="3" t="s">
        <v>160</v>
      </c>
      <c r="Q34" s="4">
        <v>233572.57</v>
      </c>
    </row>
    <row r="35" spans="1:17" ht="81" x14ac:dyDescent="0.25">
      <c r="A35" s="3">
        <v>32</v>
      </c>
      <c r="B35" s="3" t="s">
        <v>34</v>
      </c>
      <c r="C35" s="3" t="s">
        <v>38</v>
      </c>
      <c r="D35" s="3" t="s">
        <v>96</v>
      </c>
      <c r="E35" s="3" t="s">
        <v>128</v>
      </c>
      <c r="F35" s="5" t="s">
        <v>40</v>
      </c>
      <c r="G35" s="3" t="s">
        <v>41</v>
      </c>
      <c r="H35" s="3" t="s">
        <v>43</v>
      </c>
      <c r="I35" s="6">
        <v>45568</v>
      </c>
      <c r="J35" s="6">
        <v>45575</v>
      </c>
      <c r="K35" s="6">
        <v>45579</v>
      </c>
      <c r="L35" s="5">
        <v>32039</v>
      </c>
      <c r="M35" s="3" t="s">
        <v>18</v>
      </c>
      <c r="N35" s="3" t="s">
        <v>23</v>
      </c>
      <c r="O35" s="3" t="s">
        <v>46</v>
      </c>
      <c r="P35" s="3" t="s">
        <v>161</v>
      </c>
      <c r="Q35" s="4">
        <v>224685.22</v>
      </c>
    </row>
    <row r="36" spans="1:17" ht="81" x14ac:dyDescent="0.25">
      <c r="A36" s="3">
        <v>33</v>
      </c>
      <c r="B36" s="3" t="s">
        <v>29</v>
      </c>
      <c r="C36" s="3" t="s">
        <v>69</v>
      </c>
      <c r="D36" s="3" t="s">
        <v>183</v>
      </c>
      <c r="E36" s="3" t="s">
        <v>184</v>
      </c>
      <c r="F36" s="5" t="s">
        <v>40</v>
      </c>
      <c r="G36" s="3" t="s">
        <v>42</v>
      </c>
      <c r="H36" s="3" t="s">
        <v>43</v>
      </c>
      <c r="I36" s="6">
        <v>45583</v>
      </c>
      <c r="J36" s="6">
        <v>45588</v>
      </c>
      <c r="K36" s="6">
        <v>45589</v>
      </c>
      <c r="L36" s="5">
        <v>32061</v>
      </c>
      <c r="M36" s="3" t="s">
        <v>18</v>
      </c>
      <c r="N36" s="3" t="s">
        <v>20</v>
      </c>
      <c r="O36" s="3" t="s">
        <v>45</v>
      </c>
      <c r="P36" s="3" t="s">
        <v>185</v>
      </c>
      <c r="Q36" s="4">
        <v>224937.5</v>
      </c>
    </row>
    <row r="37" spans="1:17" ht="81" x14ac:dyDescent="0.25">
      <c r="A37" s="3">
        <v>34</v>
      </c>
      <c r="B37" s="3" t="s">
        <v>29</v>
      </c>
      <c r="C37" s="3" t="s">
        <v>69</v>
      </c>
      <c r="D37" s="3" t="s">
        <v>99</v>
      </c>
      <c r="E37" s="3" t="s">
        <v>131</v>
      </c>
      <c r="F37" s="5" t="s">
        <v>40</v>
      </c>
      <c r="G37" s="3" t="s">
        <v>41</v>
      </c>
      <c r="H37" s="3" t="s">
        <v>43</v>
      </c>
      <c r="I37" s="6">
        <v>45574</v>
      </c>
      <c r="J37" s="6">
        <v>45576</v>
      </c>
      <c r="K37" s="6">
        <v>45580</v>
      </c>
      <c r="L37" s="5">
        <v>32040</v>
      </c>
      <c r="M37" s="3" t="s">
        <v>18</v>
      </c>
      <c r="N37" s="3" t="s">
        <v>19</v>
      </c>
      <c r="O37" s="3" t="s">
        <v>45</v>
      </c>
      <c r="P37" s="3" t="s">
        <v>50</v>
      </c>
      <c r="Q37" s="4">
        <v>224513.88</v>
      </c>
    </row>
    <row r="38" spans="1:17" ht="101.25" x14ac:dyDescent="0.25">
      <c r="A38" s="3">
        <v>35</v>
      </c>
      <c r="B38" s="3" t="s">
        <v>34</v>
      </c>
      <c r="C38" s="3" t="s">
        <v>69</v>
      </c>
      <c r="D38" s="3" t="s">
        <v>100</v>
      </c>
      <c r="E38" s="3" t="s">
        <v>132</v>
      </c>
      <c r="F38" s="5" t="s">
        <v>40</v>
      </c>
      <c r="G38" s="3" t="s">
        <v>42</v>
      </c>
      <c r="H38" s="3" t="s">
        <v>43</v>
      </c>
      <c r="I38" s="6">
        <v>45573</v>
      </c>
      <c r="J38" s="6">
        <v>45579</v>
      </c>
      <c r="K38" s="6">
        <v>45581</v>
      </c>
      <c r="L38" s="5">
        <v>32042</v>
      </c>
      <c r="M38" s="3" t="s">
        <v>18</v>
      </c>
      <c r="N38" s="3" t="s">
        <v>24</v>
      </c>
      <c r="O38" s="3" t="s">
        <v>46</v>
      </c>
      <c r="P38" s="3" t="s">
        <v>158</v>
      </c>
      <c r="Q38" s="4">
        <v>176882</v>
      </c>
    </row>
    <row r="39" spans="1:17" ht="60.75" x14ac:dyDescent="0.25">
      <c r="A39" s="3">
        <v>36</v>
      </c>
      <c r="B39" s="3" t="s">
        <v>31</v>
      </c>
      <c r="C39" s="3" t="s">
        <v>69</v>
      </c>
      <c r="D39" s="3" t="s">
        <v>101</v>
      </c>
      <c r="E39" s="3" t="s">
        <v>133</v>
      </c>
      <c r="F39" s="5" t="s">
        <v>39</v>
      </c>
      <c r="G39" s="3" t="s">
        <v>41</v>
      </c>
      <c r="H39" s="3" t="s">
        <v>43</v>
      </c>
      <c r="I39" s="6">
        <v>45572</v>
      </c>
      <c r="J39" s="6">
        <v>45582</v>
      </c>
      <c r="K39" s="6">
        <v>45586</v>
      </c>
      <c r="L39" s="5">
        <v>32051</v>
      </c>
      <c r="M39" s="3" t="s">
        <v>18</v>
      </c>
      <c r="N39" s="3" t="s">
        <v>22</v>
      </c>
      <c r="O39" s="3" t="s">
        <v>45</v>
      </c>
      <c r="P39" s="3" t="s">
        <v>164</v>
      </c>
      <c r="Q39" s="4">
        <v>20532</v>
      </c>
    </row>
    <row r="40" spans="1:17" ht="60.75" x14ac:dyDescent="0.25">
      <c r="A40" s="3">
        <v>37</v>
      </c>
      <c r="B40" s="3" t="s">
        <v>31</v>
      </c>
      <c r="C40" s="3" t="s">
        <v>69</v>
      </c>
      <c r="D40" s="3" t="s">
        <v>101</v>
      </c>
      <c r="E40" s="3" t="s">
        <v>133</v>
      </c>
      <c r="F40" s="5" t="s">
        <v>39</v>
      </c>
      <c r="G40" s="3" t="s">
        <v>41</v>
      </c>
      <c r="H40" s="3" t="s">
        <v>43</v>
      </c>
      <c r="I40" s="6">
        <v>45572</v>
      </c>
      <c r="J40" s="6">
        <v>45582</v>
      </c>
      <c r="K40" s="6">
        <v>45586</v>
      </c>
      <c r="L40" s="5">
        <v>32052</v>
      </c>
      <c r="M40" s="3" t="s">
        <v>18</v>
      </c>
      <c r="N40" s="3" t="s">
        <v>19</v>
      </c>
      <c r="O40" s="3" t="s">
        <v>45</v>
      </c>
      <c r="P40" s="3" t="s">
        <v>165</v>
      </c>
      <c r="Q40" s="4">
        <v>362383.9</v>
      </c>
    </row>
    <row r="41" spans="1:17" ht="60.75" x14ac:dyDescent="0.25">
      <c r="A41" s="3">
        <v>38</v>
      </c>
      <c r="B41" s="3" t="s">
        <v>31</v>
      </c>
      <c r="C41" s="3" t="s">
        <v>69</v>
      </c>
      <c r="D41" s="3" t="s">
        <v>101</v>
      </c>
      <c r="E41" s="3" t="s">
        <v>133</v>
      </c>
      <c r="F41" s="5" t="s">
        <v>39</v>
      </c>
      <c r="G41" s="3" t="s">
        <v>41</v>
      </c>
      <c r="H41" s="3" t="s">
        <v>43</v>
      </c>
      <c r="I41" s="6">
        <v>45572</v>
      </c>
      <c r="J41" s="6">
        <v>45582</v>
      </c>
      <c r="K41" s="6">
        <v>45586</v>
      </c>
      <c r="L41" s="5">
        <v>32053</v>
      </c>
      <c r="M41" s="3" t="s">
        <v>18</v>
      </c>
      <c r="N41" s="3" t="s">
        <v>22</v>
      </c>
      <c r="O41" s="3" t="s">
        <v>45</v>
      </c>
      <c r="P41" s="3" t="s">
        <v>166</v>
      </c>
      <c r="Q41" s="4">
        <v>429225</v>
      </c>
    </row>
    <row r="42" spans="1:17" ht="60.75" x14ac:dyDescent="0.25">
      <c r="A42" s="3">
        <v>39</v>
      </c>
      <c r="B42" s="3" t="s">
        <v>31</v>
      </c>
      <c r="C42" s="3" t="s">
        <v>69</v>
      </c>
      <c r="D42" s="3" t="s">
        <v>101</v>
      </c>
      <c r="E42" s="3" t="s">
        <v>133</v>
      </c>
      <c r="F42" s="5" t="s">
        <v>39</v>
      </c>
      <c r="G42" s="3" t="s">
        <v>41</v>
      </c>
      <c r="H42" s="3" t="s">
        <v>43</v>
      </c>
      <c r="I42" s="6">
        <v>45572</v>
      </c>
      <c r="J42" s="6">
        <v>45582</v>
      </c>
      <c r="K42" s="6">
        <v>45586</v>
      </c>
      <c r="L42" s="5">
        <v>32054</v>
      </c>
      <c r="M42" s="3" t="s">
        <v>18</v>
      </c>
      <c r="N42" s="3" t="s">
        <v>63</v>
      </c>
      <c r="O42" s="3" t="s">
        <v>46</v>
      </c>
      <c r="P42" s="3" t="s">
        <v>167</v>
      </c>
      <c r="Q42" s="4">
        <v>36320.400000000001</v>
      </c>
    </row>
    <row r="43" spans="1:17" ht="60.75" x14ac:dyDescent="0.25">
      <c r="A43" s="3">
        <v>40</v>
      </c>
      <c r="B43" s="3" t="s">
        <v>31</v>
      </c>
      <c r="C43" s="3" t="s">
        <v>69</v>
      </c>
      <c r="D43" s="3" t="s">
        <v>187</v>
      </c>
      <c r="E43" s="3" t="s">
        <v>189</v>
      </c>
      <c r="F43" s="5" t="s">
        <v>40</v>
      </c>
      <c r="G43" s="3" t="s">
        <v>41</v>
      </c>
      <c r="H43" s="3" t="s">
        <v>43</v>
      </c>
      <c r="I43" s="6">
        <v>45583</v>
      </c>
      <c r="J43" s="6">
        <v>45586</v>
      </c>
      <c r="K43" s="6">
        <v>45589</v>
      </c>
      <c r="L43" s="5">
        <v>32063</v>
      </c>
      <c r="M43" s="3" t="s">
        <v>18</v>
      </c>
      <c r="N43" s="3" t="s">
        <v>19</v>
      </c>
      <c r="O43" s="3" t="s">
        <v>45</v>
      </c>
      <c r="P43" s="3" t="s">
        <v>159</v>
      </c>
      <c r="Q43" s="4">
        <v>37288</v>
      </c>
    </row>
    <row r="44" spans="1:17" ht="141.75" x14ac:dyDescent="0.25">
      <c r="A44" s="3">
        <v>41</v>
      </c>
      <c r="B44" s="3" t="s">
        <v>186</v>
      </c>
      <c r="C44" s="3" t="s">
        <v>69</v>
      </c>
      <c r="D44" s="3" t="s">
        <v>188</v>
      </c>
      <c r="E44" s="3" t="s">
        <v>190</v>
      </c>
      <c r="F44" s="5" t="s">
        <v>40</v>
      </c>
      <c r="G44" s="3" t="s">
        <v>42</v>
      </c>
      <c r="H44" s="3" t="s">
        <v>43</v>
      </c>
      <c r="I44" s="6">
        <v>45588</v>
      </c>
      <c r="J44" s="6">
        <v>45590</v>
      </c>
      <c r="K44" s="6">
        <v>45590</v>
      </c>
      <c r="L44" s="5">
        <v>32065</v>
      </c>
      <c r="M44" s="3" t="s">
        <v>18</v>
      </c>
      <c r="N44" s="3" t="s">
        <v>19</v>
      </c>
      <c r="O44" s="3" t="s">
        <v>46</v>
      </c>
      <c r="P44" s="3" t="s">
        <v>191</v>
      </c>
      <c r="Q44" s="4">
        <v>85384.8</v>
      </c>
    </row>
    <row r="45" spans="1:17" ht="60.75" x14ac:dyDescent="0.25">
      <c r="A45" s="3">
        <v>42</v>
      </c>
      <c r="B45" s="3" t="s">
        <v>29</v>
      </c>
      <c r="C45" s="3" t="s">
        <v>38</v>
      </c>
      <c r="D45" s="3" t="s">
        <v>192</v>
      </c>
      <c r="E45" s="3" t="s">
        <v>193</v>
      </c>
      <c r="F45" s="5" t="s">
        <v>39</v>
      </c>
      <c r="G45" s="3" t="s">
        <v>41</v>
      </c>
      <c r="H45" s="3" t="s">
        <v>43</v>
      </c>
      <c r="I45" s="6">
        <v>45551</v>
      </c>
      <c r="J45" s="6">
        <v>45588</v>
      </c>
      <c r="K45" s="6" t="s">
        <v>16</v>
      </c>
      <c r="L45" s="6" t="s">
        <v>16</v>
      </c>
      <c r="M45" s="3" t="s">
        <v>21</v>
      </c>
      <c r="N45" s="3" t="s">
        <v>22</v>
      </c>
      <c r="O45" s="3" t="s">
        <v>45</v>
      </c>
      <c r="P45" s="3" t="s">
        <v>194</v>
      </c>
      <c r="Q45" s="4" t="s">
        <v>16</v>
      </c>
    </row>
    <row r="46" spans="1:17" ht="60.75" x14ac:dyDescent="0.25">
      <c r="A46" s="3">
        <v>43</v>
      </c>
      <c r="B46" s="3" t="s">
        <v>29</v>
      </c>
      <c r="C46" s="3" t="s">
        <v>38</v>
      </c>
      <c r="D46" s="3" t="s">
        <v>192</v>
      </c>
      <c r="E46" s="3" t="s">
        <v>193</v>
      </c>
      <c r="F46" s="5" t="s">
        <v>39</v>
      </c>
      <c r="G46" s="3" t="s">
        <v>41</v>
      </c>
      <c r="H46" s="3" t="s">
        <v>43</v>
      </c>
      <c r="I46" s="6">
        <v>45551</v>
      </c>
      <c r="J46" s="6">
        <v>45588</v>
      </c>
      <c r="K46" s="6" t="s">
        <v>16</v>
      </c>
      <c r="L46" s="6" t="s">
        <v>16</v>
      </c>
      <c r="M46" s="3" t="s">
        <v>21</v>
      </c>
      <c r="N46" s="3" t="s">
        <v>22</v>
      </c>
      <c r="O46" s="3" t="s">
        <v>45</v>
      </c>
      <c r="P46" s="3" t="s">
        <v>195</v>
      </c>
      <c r="Q46" s="4" t="s">
        <v>16</v>
      </c>
    </row>
    <row r="47" spans="1:17" ht="60.75" x14ac:dyDescent="0.25">
      <c r="A47" s="3">
        <v>44</v>
      </c>
      <c r="B47" s="3" t="s">
        <v>29</v>
      </c>
      <c r="C47" s="3" t="s">
        <v>38</v>
      </c>
      <c r="D47" s="3" t="s">
        <v>192</v>
      </c>
      <c r="E47" s="3" t="s">
        <v>193</v>
      </c>
      <c r="F47" s="5" t="s">
        <v>39</v>
      </c>
      <c r="G47" s="3" t="s">
        <v>41</v>
      </c>
      <c r="H47" s="3" t="s">
        <v>43</v>
      </c>
      <c r="I47" s="6">
        <v>45551</v>
      </c>
      <c r="J47" s="6">
        <v>45588</v>
      </c>
      <c r="K47" s="6" t="s">
        <v>16</v>
      </c>
      <c r="L47" s="6" t="s">
        <v>16</v>
      </c>
      <c r="M47" s="3" t="s">
        <v>21</v>
      </c>
      <c r="N47" s="3" t="s">
        <v>19</v>
      </c>
      <c r="O47" s="3" t="s">
        <v>45</v>
      </c>
      <c r="P47" s="3" t="s">
        <v>196</v>
      </c>
      <c r="Q47" s="4" t="s">
        <v>16</v>
      </c>
    </row>
    <row r="48" spans="1:17" ht="81" x14ac:dyDescent="0.25">
      <c r="A48" s="3">
        <v>45</v>
      </c>
      <c r="B48" s="3" t="s">
        <v>35</v>
      </c>
      <c r="C48" s="3" t="s">
        <v>38</v>
      </c>
      <c r="D48" s="3" t="s">
        <v>197</v>
      </c>
      <c r="E48" s="3" t="s">
        <v>198</v>
      </c>
      <c r="F48" s="5" t="s">
        <v>39</v>
      </c>
      <c r="G48" s="3" t="s">
        <v>42</v>
      </c>
      <c r="H48" s="3" t="s">
        <v>43</v>
      </c>
      <c r="I48" s="6">
        <v>45573</v>
      </c>
      <c r="J48" s="6">
        <v>45590</v>
      </c>
      <c r="K48" s="6" t="s">
        <v>16</v>
      </c>
      <c r="L48" s="6" t="s">
        <v>16</v>
      </c>
      <c r="M48" s="3" t="s">
        <v>18</v>
      </c>
      <c r="N48" s="3" t="s">
        <v>19</v>
      </c>
      <c r="O48" s="3" t="s">
        <v>45</v>
      </c>
      <c r="P48" s="3" t="s">
        <v>199</v>
      </c>
      <c r="Q48" s="4" t="s">
        <v>16</v>
      </c>
    </row>
    <row r="49" spans="1:17" ht="121.5" x14ac:dyDescent="0.25">
      <c r="A49" s="3">
        <v>46</v>
      </c>
      <c r="B49" s="3" t="s">
        <v>31</v>
      </c>
      <c r="C49" s="3" t="s">
        <v>69</v>
      </c>
      <c r="D49" s="3" t="s">
        <v>201</v>
      </c>
      <c r="E49" s="3" t="s">
        <v>202</v>
      </c>
      <c r="F49" s="5" t="s">
        <v>39</v>
      </c>
      <c r="G49" s="3" t="s">
        <v>42</v>
      </c>
      <c r="H49" s="3" t="s">
        <v>43</v>
      </c>
      <c r="I49" s="6">
        <v>45580</v>
      </c>
      <c r="J49" s="6">
        <v>45590</v>
      </c>
      <c r="K49" s="6">
        <v>45595</v>
      </c>
      <c r="L49" s="5">
        <v>32070</v>
      </c>
      <c r="M49" s="3" t="s">
        <v>18</v>
      </c>
      <c r="N49" s="3" t="s">
        <v>63</v>
      </c>
      <c r="O49" s="3" t="s">
        <v>46</v>
      </c>
      <c r="P49" s="3" t="s">
        <v>203</v>
      </c>
      <c r="Q49" s="4">
        <v>399999.35</v>
      </c>
    </row>
    <row r="50" spans="1:17" ht="60.75" x14ac:dyDescent="0.25">
      <c r="A50" s="3">
        <v>47</v>
      </c>
      <c r="B50" s="3" t="s">
        <v>35</v>
      </c>
      <c r="C50" s="3" t="s">
        <v>69</v>
      </c>
      <c r="D50" s="3" t="s">
        <v>209</v>
      </c>
      <c r="E50" s="3" t="s">
        <v>210</v>
      </c>
      <c r="F50" s="5" t="s">
        <v>40</v>
      </c>
      <c r="G50" s="3" t="s">
        <v>42</v>
      </c>
      <c r="H50" s="3" t="s">
        <v>43</v>
      </c>
      <c r="I50" s="6">
        <v>45586</v>
      </c>
      <c r="J50" s="6">
        <v>45590</v>
      </c>
      <c r="K50" s="6">
        <v>45595</v>
      </c>
      <c r="L50" s="5">
        <v>32071</v>
      </c>
      <c r="M50" s="3" t="s">
        <v>18</v>
      </c>
      <c r="N50" s="3" t="s">
        <v>63</v>
      </c>
      <c r="O50" s="3" t="s">
        <v>46</v>
      </c>
      <c r="P50" s="3" t="s">
        <v>211</v>
      </c>
      <c r="Q50" s="4">
        <v>120000</v>
      </c>
    </row>
    <row r="51" spans="1:17" ht="60.75" x14ac:dyDescent="0.25">
      <c r="A51" s="3">
        <v>48</v>
      </c>
      <c r="B51" s="3" t="s">
        <v>31</v>
      </c>
      <c r="C51" s="3" t="s">
        <v>69</v>
      </c>
      <c r="D51" s="3" t="s">
        <v>212</v>
      </c>
      <c r="E51" s="3" t="s">
        <v>213</v>
      </c>
      <c r="F51" s="5" t="s">
        <v>39</v>
      </c>
      <c r="G51" s="3" t="s">
        <v>41</v>
      </c>
      <c r="H51" s="3" t="s">
        <v>43</v>
      </c>
      <c r="I51" s="6">
        <v>45589</v>
      </c>
      <c r="J51" s="6">
        <v>45596</v>
      </c>
      <c r="K51" s="6">
        <v>45597</v>
      </c>
      <c r="L51" s="5">
        <v>32082</v>
      </c>
      <c r="M51" s="3" t="s">
        <v>18</v>
      </c>
      <c r="N51" s="3" t="s">
        <v>19</v>
      </c>
      <c r="O51" s="3" t="s">
        <v>45</v>
      </c>
      <c r="P51" s="3" t="s">
        <v>165</v>
      </c>
      <c r="Q51" s="4">
        <v>478637.5</v>
      </c>
    </row>
    <row r="52" spans="1:17" ht="60.75" x14ac:dyDescent="0.25">
      <c r="A52" s="3">
        <v>49</v>
      </c>
      <c r="B52" s="3" t="s">
        <v>29</v>
      </c>
      <c r="C52" s="3" t="s">
        <v>38</v>
      </c>
      <c r="D52" s="3" t="s">
        <v>214</v>
      </c>
      <c r="E52" s="3" t="s">
        <v>215</v>
      </c>
      <c r="F52" s="5" t="s">
        <v>39</v>
      </c>
      <c r="G52" s="3" t="s">
        <v>41</v>
      </c>
      <c r="H52" s="3" t="s">
        <v>43</v>
      </c>
      <c r="I52" s="6">
        <v>45579</v>
      </c>
      <c r="J52" s="6">
        <v>45595</v>
      </c>
      <c r="K52" s="6" t="s">
        <v>16</v>
      </c>
      <c r="L52" s="5" t="s">
        <v>16</v>
      </c>
      <c r="M52" s="3" t="s">
        <v>18</v>
      </c>
      <c r="N52" s="3" t="s">
        <v>22</v>
      </c>
      <c r="O52" s="3" t="s">
        <v>45</v>
      </c>
      <c r="P52" s="3" t="s">
        <v>139</v>
      </c>
      <c r="Q52" s="4" t="s">
        <v>16</v>
      </c>
    </row>
    <row r="53" spans="1:17" ht="81" x14ac:dyDescent="0.25">
      <c r="A53" s="3">
        <v>50</v>
      </c>
      <c r="B53" s="3" t="s">
        <v>29</v>
      </c>
      <c r="C53" s="3" t="s">
        <v>38</v>
      </c>
      <c r="D53" s="3" t="s">
        <v>220</v>
      </c>
      <c r="E53" s="3" t="s">
        <v>221</v>
      </c>
      <c r="F53" s="5" t="s">
        <v>59</v>
      </c>
      <c r="G53" s="3" t="s">
        <v>41</v>
      </c>
      <c r="H53" s="3" t="s">
        <v>43</v>
      </c>
      <c r="I53" s="6">
        <v>45561</v>
      </c>
      <c r="J53" s="6">
        <v>45596</v>
      </c>
      <c r="K53" s="6" t="s">
        <v>16</v>
      </c>
      <c r="L53" s="5" t="s">
        <v>16</v>
      </c>
      <c r="M53" s="3" t="s">
        <v>21</v>
      </c>
      <c r="N53" s="3" t="s">
        <v>22</v>
      </c>
      <c r="O53" s="3" t="s">
        <v>45</v>
      </c>
      <c r="P53" s="3" t="s">
        <v>222</v>
      </c>
      <c r="Q53" s="4" t="s">
        <v>16</v>
      </c>
    </row>
    <row r="54" spans="1:17" ht="26.25" x14ac:dyDescent="0.4">
      <c r="A54" s="11" t="s">
        <v>200</v>
      </c>
    </row>
    <row r="55" spans="1:17" ht="27.75" customHeight="1" x14ac:dyDescent="0.25"/>
    <row r="56" spans="1:17" ht="22.5" x14ac:dyDescent="0.25">
      <c r="B56" s="59"/>
      <c r="C56" s="59"/>
      <c r="D56" s="59"/>
      <c r="E56" s="59" t="s">
        <v>26</v>
      </c>
      <c r="F56" s="59"/>
      <c r="G56" s="59"/>
    </row>
    <row r="57" spans="1:17" ht="23.25" x14ac:dyDescent="0.25">
      <c r="B57" s="60"/>
      <c r="C57" s="60"/>
      <c r="D57" s="60"/>
      <c r="E57" s="60" t="s">
        <v>27</v>
      </c>
      <c r="F57" s="60"/>
      <c r="G57" s="60"/>
      <c r="H57" s="14"/>
      <c r="I57" s="15"/>
    </row>
    <row r="58" spans="1:17" ht="22.5" x14ac:dyDescent="0.25">
      <c r="B58" s="61"/>
      <c r="C58" s="61"/>
      <c r="D58" s="61"/>
      <c r="E58" s="61" t="s">
        <v>28</v>
      </c>
      <c r="F58" s="61"/>
      <c r="G58" s="61"/>
      <c r="H58" s="14"/>
      <c r="I58" s="15"/>
    </row>
    <row r="59" spans="1:17" x14ac:dyDescent="0.25">
      <c r="H59" s="14"/>
      <c r="I59" s="15"/>
    </row>
  </sheetData>
  <autoFilter ref="B3:Q26" xr:uid="{00000000-0001-0000-0000-000000000000}"/>
  <mergeCells count="7">
    <mergeCell ref="A2:Q2"/>
    <mergeCell ref="B56:D56"/>
    <mergeCell ref="B57:D57"/>
    <mergeCell ref="B58:D58"/>
    <mergeCell ref="E56:G56"/>
    <mergeCell ref="E57:G57"/>
    <mergeCell ref="E58:G58"/>
  </mergeCells>
  <pageMargins left="0.25" right="0.25" top="0.75" bottom="0.75" header="0.3" footer="0.3"/>
  <pageSetup paperSize="5" scale="27" fitToHeight="0" orientation="landscape" r:id="rId1"/>
  <headerFooter>
    <oddHeader>&amp;R&amp;P de &amp;N</oddHeader>
  </headerFooter>
  <rowBreaks count="1" manualBreakCount="1">
    <brk id="27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f3d409c-51e8-4a1c-b238-cf9f3673307b" xsi:nil="true"/>
    <lcf76f155ced4ddcb4097134ff3c332f xmlns="126f5af6-c212-44b7-b6b6-2507dc13633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2CE802CBA84F4A819FF3A459D570E5" ma:contentTypeVersion="18" ma:contentTypeDescription="Create a new document." ma:contentTypeScope="" ma:versionID="c95f1f6fb64969fe289a66d39ec0f51f">
  <xsd:schema xmlns:xsd="http://www.w3.org/2001/XMLSchema" xmlns:xs="http://www.w3.org/2001/XMLSchema" xmlns:p="http://schemas.microsoft.com/office/2006/metadata/properties" xmlns:ns2="126f5af6-c212-44b7-b6b6-2507dc13633f" xmlns:ns3="209cd0db-1aa9-466c-8933-4493a1504f63" xmlns:ns4="ef3d409c-51e8-4a1c-b238-cf9f3673307b" targetNamespace="http://schemas.microsoft.com/office/2006/metadata/properties" ma:root="true" ma:fieldsID="2be81ea2370de636f949452693d2be74" ns2:_="" ns3:_="" ns4:_="">
    <xsd:import namespace="126f5af6-c212-44b7-b6b6-2507dc13633f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f5af6-c212-44b7-b6b6-2507dc1363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2D789B-8E53-431D-A564-5E187F20C1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C0A705-E700-47E5-A7B0-2E1146E54D8F}">
  <ds:schemaRefs>
    <ds:schemaRef ds:uri="http://schemas.microsoft.com/office/2006/metadata/properties"/>
    <ds:schemaRef ds:uri="http://schemas.microsoft.com/office/infopath/2007/PartnerControls"/>
    <ds:schemaRef ds:uri="ef3d409c-51e8-4a1c-b238-cf9f3673307b"/>
    <ds:schemaRef ds:uri="126f5af6-c212-44b7-b6b6-2507dc13633f"/>
  </ds:schemaRefs>
</ds:datastoreItem>
</file>

<file path=customXml/itemProps3.xml><?xml version="1.0" encoding="utf-8"?>
<ds:datastoreItem xmlns:ds="http://schemas.openxmlformats.org/officeDocument/2006/customXml" ds:itemID="{370AAB58-93EC-413D-90E1-047532A672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6f5af6-c212-44b7-b6b6-2507dc13633f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Adjudicaciones Oct. (General)</vt:lpstr>
      <vt:lpstr>Adjudicaciones Oct. (MiPymes)</vt:lpstr>
      <vt:lpstr>'Adjudicaciones Oct. (General)'!Área_de_impresión</vt:lpstr>
      <vt:lpstr>'Adjudicaciones Oct. (MiPymes)'!Área_de_impresión</vt:lpstr>
      <vt:lpstr>'Adjudicaciones Oct. (General)'!Títulos_a_imprimir</vt:lpstr>
      <vt:lpstr>'Adjudicaciones Oct. (MiPymes)'!Títulos_a_imprimir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M. Consoro Peña</dc:creator>
  <cp:keywords/>
  <dc:description/>
  <cp:lastModifiedBy>Matily Alcantara Reynoso</cp:lastModifiedBy>
  <cp:revision/>
  <cp:lastPrinted>2024-11-05T17:14:42Z</cp:lastPrinted>
  <dcterms:created xsi:type="dcterms:W3CDTF">2024-04-30T12:32:32Z</dcterms:created>
  <dcterms:modified xsi:type="dcterms:W3CDTF">2024-11-05T17:14:45Z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0x010100232CE802CBA84F4A819FF3A459D570E5</vt:lpwstr>
  </property>
  <property fmtid="{D5CDD505-2E9C-101B-9397-08002B2CF9AE}" pid="3" name="MediaServiceImageTags">
    <vt:lpwstr/>
  </property>
</Properties>
</file>