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namedSheetViews/namedSheetView1.xml" ContentType="application/vnd.ms-excel.namedsheetview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matalcantara_poderjudicial_gob_do/Documents/02. REPORTE ORDENES DE COMPRAS/RELACIÓN DE ADJUDICACIONES/2025/04. ABRIL 2025/"/>
    </mc:Choice>
  </mc:AlternateContent>
  <xr:revisionPtr revIDLastSave="530" documentId="13_ncr:1_{BD71403C-D4C9-4D8B-B1C3-67053B9E619B}" xr6:coauthVersionLast="47" xr6:coauthVersionMax="47" xr10:uidLastSave="{15129E96-2DC2-4432-B52A-89E550F0320B}"/>
  <bookViews>
    <workbookView xWindow="28680" yWindow="-120" windowWidth="29040" windowHeight="15720" tabRatio="594" activeTab="1" xr2:uid="{00000000-000D-0000-FFFF-FFFF00000000}"/>
  </bookViews>
  <sheets>
    <sheet name="Adjud. Abril (General)" sheetId="1" r:id="rId1"/>
    <sheet name="Adjud. Abril (MIPYMES)" sheetId="4" r:id="rId2"/>
  </sheets>
  <definedNames>
    <definedName name="_xlnm._FilterDatabase" localSheetId="0" hidden="1">'Adjud. Abril (General)'!$B$3:$R$88</definedName>
    <definedName name="_xlnm._FilterDatabase" localSheetId="1" hidden="1">'Adjud. Abril (MIPYMES)'!$B$3:$R$58</definedName>
    <definedName name="_xlnm.Print_Area" localSheetId="0">'Adjud. Abril (General)'!$A$1:$X$90</definedName>
    <definedName name="_xlnm.Print_Area" localSheetId="1">'Adjud. Abril (MIPYMES)'!$A$1:$R$62</definedName>
    <definedName name="_xlnm.Print_Titles" localSheetId="0">'Adjud. Abril (General)'!$1:$3</definedName>
    <definedName name="_xlnm.Print_Titles" localSheetId="1">'Adjud. Abril (MIPYMES)'!$1:$3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1" l="1"/>
  <c r="U14" i="1"/>
  <c r="U11" i="1"/>
  <c r="S11" i="1"/>
  <c r="S6" i="1"/>
  <c r="U6" i="1"/>
  <c r="U85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59" i="1"/>
  <c r="S58" i="1"/>
  <c r="S57" i="1"/>
  <c r="S56" i="1"/>
  <c r="S55" i="1"/>
  <c r="S54" i="1"/>
  <c r="S53" i="1"/>
  <c r="S52" i="1"/>
  <c r="S49" i="1"/>
  <c r="S48" i="1"/>
  <c r="S44" i="1"/>
  <c r="S41" i="1"/>
  <c r="S43" i="1"/>
  <c r="S42" i="1"/>
  <c r="S40" i="1"/>
  <c r="S39" i="1"/>
  <c r="S34" i="1"/>
  <c r="S33" i="1"/>
  <c r="S32" i="1"/>
  <c r="S30" i="1"/>
  <c r="S29" i="1"/>
  <c r="S27" i="1"/>
  <c r="S28" i="1"/>
  <c r="S26" i="1"/>
  <c r="S25" i="1"/>
  <c r="S23" i="1"/>
  <c r="S21" i="1"/>
  <c r="S20" i="1"/>
  <c r="S18" i="1"/>
  <c r="S24" i="1"/>
  <c r="S16" i="1"/>
  <c r="S15" i="1"/>
  <c r="S13" i="1"/>
  <c r="S12" i="1"/>
  <c r="S7" i="1"/>
  <c r="S8" i="1"/>
  <c r="S4" i="1"/>
  <c r="U8" i="1"/>
  <c r="U7" i="1"/>
  <c r="U29" i="1"/>
  <c r="T14" i="1" l="1"/>
  <c r="T11" i="1"/>
  <c r="T6" i="1"/>
  <c r="T85" i="1"/>
  <c r="T8" i="1"/>
  <c r="T7" i="1"/>
  <c r="T29" i="1"/>
  <c r="U82" i="1" l="1"/>
  <c r="U84" i="1"/>
  <c r="U83" i="1"/>
  <c r="U81" i="1"/>
  <c r="T82" i="1" l="1"/>
  <c r="T83" i="1"/>
  <c r="T84" i="1"/>
  <c r="T81" i="1"/>
  <c r="U80" i="1" l="1"/>
  <c r="T80" i="1" l="1"/>
  <c r="U79" i="1" l="1"/>
  <c r="T79" i="1" l="1"/>
  <c r="U30" i="1" l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59" i="1"/>
  <c r="U58" i="1"/>
  <c r="U57" i="1"/>
  <c r="U56" i="1"/>
  <c r="U55" i="1"/>
  <c r="U54" i="1"/>
  <c r="U53" i="1"/>
  <c r="U52" i="1"/>
  <c r="U49" i="1"/>
  <c r="U48" i="1"/>
  <c r="U44" i="1"/>
  <c r="U43" i="1"/>
  <c r="U42" i="1"/>
  <c r="U41" i="1"/>
  <c r="U40" i="1"/>
  <c r="U39" i="1"/>
  <c r="U34" i="1"/>
  <c r="U33" i="1"/>
  <c r="U32" i="1"/>
  <c r="U25" i="1"/>
  <c r="U26" i="1"/>
  <c r="U28" i="1"/>
  <c r="U27" i="1"/>
  <c r="U24" i="1"/>
  <c r="U23" i="1"/>
  <c r="U21" i="1"/>
  <c r="U20" i="1"/>
  <c r="U19" i="1"/>
  <c r="U18" i="1"/>
  <c r="U16" i="1"/>
  <c r="U15" i="1"/>
  <c r="U13" i="1"/>
  <c r="U12" i="1"/>
  <c r="U4" i="1"/>
  <c r="T24" i="1" l="1"/>
  <c r="T34" i="1"/>
  <c r="T27" i="1"/>
  <c r="T13" i="1"/>
  <c r="T16" i="1"/>
  <c r="T75" i="1"/>
  <c r="T26" i="1"/>
  <c r="T25" i="1"/>
  <c r="T23" i="1"/>
  <c r="T30" i="1"/>
  <c r="T39" i="1"/>
  <c r="T12" i="1"/>
  <c r="T28" i="1"/>
  <c r="T40" i="1"/>
  <c r="T52" i="1"/>
  <c r="T58" i="1"/>
  <c r="T64" i="1"/>
  <c r="T70" i="1"/>
  <c r="T76" i="1"/>
  <c r="T32" i="1"/>
  <c r="T33" i="1"/>
  <c r="T41" i="1"/>
  <c r="T53" i="1"/>
  <c r="T59" i="1"/>
  <c r="T65" i="1"/>
  <c r="T71" i="1"/>
  <c r="T77" i="1"/>
  <c r="T42" i="1"/>
  <c r="T48" i="1"/>
  <c r="T54" i="1"/>
  <c r="T66" i="1"/>
  <c r="T72" i="1"/>
  <c r="T78" i="1"/>
  <c r="T43" i="1"/>
  <c r="T49" i="1"/>
  <c r="T55" i="1"/>
  <c r="T67" i="1"/>
  <c r="T73" i="1"/>
  <c r="T44" i="1"/>
  <c r="T56" i="1"/>
  <c r="T68" i="1"/>
  <c r="T74" i="1"/>
  <c r="T57" i="1"/>
  <c r="T63" i="1"/>
  <c r="T69" i="1"/>
  <c r="T15" i="1"/>
  <c r="T18" i="1"/>
  <c r="T20" i="1"/>
  <c r="T21" i="1"/>
  <c r="T4" i="1" l="1"/>
  <c r="T2" i="1" s="1"/>
  <c r="U2" i="1" l="1"/>
  <c r="V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 Oviedo S.</author>
    <author>tc={FC425A0D-5434-4991-A823-763D4A594688}</author>
    <author>tc={82F4A457-C25B-4DA8-88B4-F8AE2BBC2BA8}</author>
    <author>tc={3AE862C6-3F75-4F31-A280-B4A65B14A035}</author>
    <author>tc={D117550B-1DEA-4AB0-80E7-F30347C96CA4}</author>
    <author>tc={7D781E96-0A8A-4FD7-9B85-BDD07344656E}</author>
    <author>tc={AE3EB49B-7FC9-4C2A-891A-5E16C9834854}</author>
    <author>tc={6B56A742-B8D8-4DA4-922D-E535D2353694}</author>
    <author>tc={A131E168-727D-44BF-8BB6-877807258B17}</author>
  </authors>
  <commentList>
    <comment ref="V2" authorId="0" shapeId="0" xr:uid="{8E0299D6-C9C1-4F2D-A686-25108C015569}">
      <text>
        <r>
          <rPr>
            <b/>
            <sz val="9"/>
            <color indexed="81"/>
            <rFont val="Tahoma"/>
            <family val="2"/>
          </rPr>
          <t>Emmanuel Oviedo S.:</t>
        </r>
        <r>
          <rPr>
            <sz val="9"/>
            <color indexed="81"/>
            <rFont val="Tahoma"/>
            <family val="2"/>
          </rPr>
          <t xml:space="preserve">
Producción del mes
</t>
        </r>
      </text>
    </comment>
    <comment ref="T16" authorId="1" shapeId="0" xr:uid="{FC425A0D-5434-4991-A823-763D4A59468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T24" authorId="2" shapeId="0" xr:uid="{82F4A457-C25B-4DA8-88B4-F8AE2BBC2BA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T29" authorId="3" shapeId="0" xr:uid="{3AE862C6-3F75-4F31-A280-B4A65B14A03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T30" authorId="4" shapeId="0" xr:uid="{D117550B-1DEA-4AB0-80E7-F30347C96CA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T32" authorId="5" shapeId="0" xr:uid="{7D781E96-0A8A-4FD7-9B85-BDD0734465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(1) ENMIENDA.</t>
      </text>
    </comment>
    <comment ref="T75" authorId="6" shapeId="0" xr:uid="{AE3EB49B-7FC9-4C2A-891A-5E16C98348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T83" authorId="7" shapeId="0" xr:uid="{6B56A742-B8D8-4DA4-922D-E535D235369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T84" authorId="8" shapeId="0" xr:uid="{A131E168-727D-44BF-8BB6-877807258B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</commentList>
</comments>
</file>

<file path=xl/sharedStrings.xml><?xml version="1.0" encoding="utf-8"?>
<sst xmlns="http://schemas.openxmlformats.org/spreadsheetml/2006/main" count="1751" uniqueCount="282">
  <si>
    <t>CANTIDAD DE PROCESO DEL MES</t>
  </si>
  <si>
    <t>CUMPLE</t>
  </si>
  <si>
    <t>PRODUCCIÓN DEL MES</t>
  </si>
  <si>
    <t>LICITACIÓN PÚBLICA NACIONAL</t>
  </si>
  <si>
    <t>NO.</t>
  </si>
  <si>
    <t xml:space="preserve">DPTO. SOLICITANTE </t>
  </si>
  <si>
    <t>MES DE ENTRADA</t>
  </si>
  <si>
    <t>DESCRIPCIÓN RESUMIDA DE LO QUE SE REQUIERE</t>
  </si>
  <si>
    <t xml:space="preserve">CÓDIGO ASIGNADO </t>
  </si>
  <si>
    <t>TIPO DE UMBRAL</t>
  </si>
  <si>
    <t xml:space="preserve">TIPO DE ADQUISICIÓN </t>
  </si>
  <si>
    <t>ESTADO DEL PROCESO</t>
  </si>
  <si>
    <t xml:space="preserve">FECHA PUBLICACIÓN </t>
  </si>
  <si>
    <t>FECHA ADJUDICACION</t>
  </si>
  <si>
    <t>FECHA ORDEN DE COMPRA</t>
  </si>
  <si>
    <t xml:space="preserve">NO. DE ORDEN DE COMPRAS </t>
  </si>
  <si>
    <t xml:space="preserve">MYPYMES  </t>
  </si>
  <si>
    <t>TIPO DE MIPYME / PRODUCCIÓN NACIONAL / MUJER / NO APLICA</t>
  </si>
  <si>
    <t xml:space="preserve"> GÉNERO</t>
  </si>
  <si>
    <t>SUPLIDOR ADJUDICADO</t>
  </si>
  <si>
    <t>MONTO ORDEN DE COMPRAS</t>
  </si>
  <si>
    <t>DIAS LABORABLES (CANTIDAD)</t>
  </si>
  <si>
    <t>CUMPLE O NO</t>
  </si>
  <si>
    <t>COMPARACIÓN DE PRECIOS</t>
  </si>
  <si>
    <t xml:space="preserve">DIRECCIÓN DE GESTIÓN HUMANA </t>
  </si>
  <si>
    <t>BIEN</t>
  </si>
  <si>
    <t>ADJUDICADO</t>
  </si>
  <si>
    <t>N/A</t>
  </si>
  <si>
    <t>NO</t>
  </si>
  <si>
    <t>MASCULINO</t>
  </si>
  <si>
    <t>DIRECCIÓN DE INFRAESTRUCTURA FÍSICA</t>
  </si>
  <si>
    <t>SERVICIO</t>
  </si>
  <si>
    <t>SI</t>
  </si>
  <si>
    <t>MEDIANA EMPRESA</t>
  </si>
  <si>
    <t>PEQUEÑA EMPRESA</t>
  </si>
  <si>
    <t>COMPRA MENOR</t>
  </si>
  <si>
    <t>MICRO EMPRESA</t>
  </si>
  <si>
    <t>FEMENINO</t>
  </si>
  <si>
    <t>DIRECCIÓN DE TECNOLOGÍAS DE LA INFORMACIÓN Y LA COMUNICACIÓN</t>
  </si>
  <si>
    <t>DIRECCIÓN ADMINISTRATIVA</t>
  </si>
  <si>
    <t>POR DEBAJO UMBRAL</t>
  </si>
  <si>
    <t>DIRECCIÓN DE COMUNICACIÓN AL USUARIO</t>
  </si>
  <si>
    <t>MIPYME MUJER – MICRO EMPRESA</t>
  </si>
  <si>
    <t>YERINA REYES CARRAZANA</t>
  </si>
  <si>
    <t xml:space="preserve">FIRMADO POR: </t>
  </si>
  <si>
    <t>GERENTE DE COTIZACIONES Y SEG. DE COMPRAS</t>
  </si>
  <si>
    <t xml:space="preserve">PLAZOS POR TIPO DE PROCESOS </t>
  </si>
  <si>
    <t>N/D</t>
  </si>
  <si>
    <t>DIRECCIÓN CENTRAL DE LA POLICÍA DE PROTECCIÓN JUDICIAL</t>
  </si>
  <si>
    <t>DIAS FERIADOS</t>
  </si>
  <si>
    <t xml:space="preserve">SI </t>
  </si>
  <si>
    <t>EXCEPCIÓN</t>
  </si>
  <si>
    <t>COORDINACIÓN GENERAL DE COMUNICACIONES Y ASUNTOS PÚBLICOS</t>
  </si>
  <si>
    <t>MIPYME MUJER – PEQUEÑA EMPRESA</t>
  </si>
  <si>
    <t>MIPYME MUJER – MEDIANA EMPRESA</t>
  </si>
  <si>
    <t>TECNOFIJACIONES DE DOMINICANA, SRL</t>
  </si>
  <si>
    <t>FECHA DE NOTIFICACIÓN</t>
  </si>
  <si>
    <t>NOVIEMBRE</t>
  </si>
  <si>
    <t>ADQUISICIÓN DE PAPEL BOND PARA SER UTILIZADO A NIVEL NACIONAL</t>
  </si>
  <si>
    <t>ADQUISICIÓN DE PAPEL HIGIÉNICO PARA SER UTILIZADO A NIVEL NACIONAL</t>
  </si>
  <si>
    <t>ADQUISICIÓN DE TONERS PARA IMPRESORAS PARA SER UTILIZADOS A NIVEL NACIONAL</t>
  </si>
  <si>
    <t>5TA ETAPA READECUACIONES VARIAS EN DIFERENTES LOCALIDADES DEL PODER JUDICIAL</t>
  </si>
  <si>
    <t>OBRA</t>
  </si>
  <si>
    <t>ADMINISTRACIÓN GENERAL DEL SERVICIO JUDICIAL</t>
  </si>
  <si>
    <t>MARZO</t>
  </si>
  <si>
    <t>MIPYME MUJER - MICRO EMPRESA</t>
  </si>
  <si>
    <t xml:space="preserve">MEDIANA EMPRESA </t>
  </si>
  <si>
    <t xml:space="preserve">PEQUEÑA EMPRESA </t>
  </si>
  <si>
    <t>RELACIÓN DE COMPRAS REALIZADAS A MICRO, PEQUEÑAS Y MEDIANAS EMPRESAS - ABRIL 2025</t>
  </si>
  <si>
    <t>RELACIÓN DE COMPRAS REALIZADAS A MICRO, PEQUEÑAS Y MEDIANAS EMPRESAS (MIPYMES) - ABRIL 2025</t>
  </si>
  <si>
    <t>OCTUBRE</t>
  </si>
  <si>
    <t>LPN-CPJ-19-2024</t>
  </si>
  <si>
    <t>LPN-CPJ-22-2024</t>
  </si>
  <si>
    <t>MODULÍNEAS, S.R.L.</t>
  </si>
  <si>
    <t>SERVEX DOMINICANA S.R.L.</t>
  </si>
  <si>
    <t>MUÑOZ CONCEPTO MOBILIARIO, SRL</t>
  </si>
  <si>
    <t>FLOW, SRL</t>
  </si>
  <si>
    <t>VERAS AGRAMONTE INVESTMENTS, SRL</t>
  </si>
  <si>
    <t>OBRA DE READECUACIÓN Y CONSTRUCCIÓN PARA LA HABILITACIÓN DE LA CIUDAD JUDICIAL SANTO DOMINGO ESTE</t>
  </si>
  <si>
    <t>LR-CPJ-01-2025</t>
  </si>
  <si>
    <t>LICITACIÓN RESTRINGIDA</t>
  </si>
  <si>
    <t xml:space="preserve">CONSORCIO CONSTRUTECH </t>
  </si>
  <si>
    <t>ADMINISTRACIÓN DEL SERVICIO JUDICIAL</t>
  </si>
  <si>
    <t>SÉPTIMA SALA DE LA CÁMARA CIVIL Y COMERCIAL DEL JDO. 1RA. INSTANCIA DEL DISTRITO JUDICIAL STGO.</t>
  </si>
  <si>
    <t>DIRECCIÓN DE SERVICIO JUDICIAL Y OPERACIONES</t>
  </si>
  <si>
    <t>FEBRERO</t>
  </si>
  <si>
    <t>ABRIL</t>
  </si>
  <si>
    <t>ADQUISICIÓN DE EQUIPOS TECNOLÓGICOS PARA LA DIRECCIÓN DE SERVICIO JUDICIAL Y OPERACIONES</t>
  </si>
  <si>
    <t>READECUACIÓN SALAS DE AUDIENCIAS PALACIO DE JUSTICIA DE SANTIAGO DIRIGIDO A MIPYMES</t>
  </si>
  <si>
    <t>EQUIPOS DE RED PARA MEJORA DE LA INFRAESTRUCTURA DE REDES DE DATOS EN SEDES JUDICIALES</t>
  </si>
  <si>
    <t>SERVICIO DE REPARACIÓN HIDRÁULICA EN SISTEMA DE ALIMENTACIÓN DE AGUA HELADA DEL EDIFICIO SEDE DE LA SUPREMA CORTE DE JUSTICIA Y EL CONSEJO DEL PODER JUDICIAL</t>
  </si>
  <si>
    <t>CONTRATACIÓN DE SUPLIDOR PARA ALIMENTOS EMPRESARIALES (DESAYUNOS, ALMUERZOS Y REFRIGERIOS PARA REUNIONES Y OPERATIVOS) PARA LA SUPREMA CORTE DE JUSTICIA SCJ, DIRIGIDO A MIPYMES</t>
  </si>
  <si>
    <t>ADQUISICIÓN DE HERRAMIENTAS Y MATERIALES PARA EL MANTENIMIENTO DE EQUIPOS TECNOLÓGICOS DEL PODER JUDICIAL</t>
  </si>
  <si>
    <t>ADQUISICIÓN KIT DE REPARACIÓN Y MANTENIMIENTO DE IMPRESORAS PARA EL PODER JUDICIAL</t>
  </si>
  <si>
    <t>ADQUISICIÓN DE LICENCIAMIENTO Y TELÉFONOS IP CISCO PARA LA SUPREMA CORTE DE JUSTICIA</t>
  </si>
  <si>
    <t>CONTRATACIÓN DE SERVICIO PARA CONFECCIÓN DE TEXTILES PARA LOS COLABORADORES DEL PODER JUDICIAL</t>
  </si>
  <si>
    <t>CONTRATACIÓN DE SERVICIOS DE GESTIÓN DE EVENTOS Y SERVICIOS AUDIOVISUALES DE ACTOS DEL PODER JUDICIAL, DIRIGIDO A MIPYMES</t>
  </si>
  <si>
    <t>ADQ. DE TÚNICAS CORALES, ESCLAVINAS Y CARPETAS PARA EL CORO DEL PODER JUDICIAL</t>
  </si>
  <si>
    <t>ADQUISICIÓN DE LICENCIAMIENTO ADICIONAL DE MICROSOFT 365 PARA EL PODER JUDICIAL</t>
  </si>
  <si>
    <t>ADQ. DE SOFTWARES PARA LA DIRECCIÓN DE SERVICIO JUDICIAL Y OPERACIONES</t>
  </si>
  <si>
    <t>ADQ. DE VASOS PLÁSTICOS PARA SU USO A NIVEL NACIONAL</t>
  </si>
  <si>
    <t>ADQ. MATERIALES PARA EL TALLER DE EBANISTERÍA, DIRIGIDO A MIPYMES</t>
  </si>
  <si>
    <t>ADQ. UNIFORMES PARA AGENTES DE PLANTA, DIRIGIDO A MIPYMES</t>
  </si>
  <si>
    <t>CONTRATACIÓN DE SERVICIO DE RECOLECCIÓN Y TRANSPORTE A DISPOSICIÓN FINAL DE RESIDUOS SÓLIDOS EDIFICIO SCJ-CPJ</t>
  </si>
  <si>
    <t>CONTRATACIÓN DE SERVICIOS DE FUMIGACIÓN PARA EDIFICIOS SCJ Y PJCA DN, DIRIGIDO A MIPYMES</t>
  </si>
  <si>
    <t>ADQ. MATERIALES ELÉCTRICOS PARA EDIFICIO SCJ-CPJ, DIRIGIDO A MIPYMES</t>
  </si>
  <si>
    <t>CONTRATACIÓN DE SERVICIO DE REPARACIÓN DE HERRERÍA EN DIVERSOS TRIBUNALES DEL PODER JUDICIAL, DIRIGIDO A MIPYMES</t>
  </si>
  <si>
    <t>ADQ. UTENSILIOS PARA LIMPIEZA PARA SU USO A NIVEL NACIONAL</t>
  </si>
  <si>
    <t>ADQ. DISPENSADORES MANUALES DE JABÓN LÍQUIDO PARA SU USO A NIVEL NACIONAL</t>
  </si>
  <si>
    <t>ADQ. DE MATERIALES DE JARDINERÍA PARA MANTENIMIENTO A NIVEL NACIONAL, PRIMER PEDIDO 2025</t>
  </si>
  <si>
    <t>CONTRATACIÓN DE SERVICIO PARA MANTENIMIENTO PREVENTIVO Y CORRECTIVO DE ASCENSORES EN LOS PJ DE SANTIAGO, LA VEGA Y PUERTO PLATA</t>
  </si>
  <si>
    <t>ADQ. DE FLORES Y PLANTAS ORNAMENTALES PARA EVENTOS INSTITUCIONALES, DIRIGIDO A MIPYMES</t>
  </si>
  <si>
    <t>ADQ. DE MÓDULOS DE CONECTIVIDAD PARA LOS MOBILIARIOS DE LAS SALAS DE AUDIENCIAS EN SANTO DOMINGO ESTE</t>
  </si>
  <si>
    <t>ADQ. DE DETECTORES DE METALES TIPO MANUAL PARA USO A NIVEL NACIONAL</t>
  </si>
  <si>
    <t>ADQUISICIÓN DE SUAPERS PARA SU USO A NIVEL NACIONAL</t>
  </si>
  <si>
    <t>ADQ. DE JABÓN LÍQUIDO PARA MANOS PARA SER UTILIZADOS A NIVEL NACIONAL, DIRIGIDO A MIPYMES</t>
  </si>
  <si>
    <t>CONTRATACIÓN DE SERVICIOS PROFESIONALES PARA LA PLANIFICACIÓN Y GESTIÓN INTEGRAL DE EVENTOS DEL PJ, DIRIGIDO A MIPYMES</t>
  </si>
  <si>
    <t>ADQ. MATERIALES PARA MANTENIMIENTO PLANTAS ELÉCTRICAS A NIVEL NACIONAL, PRIMER PEDIDO 2025</t>
  </si>
  <si>
    <t>CONTRATACIÓN SE SERVICIOS DE REPARACIÓN DE UN ASCENSOR (REPUESTOS INCLUIDOS), INSTALADO EN EL PALACIO DE JUSTICIA DE CIUDAD NUEVA D.N.</t>
  </si>
  <si>
    <t>CONTRATACIÓN DE SERVICIO PARA CORRECCIÓN DE FILTRACIÓN DEL TECHO DE COBRE EN EL EDIFICIO DE LA SUPREMA CORTE DE JUSTICIA</t>
  </si>
  <si>
    <t>CONTRATACIÓN DE SERVICIO DE ELABORACIÓN DEL MANUAL OPERATIVO DE LA CIUDAD JUDICIAL SANTO DOMINGO ESTE</t>
  </si>
  <si>
    <t xml:space="preserve">ADQ. DE LICENCIAS DE PROGRAMAS SKETCHUP, ENSCAPE Y RAY, DIRIGIDO A MIPYMES </t>
  </si>
  <si>
    <t>CONTRATACIÓN DE SERVICIO PARA EL MANTENIMIENTO DE LOS CONTENEDORES DESTINADOS PARA LA FUMIGACIÓN DE LOS EXPEDIENTES EN EL ARCHIVO CENTRAL DEL PODER JUDICIAL</t>
  </si>
  <si>
    <t>PUBLICACIÓN EN UN PERIÓDICO DE CIRCULACIÓN NACIONAL DE EXTRACTO DE RESOLUCIÓN</t>
  </si>
  <si>
    <t>ADQ. MEDICAMENTOS Y MATERIALES PARA CONSULTORIO MÉDICO DEL EDIFICIO SCJ-CPJ</t>
  </si>
  <si>
    <t>CONTRATACIÓN SERVICIO DE ALQUILER DE TABLETAS PARA SER UTILIZADAS EN EL MARCO DE LA XXII EDICIÓN DE LA CUMBRE JUDICIAL IBEROAMERICANA</t>
  </si>
  <si>
    <t>CONTRATACIÓN DE SERVICIOS PROFESIONALES PARA LA ELABORACIÓN DE PLANOS TÉCNICOS EN EL JUZGADO DE PAZ DE VICENTE NOBLE Y VISITAS TÉCNICAS ESTRUCTURALES EN LOS PALACIOS DE JUSTICIA DE LA VEGA Y PEDERNALES</t>
  </si>
  <si>
    <t>ADQ. TELEVISORES PARA LA GERENCIA DE TRAMITACIÓN, CENTRO DE APOYO JURISDICCIONAL A TRIBUNALES, DIRIGIDO A MIPYMES</t>
  </si>
  <si>
    <t>ADQ. PALETAS PLÁSTICAS DE ALMACENAJE PARA SU USO EN EL ALMACÉN MANGANAGUA</t>
  </si>
  <si>
    <t>ADQ. MOCHILAS PARA MENSAJEROS EXTERNOS PARA SU USO A NIVEL NACIONAL</t>
  </si>
  <si>
    <t>CONTRATACIÓN DE SERVICIOS PARA ACOMPAÑAMIENTO  EN LA IMPLEMENTACIÓN DE LA MARCA DEL PODER  JUDICIAL</t>
  </si>
  <si>
    <t>CONTRATACIÓN DE SERVICIOS PROFESIONALES PARA EL CABLEADO ESTRUCTURADO DE LA SUPREMA CORTE DE JUSTICIA</t>
  </si>
  <si>
    <t>ADQUISICIÓN DE MATERIALES ELÉCTRICOS PARA EL TRASLADO DE CENTRO DE SERVICIOS SECRETARIAL DEL EDIFICIO DE LAS CORTES DE APELACIÓN HACIA EDIFICIO SCJ, DIRIGIDO A MIPYMES</t>
  </si>
  <si>
    <t>ADQ. DE MATERIALES DE EMBALAJE Y HERRAMIENTAS PARA EL TRASLADO E INSTALACIÓN DE EQUIPOS TECNOLÓGICOS</t>
  </si>
  <si>
    <t>CP-CPJ-BS-07-2025</t>
  </si>
  <si>
    <t>CP-CPJ-01-2025</t>
  </si>
  <si>
    <t>PEEX-CPJ-13-2025</t>
  </si>
  <si>
    <t>CP-CPJ-BS-12-2025</t>
  </si>
  <si>
    <t>CP-CPJ-BS-15-2025</t>
  </si>
  <si>
    <t>CP-CPJ-BS-11-2025</t>
  </si>
  <si>
    <t>CP-CPJ-BS-13-2025</t>
  </si>
  <si>
    <t>PEPU-CPJ-03-2025</t>
  </si>
  <si>
    <t>CP-CPJ-BS-19-2025</t>
  </si>
  <si>
    <t>CP-CPJ-BS-14-2025</t>
  </si>
  <si>
    <t>CDU-2025-031</t>
  </si>
  <si>
    <t>PEEX-CPJ-14-2025</t>
  </si>
  <si>
    <t>CM-2025-049</t>
  </si>
  <si>
    <t xml:space="preserve">CM-2025-051 </t>
  </si>
  <si>
    <t>CM-2025-054</t>
  </si>
  <si>
    <t xml:space="preserve">CM-2025-053 </t>
  </si>
  <si>
    <t>CM-2025-055</t>
  </si>
  <si>
    <t>CM-2025-057</t>
  </si>
  <si>
    <t>CDU-2025-042</t>
  </si>
  <si>
    <t>CDU-2025-043</t>
  </si>
  <si>
    <t>CM-2025-058</t>
  </si>
  <si>
    <t>CM-2025-060</t>
  </si>
  <si>
    <t>CDU-2025-034</t>
  </si>
  <si>
    <t>CM-2025-064</t>
  </si>
  <si>
    <t xml:space="preserve">CDU-2025-048 </t>
  </si>
  <si>
    <t>CM-2025-061</t>
  </si>
  <si>
    <t>CM-2025-065</t>
  </si>
  <si>
    <t>CDU-2025-050</t>
  </si>
  <si>
    <t>CDU-2025-051</t>
  </si>
  <si>
    <t>CM-2025-067</t>
  </si>
  <si>
    <t>CM-2025-068</t>
  </si>
  <si>
    <t>CM-2025-069</t>
  </si>
  <si>
    <t>CDU-2025-052</t>
  </si>
  <si>
    <t>CM-2025-070</t>
  </si>
  <si>
    <t>CDU-2025-056</t>
  </si>
  <si>
    <t>CM-2025-074</t>
  </si>
  <si>
    <t>CDU-2025-055</t>
  </si>
  <si>
    <t>CDU-2025-057</t>
  </si>
  <si>
    <t>CM-2025-075</t>
  </si>
  <si>
    <t>CDU-2025-059</t>
  </si>
  <si>
    <t>CDU-2025-061</t>
  </si>
  <si>
    <t>CDU-2025-065</t>
  </si>
  <si>
    <t xml:space="preserve">CDU-2025-067 </t>
  </si>
  <si>
    <t>PEOR-CPJ-03-2025</t>
  </si>
  <si>
    <t>CM-2025-081</t>
  </si>
  <si>
    <t>CDU-2025-068</t>
  </si>
  <si>
    <t>CDU-2025-069</t>
  </si>
  <si>
    <t>SIMPAPEL, S.R.L.</t>
  </si>
  <si>
    <t xml:space="preserve">LERMONT ENGINEERING GROUP SRL </t>
  </si>
  <si>
    <t>IT GLOBAL ENTERPRISE SERVICES, INC</t>
  </si>
  <si>
    <t>IP EXPERT IPX, S.R.L.</t>
  </si>
  <si>
    <t>SERVICIOS DEREFRIGERACIÓNINDUSTRIAL RAMÍREZ, S.R.L.</t>
  </si>
  <si>
    <t>LERMONT ENGINEERING GROUP, S.R.L.</t>
  </si>
  <si>
    <t>Si</t>
  </si>
  <si>
    <t>DISLA URIBE KONCEPTO, SRL</t>
  </si>
  <si>
    <t>CENTROXPERT STE, SRL</t>
  </si>
  <si>
    <t>GREY MATTER TECHNOLOGIES SRL</t>
  </si>
  <si>
    <t>ALL OFFICE SOLUTION TS, S.R.L</t>
  </si>
  <si>
    <t>IQTEK SOLUTION, SRL</t>
  </si>
  <si>
    <t>MEDIATICOS CONSULTORES MCC, SRL</t>
  </si>
  <si>
    <t>EVS FILMS PRODUCCION SRL</t>
  </si>
  <si>
    <t xml:space="preserve">DE MARLENY ABOGADOS VESTIMENTA DEMAAVE, EIRL </t>
  </si>
  <si>
    <t xml:space="preserve">FLASHDUANA, SRL </t>
  </si>
  <si>
    <t>SOLVEX DOMINICANA, SRL</t>
  </si>
  <si>
    <t>FL BETANCES &amp; ASOCIADOS SRL</t>
  </si>
  <si>
    <t>GLODINET SRL</t>
  </si>
  <si>
    <t>SUMINISTROS GUIPAK, SRL</t>
  </si>
  <si>
    <t>COLORES Y TERMINACIONES BOURDIER CRUZ, SRL</t>
  </si>
  <si>
    <t>COMERCIAL RICRUZ, SRL</t>
  </si>
  <si>
    <t>SERVICIOS EMPRESARIALES CANAAN SRL</t>
  </si>
  <si>
    <t>COMERCIAL FERRETERO E. PEREZ SRL</t>
  </si>
  <si>
    <t xml:space="preserve">AGAP CORPORATION BENCOSME, SRL </t>
  </si>
  <si>
    <t>KLINETEC DOMINICANA SRL</t>
  </si>
  <si>
    <t>AGROFUMIGADORA DEL SUR AFUMISUR, EIRL</t>
  </si>
  <si>
    <t>SUPLIDORES ELECTRICOS JEREZ JIMENEZ, SRL</t>
  </si>
  <si>
    <t>SOLUCIONES ROINSA, SRL</t>
  </si>
  <si>
    <t>INVERSIONES SANFRA, SRL</t>
  </si>
  <si>
    <t>LOLA 5 MULTISERVICES, SRL</t>
  </si>
  <si>
    <t>GTG INDUSTRIAL SRL</t>
  </si>
  <si>
    <t>SUPLIGENSA, SRL</t>
  </si>
  <si>
    <t>DISTRIBUIDORA ROKARY, SRL</t>
  </si>
  <si>
    <t>CASA ARMES SRL</t>
  </si>
  <si>
    <t>ROMAN PAREDES INDUSTRIAL SRL</t>
  </si>
  <si>
    <t>J.C.Q. INGENIERÍA EN ASCENSORES, SRL</t>
  </si>
  <si>
    <t>D LICIANTHUS FLOR Y FOLLAJES, SRL</t>
  </si>
  <si>
    <t>FORDELINK SRL</t>
  </si>
  <si>
    <t>METRO TECNOLOGIA SRL</t>
  </si>
  <si>
    <t>LOM OFFICE COMP, SRL</t>
  </si>
  <si>
    <t>EVS FILMS PRODUCCION, SRL</t>
  </si>
  <si>
    <t xml:space="preserve">RORESA SOLUCIONES, SRL </t>
  </si>
  <si>
    <t>LA LUBRITEKA, SRL</t>
  </si>
  <si>
    <t xml:space="preserve">VINICIO REPUESTOS Y SERVICIOS SRL </t>
  </si>
  <si>
    <t>KHALICCO INVESTMENTS, SRL</t>
  </si>
  <si>
    <t>INGENIERIA Y MANTENIMIENTO INTEGRAL DE ESTRUCTURAS, SRL</t>
  </si>
  <si>
    <t>LEAN CONSULTING, SRL</t>
  </si>
  <si>
    <t>MATTAR CONSULTING SRL</t>
  </si>
  <si>
    <t>MIPYME MUJER - MEDIANA EMPRESA</t>
  </si>
  <si>
    <t>COVEMESA SRL</t>
  </si>
  <si>
    <t xml:space="preserve"> 001-2025</t>
  </si>
  <si>
    <t>EDITORA LISTÍN DIARIO, SA</t>
  </si>
  <si>
    <t>GRUPO CAROL, SAS</t>
  </si>
  <si>
    <t>UXMAL COMERCIAL, SRL</t>
  </si>
  <si>
    <t xml:space="preserve">CONSARQ, SRL </t>
  </si>
  <si>
    <t>LOM OFFICE COMP SRL</t>
  </si>
  <si>
    <t>TRAMERÍAS Y SOLUCIONES DE ALMACENAJE TSA, SRL</t>
  </si>
  <si>
    <t>GUSTAVO KONISZCZER</t>
  </si>
  <si>
    <t xml:space="preserve">SPRINGDALE COMERCIAL SRL </t>
  </si>
  <si>
    <t>SUPLIDORES ELÉCTRICOS JEREZ JIMÉNEZ, SRL</t>
  </si>
  <si>
    <t>SPRINGDALE COMERCIAL, SRL</t>
  </si>
  <si>
    <t>CONTRATACIÓN SERVICIO DE FUMIGACIÓN TERCERIZADO PARA PALACIO DE JUSTICIA DE SANTO DOMINGO ESTE (CIUDAD JUDICIAL), DIRIGIDO A MIPYMES</t>
  </si>
  <si>
    <t>CM-2025-076</t>
  </si>
  <si>
    <t xml:space="preserve">MAXIMUM PEST CONTROL, SRL </t>
  </si>
  <si>
    <t>DIRECCIÓN COMUNICACIÓN AL USUARIO</t>
  </si>
  <si>
    <t>ADQ. DE TÓTEMS DIGITALES, ROTULACIÓN DE ASCENSORES Y MATERIALES IMPRESOS INSTITUCIONALES PARA EL PODER JUDICIAL, DIRIGIDO A MIPYMES</t>
  </si>
  <si>
    <t>CM-2025-083</t>
  </si>
  <si>
    <t>CONSTRUCTORA TUBIA, SRL</t>
  </si>
  <si>
    <t>DIRECCIÓN DE COMUNICACIÓN ESTRATÉGICA</t>
  </si>
  <si>
    <t>CONTRATACIÓN DE AGENCIA PARA ESTRATEGIA Y COBERTURA DIGITAL DE LA CUMBRE JUDICIAL IBEROAMERICANA</t>
  </si>
  <si>
    <t>CM-2025-080</t>
  </si>
  <si>
    <t>F&amp;B ADVERTISING AND PRODUCTIONS SRL</t>
  </si>
  <si>
    <t>CONTRATACIÓN DE SERVICIO DE  COLOCACIÓN DE PUBLICIDAD EN EL EVENTO  CUMBRE JUDICIAL IBEROAMERICANA 2025</t>
  </si>
  <si>
    <t>PEPB-CPJ-01-2025</t>
  </si>
  <si>
    <t>EXCEPCIÓN POR PUBLICIDAD</t>
  </si>
  <si>
    <t>GRAN EMPRESA</t>
  </si>
  <si>
    <t>GBT RADIODIFUSORES SRL</t>
  </si>
  <si>
    <t>PEPB-CPJ-02-2025</t>
  </si>
  <si>
    <t>ASOCIACIÓN DOMINICANA DE RADIODIFUSORAS, INC.</t>
  </si>
  <si>
    <t>ADQ. E INSTALACIÓN DE CORTINAS EN DISTINTOS TRIBUNALES DEL PODER JUDICIAL A NIVEL NACIONAL</t>
  </si>
  <si>
    <t>CM-2025-072</t>
  </si>
  <si>
    <t xml:space="preserve">INTERDECO, SRL </t>
  </si>
  <si>
    <t xml:space="preserve">PEEX-CPJ-12-2025 </t>
  </si>
  <si>
    <t>ADQUISICIÓN-RENOVACIÓN DE LA INFRAESTRUCTURA DE EQUIPOS DE SEGURIDAD PERIMETRAL FORTINET</t>
  </si>
  <si>
    <t>MULTICOMPUTOS, S.R.L</t>
  </si>
  <si>
    <t>ADQUISICIÓN DE MOBILIARIOS DE ESTRADOS PARA SALAS DE AUDIENCIAS EN SDE</t>
  </si>
  <si>
    <t>LPN-CPJ-21-2024</t>
  </si>
  <si>
    <t>MUÑOZ CONCEPTO MOBILIARIO, S.R.L.</t>
  </si>
  <si>
    <t>ADQ. DE UNIFORMES Y CONFECCION DE TRAJES DE LA POLICIA JUDICIAL</t>
  </si>
  <si>
    <t>OCTUBRE 2024</t>
  </si>
  <si>
    <t>LPN-CPJ-20-2024</t>
  </si>
  <si>
    <t>CONFECCIONES LOREALE, SRL</t>
  </si>
  <si>
    <t>CONTRATACIÓN DE SERVICIOS A TERCERIZAR DE IMPRESIÓN, ESCANEO Y  COPIADO EN SEDES JUDICIALES DEL CONSEJO  DEL PODER JUDICIAL</t>
  </si>
  <si>
    <t>LPN-CPJ-23-2024</t>
  </si>
  <si>
    <t>SYNTES, SRL</t>
  </si>
  <si>
    <t>SUMINISTRO E INSTALACIÓN DE UN (1) ASCENSOR PARA PASAJEROS EN EL PALACIO DE JUSTICIA DE SAN FRANCISCO DE MACORÍS</t>
  </si>
  <si>
    <t>CP-CPJ-BS-16-2025</t>
  </si>
  <si>
    <t>TECNAS, EIRL</t>
  </si>
  <si>
    <r>
      <rPr>
        <b/>
        <u/>
        <sz val="12"/>
        <color rgb="FF000000"/>
        <rFont val="Aptos Narrow"/>
        <family val="2"/>
        <scheme val="minor"/>
      </rPr>
      <t>Fecha elaboración:</t>
    </r>
    <r>
      <rPr>
        <sz val="12"/>
        <color rgb="FF000000"/>
        <rFont val="Aptos Narrow"/>
        <family val="2"/>
        <scheme val="minor"/>
      </rPr>
      <t xml:space="preserve"> 06 de mayo 2025</t>
    </r>
    <r>
      <rPr>
        <b/>
        <sz val="12"/>
        <color rgb="FF000000"/>
        <rFont val="Aptos Narrow"/>
        <family val="2"/>
        <scheme val="minor"/>
      </rPr>
      <t>.</t>
    </r>
  </si>
  <si>
    <r>
      <rPr>
        <b/>
        <u/>
        <sz val="11"/>
        <color rgb="FF000000"/>
        <rFont val="Aptos Narrow"/>
        <family val="2"/>
        <scheme val="minor"/>
      </rPr>
      <t>Fecha elaboración:</t>
    </r>
    <r>
      <rPr>
        <sz val="11"/>
        <color rgb="FF000000"/>
        <rFont val="Aptos Narrow"/>
        <family val="2"/>
        <scheme val="minor"/>
      </rPr>
      <t xml:space="preserve"> 06 de mayo 2025</t>
    </r>
    <r>
      <rPr>
        <b/>
        <sz val="11"/>
        <color rgb="FF000000"/>
        <rFont val="Aptos Narrow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</si>
</sst>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1C0A]dddd\ d&quot; de &quot;mmmm&quot; de &quot;yyyy;@"/>
    <numFmt numFmtId="171" formatCode="[$-F800]dddd\,\ mmmm\ dd\,\ yyyy"/>
  </numFmts>
  <fonts count="2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u/>
      <sz val="1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b/>
      <u/>
      <sz val="20"/>
      <color theme="1"/>
      <name val="Times New Roman"/>
      <family val="1"/>
    </font>
    <font>
      <b/>
      <u val="double"/>
      <sz val="11"/>
      <color theme="1"/>
      <name val="Aptos Narrow"/>
      <family val="2"/>
      <scheme val="minor"/>
    </font>
    <font>
      <b/>
      <i/>
      <u val="double"/>
      <sz val="18"/>
      <color theme="1"/>
      <name val="Aptos Narrow"/>
      <family val="2"/>
      <scheme val="minor"/>
    </font>
    <font>
      <b/>
      <i/>
      <u val="double"/>
      <sz val="16"/>
      <color theme="1"/>
      <name val="Aptos Narrow"/>
      <family val="2"/>
      <scheme val="minor"/>
    </font>
    <font>
      <b/>
      <i/>
      <u val="double"/>
      <sz val="14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u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1"/>
      <color theme="1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9" fontId="7" fillId="0" borderId="0" xfId="3" applyFont="1" applyFill="1" applyAlignment="1">
      <alignment horizontal="center" vertical="center" wrapText="1"/>
    </xf>
    <xf numFmtId="0" fontId="9" fillId="0" borderId="0" xfId="0" applyFont="1"/>
    <xf numFmtId="0" fontId="10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9" fontId="7" fillId="5" borderId="3" xfId="3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6" borderId="18" xfId="0" applyNumberForma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 wrapText="1"/>
    </xf>
    <xf numFmtId="14" fontId="0" fillId="6" borderId="19" xfId="0" applyNumberFormat="1" applyFill="1" applyBorder="1" applyAlignment="1">
      <alignment horizontal="center" vertical="center"/>
    </xf>
    <xf numFmtId="14" fontId="0" fillId="6" borderId="20" xfId="0" applyNumberForma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8" fontId="10" fillId="0" borderId="7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44" fontId="0" fillId="0" borderId="21" xfId="1" applyFont="1" applyFill="1" applyBorder="1" applyAlignment="1">
      <alignment horizontal="center" vertical="center" wrapText="1"/>
    </xf>
    <xf numFmtId="44" fontId="0" fillId="0" borderId="22" xfId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4" borderId="7" xfId="0" applyNumberFormat="1" applyFill="1" applyBorder="1" applyAlignment="1">
      <alignment horizontal="center" vertical="center"/>
    </xf>
    <xf numFmtId="0" fontId="0" fillId="4" borderId="7" xfId="0" applyNumberFormat="1" applyFill="1" applyBorder="1" applyAlignment="1">
      <alignment horizontal="center" vertical="center"/>
    </xf>
    <xf numFmtId="0" fontId="0" fillId="6" borderId="7" xfId="0" applyNumberForma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171" fontId="0" fillId="0" borderId="8" xfId="0" applyNumberFormat="1" applyBorder="1" applyAlignment="1">
      <alignment horizontal="center" vertical="center" wrapText="1"/>
    </xf>
    <xf numFmtId="171" fontId="0" fillId="0" borderId="7" xfId="0" applyNumberFormat="1" applyBorder="1" applyAlignment="1">
      <alignment horizontal="center" vertical="center"/>
    </xf>
  </cellXfs>
  <cellStyles count="4">
    <cellStyle name="Moneda" xfId="1" builtinId="4"/>
    <cellStyle name="Normal" xfId="0" builtinId="0"/>
    <cellStyle name="Normal 2" xfId="2" xr:uid="{4A5EFC2A-DB1B-483F-9F28-D841B6403735}"/>
    <cellStyle name="Porcentaje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6B8FC"/>
      <color rgb="FF9DA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140652</xdr:colOff>
      <xdr:row>0</xdr:row>
      <xdr:rowOff>119380</xdr:rowOff>
    </xdr:from>
    <xdr:to>
      <xdr:col>3</xdr:col>
      <xdr:colOff>3127375</xdr:colOff>
      <xdr:row>0</xdr:row>
      <xdr:rowOff>1869440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D231E6-30B7-4740-916E-F952D32D5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777" y="119380"/>
          <a:ext cx="6082348" cy="1750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140652</xdr:colOff>
      <xdr:row>0</xdr:row>
      <xdr:rowOff>119380</xdr:rowOff>
    </xdr:from>
    <xdr:to>
      <xdr:col>3</xdr:col>
      <xdr:colOff>2693458</xdr:colOff>
      <xdr:row>0</xdr:row>
      <xdr:rowOff>1869440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55958D-4FDA-4888-BED1-E820D4806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252" y="119380"/>
          <a:ext cx="5987098" cy="1750060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>
  <person displayName="Matily Alcantara Reynoso" id="{1D2E334A-71CF-473E-84CF-0D0DCECFF407}" userId="S::matalcantara@poderjudicial.gob.do::964b127b-4144-40e2-bf3a-faf1ec4e9d5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16" dT="2025-04-30T13:26:26.02" personId="{1D2E334A-71CF-473E-84CF-0D0DCECFF407}" id="{FC425A0D-5434-4991-A823-763D4A594688}">
    <text>NO TIENEN PLAZO.</text>
  </threadedComment>
  <threadedComment ref="T24" dT="2025-04-30T14:25:44.87" personId="{1D2E334A-71CF-473E-84CF-0D0DCECFF407}" id="{82F4A457-C25B-4DA8-88B4-F8AE2BBC2BA8}">
    <text>NO TIENEN PLAZO.</text>
  </threadedComment>
  <threadedComment ref="T29" dT="2025-04-30T14:25:44.87" personId="{1D2E334A-71CF-473E-84CF-0D0DCECFF407}" id="{3AE862C6-3F75-4F31-A280-B4A65B14A035}">
    <text>NO TIENEN PLAZO.</text>
  </threadedComment>
  <threadedComment ref="T30" dT="2025-04-30T13:26:26.02" personId="{1D2E334A-71CF-473E-84CF-0D0DCECFF407}" id="{D117550B-1DEA-4AB0-80E7-F30347C96CA4}">
    <text>NO TIENEN PLAZO.</text>
  </threadedComment>
  <threadedComment ref="T32" dT="2025-04-30T14:48:46.39" personId="{1D2E334A-71CF-473E-84CF-0D0DCECFF407}" id="{7D781E96-0A8A-4FD7-9B85-BDD07344656E}">
    <text>TIENE (1) ENMIENDA.</text>
  </threadedComment>
  <threadedComment ref="T75" dT="2025-04-30T14:25:44.87" personId="{1D2E334A-71CF-473E-84CF-0D0DCECFF407}" id="{AE3EB49B-7FC9-4C2A-891A-5E16C9834854}">
    <text>NO TIENEN PLAZO.</text>
  </threadedComment>
  <threadedComment ref="T83" dT="2025-04-30T14:25:44.87" personId="{1D2E334A-71CF-473E-84CF-0D0DCECFF407}" id="{6B56A742-B8D8-4DA4-922D-E535D2353694}">
    <text>NO TIENEN PLAZO.</text>
  </threadedComment>
  <threadedComment ref="T84" dT="2025-04-30T14:25:44.87" personId="{1D2E334A-71CF-473E-84CF-0D0DCECFF407}" id="{A131E168-727D-44BF-8BB6-877807258B17}">
    <text>NO TIENEN PLAZO.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9/04/relationships/namedSheetView" Target="../namedSheetViews/namedSheetView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0"/>
  <sheetViews>
    <sheetView showGridLines="0" view="pageBreakPreview" topLeftCell="A70" zoomScale="90" zoomScaleNormal="85" zoomScaleSheetLayoutView="90" workbookViewId="0">
      <selection activeCell="E86" sqref="E86:G88"/>
    </sheetView>
  </sheetViews>
  <sheetFormatPr baseColWidth="10" defaultColWidth="9.140625" defaultRowHeight="15" x14ac:dyDescent="0.25"/>
  <cols>
    <col min="2" max="2" width="32.140625" customWidth="1"/>
    <col min="3" max="3" width="12.85546875" customWidth="1"/>
    <col min="4" max="4" width="53.140625" customWidth="1"/>
    <col min="5" max="5" width="21.42578125" customWidth="1"/>
    <col min="6" max="6" width="27.42578125" customWidth="1"/>
    <col min="7" max="7" width="19.28515625" customWidth="1"/>
    <col min="8" max="8" width="15.42578125" customWidth="1"/>
    <col min="9" max="9" width="33.42578125" customWidth="1"/>
    <col min="10" max="12" width="31.7109375" customWidth="1"/>
    <col min="13" max="13" width="23.140625" customWidth="1"/>
    <col min="14" max="14" width="14.140625" customWidth="1"/>
    <col min="15" max="15" width="27.7109375" customWidth="1"/>
    <col min="16" max="16" width="13.42578125" customWidth="1"/>
    <col min="17" max="17" width="27.5703125" customWidth="1"/>
    <col min="18" max="18" width="22.5703125" customWidth="1"/>
    <col min="19" max="19" width="30.42578125" style="3" customWidth="1"/>
    <col min="20" max="20" width="29.140625" customWidth="1"/>
    <col min="21" max="21" width="33.7109375" customWidth="1"/>
    <col min="22" max="22" width="27.42578125" customWidth="1"/>
    <col min="23" max="23" width="52.7109375" customWidth="1"/>
    <col min="24" max="24" width="24.5703125" customWidth="1"/>
    <col min="25" max="25" width="3.85546875" customWidth="1"/>
  </cols>
  <sheetData>
    <row r="1" spans="1:25" ht="156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0" t="s">
        <v>0</v>
      </c>
      <c r="U1" s="20" t="s">
        <v>1</v>
      </c>
      <c r="V1" s="20" t="s">
        <v>2</v>
      </c>
      <c r="W1" s="37" t="s">
        <v>46</v>
      </c>
      <c r="X1" s="37"/>
    </row>
    <row r="2" spans="1:25" ht="36.75" customHeight="1" thickBot="1" x14ac:dyDescent="0.3">
      <c r="A2" s="41" t="s">
        <v>68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  <c r="T2" s="22">
        <f>COUNTA(T4:T85)+19</f>
        <v>82</v>
      </c>
      <c r="U2" s="23">
        <f>COUNTIF(T4:T85,U1)+27</f>
        <v>82</v>
      </c>
      <c r="V2" s="24">
        <f>U2/T2</f>
        <v>1</v>
      </c>
      <c r="W2" s="21" t="s">
        <v>3</v>
      </c>
      <c r="X2" s="4">
        <v>90</v>
      </c>
      <c r="Y2" s="5"/>
    </row>
    <row r="3" spans="1:25" ht="57" customHeight="1" x14ac:dyDescent="0.25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56</v>
      </c>
      <c r="L3" s="8" t="s">
        <v>14</v>
      </c>
      <c r="M3" s="8" t="s">
        <v>15</v>
      </c>
      <c r="N3" s="9" t="s">
        <v>16</v>
      </c>
      <c r="O3" s="9" t="s">
        <v>17</v>
      </c>
      <c r="P3" s="9" t="s">
        <v>18</v>
      </c>
      <c r="Q3" s="8" t="s">
        <v>19</v>
      </c>
      <c r="R3" s="10" t="s">
        <v>20</v>
      </c>
      <c r="S3" s="18" t="s">
        <v>21</v>
      </c>
      <c r="T3" s="19" t="s">
        <v>22</v>
      </c>
      <c r="V3" s="11"/>
      <c r="W3" s="4" t="s">
        <v>23</v>
      </c>
      <c r="X3" s="4">
        <v>45</v>
      </c>
      <c r="Y3" s="5"/>
    </row>
    <row r="4" spans="1:25" ht="30" x14ac:dyDescent="0.25">
      <c r="A4" s="13">
        <v>1</v>
      </c>
      <c r="B4" s="13" t="s">
        <v>30</v>
      </c>
      <c r="C4" s="13" t="s">
        <v>70</v>
      </c>
      <c r="D4" s="13" t="s">
        <v>58</v>
      </c>
      <c r="E4" s="50" t="s">
        <v>71</v>
      </c>
      <c r="F4" s="14" t="s">
        <v>3</v>
      </c>
      <c r="G4" s="13" t="s">
        <v>25</v>
      </c>
      <c r="H4" s="13" t="s">
        <v>26</v>
      </c>
      <c r="I4" s="15">
        <v>45643</v>
      </c>
      <c r="J4" s="15">
        <v>45750</v>
      </c>
      <c r="K4" s="15">
        <v>45751</v>
      </c>
      <c r="L4" s="15" t="s">
        <v>47</v>
      </c>
      <c r="M4" s="15" t="s">
        <v>47</v>
      </c>
      <c r="N4" s="13" t="s">
        <v>28</v>
      </c>
      <c r="O4" s="13" t="s">
        <v>27</v>
      </c>
      <c r="P4" s="13" t="s">
        <v>29</v>
      </c>
      <c r="Q4" s="13" t="s">
        <v>73</v>
      </c>
      <c r="R4" s="55" t="s">
        <v>47</v>
      </c>
      <c r="S4" s="58">
        <f>NETWORKDAYS(I4,J4,$X$10:$X$22)-1</f>
        <v>67</v>
      </c>
      <c r="T4" s="59" t="str">
        <f>IF(S4&lt;=U4,"Cumple","No Cumple")</f>
        <v>Cumple</v>
      </c>
      <c r="U4" s="60">
        <f>VLOOKUP(F4,$W$2:$X$6,2,FALSE)</f>
        <v>90</v>
      </c>
      <c r="W4" s="14" t="s">
        <v>80</v>
      </c>
      <c r="X4" s="4">
        <v>80</v>
      </c>
      <c r="Y4" s="5"/>
    </row>
    <row r="5" spans="1:25" ht="30" x14ac:dyDescent="0.25">
      <c r="A5" s="13">
        <v>2</v>
      </c>
      <c r="B5" s="13" t="s">
        <v>30</v>
      </c>
      <c r="C5" s="13" t="s">
        <v>70</v>
      </c>
      <c r="D5" s="13" t="s">
        <v>59</v>
      </c>
      <c r="E5" s="50" t="s">
        <v>71</v>
      </c>
      <c r="F5" s="14" t="s">
        <v>3</v>
      </c>
      <c r="G5" s="13" t="s">
        <v>25</v>
      </c>
      <c r="H5" s="13" t="s">
        <v>26</v>
      </c>
      <c r="I5" s="15">
        <v>45643</v>
      </c>
      <c r="J5" s="15">
        <v>45750</v>
      </c>
      <c r="K5" s="15">
        <v>45751</v>
      </c>
      <c r="L5" s="15" t="s">
        <v>47</v>
      </c>
      <c r="M5" s="15" t="s">
        <v>47</v>
      </c>
      <c r="N5" s="13" t="s">
        <v>28</v>
      </c>
      <c r="O5" s="13" t="s">
        <v>27</v>
      </c>
      <c r="P5" s="13" t="s">
        <v>29</v>
      </c>
      <c r="Q5" s="13" t="s">
        <v>74</v>
      </c>
      <c r="R5" s="55" t="s">
        <v>47</v>
      </c>
      <c r="S5" s="58"/>
      <c r="T5" s="59"/>
      <c r="U5" s="60"/>
      <c r="W5" s="4" t="s">
        <v>35</v>
      </c>
      <c r="X5" s="4">
        <v>15</v>
      </c>
      <c r="Y5" s="5"/>
    </row>
    <row r="6" spans="1:25" ht="30" x14ac:dyDescent="0.25">
      <c r="A6" s="13">
        <v>3</v>
      </c>
      <c r="B6" s="13" t="s">
        <v>48</v>
      </c>
      <c r="C6" s="13" t="s">
        <v>70</v>
      </c>
      <c r="D6" s="13" t="s">
        <v>270</v>
      </c>
      <c r="E6" s="50" t="s">
        <v>272</v>
      </c>
      <c r="F6" s="14" t="s">
        <v>3</v>
      </c>
      <c r="G6" s="13" t="s">
        <v>25</v>
      </c>
      <c r="H6" s="13" t="s">
        <v>26</v>
      </c>
      <c r="I6" s="27">
        <v>45643</v>
      </c>
      <c r="J6" s="27">
        <v>45757</v>
      </c>
      <c r="K6" s="27">
        <v>45761</v>
      </c>
      <c r="L6" s="15" t="s">
        <v>47</v>
      </c>
      <c r="M6" s="15" t="s">
        <v>47</v>
      </c>
      <c r="N6" s="13" t="s">
        <v>32</v>
      </c>
      <c r="O6" s="13" t="s">
        <v>53</v>
      </c>
      <c r="P6" s="13" t="s">
        <v>37</v>
      </c>
      <c r="Q6" s="13" t="s">
        <v>273</v>
      </c>
      <c r="R6" s="55" t="s">
        <v>47</v>
      </c>
      <c r="S6" s="61">
        <f>NETWORKDAYS(I6,J6,$X$10:$X$22)-1</f>
        <v>72</v>
      </c>
      <c r="T6" s="62" t="str">
        <f>IF(S6&lt;=U6,"Cumple","No Cumple")</f>
        <v>Cumple</v>
      </c>
      <c r="U6" s="4">
        <f>VLOOKUP(F6,$W$2:$X$6,2,FALSE)</f>
        <v>90</v>
      </c>
      <c r="W6" s="4" t="s">
        <v>40</v>
      </c>
      <c r="X6" s="4">
        <v>10</v>
      </c>
    </row>
    <row r="7" spans="1:25" ht="30" x14ac:dyDescent="0.25">
      <c r="A7" s="13">
        <v>4</v>
      </c>
      <c r="B7" s="13" t="s">
        <v>30</v>
      </c>
      <c r="C7" s="13" t="s">
        <v>57</v>
      </c>
      <c r="D7" s="13" t="s">
        <v>267</v>
      </c>
      <c r="E7" s="50" t="s">
        <v>268</v>
      </c>
      <c r="F7" s="14" t="s">
        <v>3</v>
      </c>
      <c r="G7" s="13" t="s">
        <v>25</v>
      </c>
      <c r="H7" s="13" t="s">
        <v>26</v>
      </c>
      <c r="I7" s="15">
        <v>45644</v>
      </c>
      <c r="J7" s="15">
        <v>45755</v>
      </c>
      <c r="K7" s="15">
        <v>45772</v>
      </c>
      <c r="L7" s="15" t="s">
        <v>47</v>
      </c>
      <c r="M7" s="15" t="s">
        <v>47</v>
      </c>
      <c r="N7" s="13" t="s">
        <v>32</v>
      </c>
      <c r="O7" s="13" t="s">
        <v>54</v>
      </c>
      <c r="P7" s="13" t="s">
        <v>37</v>
      </c>
      <c r="Q7" s="13" t="s">
        <v>269</v>
      </c>
      <c r="R7" s="55" t="s">
        <v>47</v>
      </c>
      <c r="S7" s="61">
        <f>NETWORKDAYS(I7,J7,$X$10:$X$22)-1</f>
        <v>69</v>
      </c>
      <c r="T7" s="62" t="str">
        <f t="shared" ref="T7" si="0">IF(S7&lt;=U7,"Cumple","No Cumple")</f>
        <v>Cumple</v>
      </c>
      <c r="U7" s="4">
        <f t="shared" ref="U7" si="1">VLOOKUP(F7,$W$2:$X$6,2,FALSE)</f>
        <v>90</v>
      </c>
    </row>
    <row r="8" spans="1:25" ht="30" x14ac:dyDescent="0.25">
      <c r="A8" s="13">
        <v>5</v>
      </c>
      <c r="B8" s="13" t="s">
        <v>30</v>
      </c>
      <c r="C8" s="13" t="s">
        <v>57</v>
      </c>
      <c r="D8" s="13" t="s">
        <v>60</v>
      </c>
      <c r="E8" s="50" t="s">
        <v>72</v>
      </c>
      <c r="F8" s="14" t="s">
        <v>3</v>
      </c>
      <c r="G8" s="13" t="s">
        <v>25</v>
      </c>
      <c r="H8" s="13" t="s">
        <v>26</v>
      </c>
      <c r="I8" s="15">
        <v>45644</v>
      </c>
      <c r="J8" s="15">
        <v>45769</v>
      </c>
      <c r="K8" s="15">
        <v>45772</v>
      </c>
      <c r="L8" s="15" t="s">
        <v>47</v>
      </c>
      <c r="M8" s="15" t="s">
        <v>47</v>
      </c>
      <c r="N8" s="13" t="s">
        <v>32</v>
      </c>
      <c r="O8" s="13" t="s">
        <v>54</v>
      </c>
      <c r="P8" s="13" t="s">
        <v>37</v>
      </c>
      <c r="Q8" s="13" t="s">
        <v>75</v>
      </c>
      <c r="R8" s="55" t="s">
        <v>47</v>
      </c>
      <c r="S8" s="58">
        <f>NETWORKDAYS(I8,J8,$X$10:$X$22)-1</f>
        <v>77</v>
      </c>
      <c r="T8" s="59" t="str">
        <f>IF(S8&lt;=U8,"Cumple","No Cumple")</f>
        <v>Cumple</v>
      </c>
      <c r="U8" s="60">
        <f>VLOOKUP(F8,$W$2:$X$6,2,FALSE)</f>
        <v>90</v>
      </c>
    </row>
    <row r="9" spans="1:25" ht="30.75" thickBot="1" x14ac:dyDescent="0.3">
      <c r="A9" s="13">
        <v>6</v>
      </c>
      <c r="B9" s="13" t="s">
        <v>30</v>
      </c>
      <c r="C9" s="13" t="s">
        <v>57</v>
      </c>
      <c r="D9" s="13" t="s">
        <v>61</v>
      </c>
      <c r="E9" s="50" t="s">
        <v>72</v>
      </c>
      <c r="F9" s="14" t="s">
        <v>3</v>
      </c>
      <c r="G9" s="13" t="s">
        <v>25</v>
      </c>
      <c r="H9" s="13" t="s">
        <v>26</v>
      </c>
      <c r="I9" s="15">
        <v>45644</v>
      </c>
      <c r="J9" s="15">
        <v>45769</v>
      </c>
      <c r="K9" s="15">
        <v>45772</v>
      </c>
      <c r="L9" s="15" t="s">
        <v>47</v>
      </c>
      <c r="M9" s="15" t="s">
        <v>47</v>
      </c>
      <c r="N9" s="13" t="s">
        <v>32</v>
      </c>
      <c r="O9" s="13" t="s">
        <v>54</v>
      </c>
      <c r="P9" s="13" t="s">
        <v>37</v>
      </c>
      <c r="Q9" s="13" t="s">
        <v>76</v>
      </c>
      <c r="R9" s="55" t="s">
        <v>47</v>
      </c>
      <c r="S9" s="58"/>
      <c r="T9" s="59"/>
      <c r="U9" s="60"/>
    </row>
    <row r="10" spans="1:25" ht="30" customHeight="1" x14ac:dyDescent="0.25">
      <c r="A10" s="13">
        <v>7</v>
      </c>
      <c r="B10" s="13" t="s">
        <v>30</v>
      </c>
      <c r="C10" s="13" t="s">
        <v>57</v>
      </c>
      <c r="D10" s="13" t="s">
        <v>61</v>
      </c>
      <c r="E10" s="50" t="s">
        <v>72</v>
      </c>
      <c r="F10" s="14" t="s">
        <v>3</v>
      </c>
      <c r="G10" s="13" t="s">
        <v>25</v>
      </c>
      <c r="H10" s="13" t="s">
        <v>26</v>
      </c>
      <c r="I10" s="15">
        <v>45644</v>
      </c>
      <c r="J10" s="15">
        <v>45769</v>
      </c>
      <c r="K10" s="15">
        <v>45772</v>
      </c>
      <c r="L10" s="15" t="s">
        <v>47</v>
      </c>
      <c r="M10" s="15" t="s">
        <v>47</v>
      </c>
      <c r="N10" s="13" t="s">
        <v>32</v>
      </c>
      <c r="O10" s="13" t="s">
        <v>34</v>
      </c>
      <c r="P10" s="13" t="s">
        <v>37</v>
      </c>
      <c r="Q10" s="13" t="s">
        <v>77</v>
      </c>
      <c r="R10" s="55" t="s">
        <v>47</v>
      </c>
      <c r="S10" s="58"/>
      <c r="T10" s="59"/>
      <c r="U10" s="60"/>
      <c r="W10" s="44" t="s">
        <v>49</v>
      </c>
      <c r="X10" s="30">
        <v>45600</v>
      </c>
    </row>
    <row r="11" spans="1:25" ht="42.75" customHeight="1" x14ac:dyDescent="0.25">
      <c r="A11" s="13">
        <v>8</v>
      </c>
      <c r="B11" s="13" t="s">
        <v>39</v>
      </c>
      <c r="C11" s="13" t="s">
        <v>57</v>
      </c>
      <c r="D11" s="13" t="s">
        <v>274</v>
      </c>
      <c r="E11" s="13" t="s">
        <v>275</v>
      </c>
      <c r="F11" s="14" t="s">
        <v>3</v>
      </c>
      <c r="G11" s="13" t="s">
        <v>31</v>
      </c>
      <c r="H11" s="13" t="s">
        <v>26</v>
      </c>
      <c r="I11" s="15">
        <v>45653</v>
      </c>
      <c r="J11" s="15">
        <v>45776</v>
      </c>
      <c r="K11" s="15">
        <v>45779</v>
      </c>
      <c r="L11" s="15" t="s">
        <v>47</v>
      </c>
      <c r="M11" s="15" t="s">
        <v>47</v>
      </c>
      <c r="N11" s="13" t="s">
        <v>32</v>
      </c>
      <c r="O11" s="13" t="s">
        <v>33</v>
      </c>
      <c r="P11" s="13" t="s">
        <v>29</v>
      </c>
      <c r="Q11" s="13" t="s">
        <v>276</v>
      </c>
      <c r="R11" s="55" t="s">
        <v>47</v>
      </c>
      <c r="S11" s="61">
        <f>NETWORKDAYS(I11,J11,$X$10:$X$22)-1</f>
        <v>78</v>
      </c>
      <c r="T11" s="62" t="str">
        <f>IF(S11&lt;=U11,"Cumple","No Cumple")</f>
        <v>Cumple</v>
      </c>
      <c r="U11" s="4">
        <f>VLOOKUP(F11,$W$2:$X$6,2,FALSE)</f>
        <v>90</v>
      </c>
      <c r="W11" s="45"/>
      <c r="X11" s="32">
        <v>45649</v>
      </c>
    </row>
    <row r="12" spans="1:25" ht="45" x14ac:dyDescent="0.25">
      <c r="A12" s="13">
        <v>9</v>
      </c>
      <c r="B12" s="13" t="s">
        <v>30</v>
      </c>
      <c r="C12" s="13" t="s">
        <v>85</v>
      </c>
      <c r="D12" s="13" t="s">
        <v>78</v>
      </c>
      <c r="E12" s="50" t="s">
        <v>79</v>
      </c>
      <c r="F12" s="14" t="s">
        <v>80</v>
      </c>
      <c r="G12" s="13" t="s">
        <v>62</v>
      </c>
      <c r="H12" s="13" t="s">
        <v>26</v>
      </c>
      <c r="I12" s="15">
        <v>45691</v>
      </c>
      <c r="J12" s="15">
        <v>45750</v>
      </c>
      <c r="K12" s="15">
        <v>45751</v>
      </c>
      <c r="L12" s="15" t="s">
        <v>47</v>
      </c>
      <c r="M12" s="15" t="s">
        <v>47</v>
      </c>
      <c r="N12" s="13" t="s">
        <v>27</v>
      </c>
      <c r="O12" s="13" t="s">
        <v>27</v>
      </c>
      <c r="P12" s="13" t="s">
        <v>27</v>
      </c>
      <c r="Q12" s="13" t="s">
        <v>81</v>
      </c>
      <c r="R12" s="55" t="s">
        <v>47</v>
      </c>
      <c r="S12" s="61">
        <f t="shared" ref="S12:S15" si="2">NETWORKDAYS(I12,J12,$X$10:$X$22)-1</f>
        <v>42</v>
      </c>
      <c r="T12" s="62" t="str">
        <f t="shared" ref="T12:T74" si="3">IF(S12&lt;=U12,"Cumple","No Cumple")</f>
        <v>Cumple</v>
      </c>
      <c r="U12" s="4">
        <f t="shared" ref="U12:U21" si="4">VLOOKUP(F12,$W$2:$X$6,2,FALSE)</f>
        <v>80</v>
      </c>
      <c r="W12" s="45"/>
      <c r="X12" s="32">
        <v>45650</v>
      </c>
    </row>
    <row r="13" spans="1:25" ht="30" x14ac:dyDescent="0.25">
      <c r="A13" s="13">
        <v>10</v>
      </c>
      <c r="B13" s="16" t="s">
        <v>82</v>
      </c>
      <c r="C13" s="13" t="s">
        <v>85</v>
      </c>
      <c r="D13" s="16" t="s">
        <v>87</v>
      </c>
      <c r="E13" s="51" t="s">
        <v>134</v>
      </c>
      <c r="F13" s="14" t="s">
        <v>23</v>
      </c>
      <c r="G13" s="13" t="s">
        <v>25</v>
      </c>
      <c r="H13" s="13" t="s">
        <v>26</v>
      </c>
      <c r="I13" s="15">
        <v>45699</v>
      </c>
      <c r="J13" s="15">
        <v>45755</v>
      </c>
      <c r="K13" s="15">
        <v>45755</v>
      </c>
      <c r="L13" s="15" t="s">
        <v>47</v>
      </c>
      <c r="M13" s="15" t="s">
        <v>47</v>
      </c>
      <c r="N13" s="13" t="s">
        <v>50</v>
      </c>
      <c r="O13" s="13" t="s">
        <v>53</v>
      </c>
      <c r="P13" s="13" t="s">
        <v>37</v>
      </c>
      <c r="Q13" s="16" t="s">
        <v>181</v>
      </c>
      <c r="R13" s="55" t="s">
        <v>47</v>
      </c>
      <c r="S13" s="61">
        <f t="shared" si="2"/>
        <v>39</v>
      </c>
      <c r="T13" s="62" t="str">
        <f t="shared" si="3"/>
        <v>Cumple</v>
      </c>
      <c r="U13" s="4">
        <f t="shared" si="4"/>
        <v>45</v>
      </c>
      <c r="W13" s="45"/>
      <c r="X13" s="32">
        <v>45651</v>
      </c>
    </row>
    <row r="14" spans="1:25" ht="30" customHeight="1" x14ac:dyDescent="0.25">
      <c r="A14" s="13">
        <v>11</v>
      </c>
      <c r="B14" s="13" t="s">
        <v>30</v>
      </c>
      <c r="C14" s="13" t="s">
        <v>85</v>
      </c>
      <c r="D14" s="16" t="s">
        <v>277</v>
      </c>
      <c r="E14" s="51" t="s">
        <v>278</v>
      </c>
      <c r="F14" s="14" t="s">
        <v>23</v>
      </c>
      <c r="G14" s="13" t="s">
        <v>25</v>
      </c>
      <c r="H14" s="13" t="s">
        <v>26</v>
      </c>
      <c r="I14" s="69">
        <v>45729</v>
      </c>
      <c r="J14" s="70">
        <v>45776</v>
      </c>
      <c r="K14" s="15">
        <v>45779</v>
      </c>
      <c r="L14" s="15" t="s">
        <v>47</v>
      </c>
      <c r="M14" s="15" t="s">
        <v>47</v>
      </c>
      <c r="N14" s="16"/>
      <c r="O14" s="13" t="s">
        <v>27</v>
      </c>
      <c r="P14" s="13" t="s">
        <v>29</v>
      </c>
      <c r="Q14" s="68" t="s">
        <v>279</v>
      </c>
      <c r="R14" s="55" t="s">
        <v>47</v>
      </c>
      <c r="S14" s="61">
        <f>NETWORKDAYS(I14,J14,$X$10:$X$22)-1</f>
        <v>31</v>
      </c>
      <c r="T14" s="62" t="str">
        <f>IF(S14&lt;=U14,"Cumple","No Cumple")</f>
        <v>Cumple</v>
      </c>
      <c r="U14" s="4">
        <f>VLOOKUP(F14,$W$2:$X$6,2,FALSE)</f>
        <v>45</v>
      </c>
      <c r="W14" s="45"/>
      <c r="X14" s="32">
        <v>45656</v>
      </c>
    </row>
    <row r="15" spans="1:25" ht="30" customHeight="1" x14ac:dyDescent="0.25">
      <c r="A15" s="13">
        <v>12</v>
      </c>
      <c r="B15" s="13" t="s">
        <v>30</v>
      </c>
      <c r="C15" s="13" t="s">
        <v>85</v>
      </c>
      <c r="D15" s="13" t="s">
        <v>88</v>
      </c>
      <c r="E15" s="50" t="s">
        <v>135</v>
      </c>
      <c r="F15" s="14" t="s">
        <v>23</v>
      </c>
      <c r="G15" s="16" t="s">
        <v>62</v>
      </c>
      <c r="H15" s="13" t="s">
        <v>26</v>
      </c>
      <c r="I15" s="15">
        <v>45701</v>
      </c>
      <c r="J15" s="15">
        <v>45757</v>
      </c>
      <c r="K15" s="15">
        <v>45758</v>
      </c>
      <c r="L15" s="15" t="s">
        <v>47</v>
      </c>
      <c r="M15" s="15" t="s">
        <v>47</v>
      </c>
      <c r="N15" s="16" t="s">
        <v>32</v>
      </c>
      <c r="O15" s="16" t="s">
        <v>34</v>
      </c>
      <c r="P15" s="13" t="s">
        <v>29</v>
      </c>
      <c r="Q15" s="16" t="s">
        <v>182</v>
      </c>
      <c r="R15" s="55" t="s">
        <v>47</v>
      </c>
      <c r="S15" s="61">
        <f t="shared" si="2"/>
        <v>39</v>
      </c>
      <c r="T15" s="62" t="str">
        <f t="shared" si="3"/>
        <v>Cumple</v>
      </c>
      <c r="U15" s="4">
        <f t="shared" si="4"/>
        <v>45</v>
      </c>
      <c r="W15" s="45"/>
      <c r="X15" s="32">
        <v>45657</v>
      </c>
    </row>
    <row r="16" spans="1:25" ht="30" customHeight="1" x14ac:dyDescent="0.25">
      <c r="A16" s="13">
        <v>13</v>
      </c>
      <c r="B16" s="13" t="s">
        <v>38</v>
      </c>
      <c r="C16" s="13" t="s">
        <v>64</v>
      </c>
      <c r="D16" s="13" t="s">
        <v>89</v>
      </c>
      <c r="E16" s="50" t="s">
        <v>136</v>
      </c>
      <c r="F16" s="14" t="s">
        <v>51</v>
      </c>
      <c r="G16" s="13" t="s">
        <v>25</v>
      </c>
      <c r="H16" s="13" t="s">
        <v>26</v>
      </c>
      <c r="I16" s="15">
        <v>45734</v>
      </c>
      <c r="J16" s="15">
        <v>45771</v>
      </c>
      <c r="K16" s="15">
        <v>45775</v>
      </c>
      <c r="L16" s="15" t="s">
        <v>47</v>
      </c>
      <c r="M16" s="15" t="s">
        <v>47</v>
      </c>
      <c r="N16" s="13" t="s">
        <v>28</v>
      </c>
      <c r="O16" s="13" t="s">
        <v>27</v>
      </c>
      <c r="P16" s="13" t="s">
        <v>29</v>
      </c>
      <c r="Q16" s="13" t="s">
        <v>183</v>
      </c>
      <c r="R16" s="55" t="s">
        <v>47</v>
      </c>
      <c r="S16" s="63">
        <f>NETWORKDAYS(I16,J16,$X$10:$X$22)-1</f>
        <v>25</v>
      </c>
      <c r="T16" s="63" t="e">
        <f t="shared" si="3"/>
        <v>#N/A</v>
      </c>
      <c r="U16" s="60" t="e">
        <f t="shared" si="4"/>
        <v>#N/A</v>
      </c>
      <c r="W16" s="45"/>
      <c r="X16" s="32">
        <v>45658</v>
      </c>
    </row>
    <row r="17" spans="1:24" ht="30" customHeight="1" x14ac:dyDescent="0.25">
      <c r="A17" s="13">
        <v>14</v>
      </c>
      <c r="B17" s="13" t="s">
        <v>38</v>
      </c>
      <c r="C17" s="13" t="s">
        <v>64</v>
      </c>
      <c r="D17" s="13" t="s">
        <v>89</v>
      </c>
      <c r="E17" s="50" t="s">
        <v>136</v>
      </c>
      <c r="F17" s="14" t="s">
        <v>51</v>
      </c>
      <c r="G17" s="13" t="s">
        <v>25</v>
      </c>
      <c r="H17" s="13" t="s">
        <v>26</v>
      </c>
      <c r="I17" s="15">
        <v>45734</v>
      </c>
      <c r="J17" s="15">
        <v>45771</v>
      </c>
      <c r="K17" s="15">
        <v>45775</v>
      </c>
      <c r="L17" s="15" t="s">
        <v>47</v>
      </c>
      <c r="M17" s="15" t="s">
        <v>47</v>
      </c>
      <c r="N17" s="13" t="s">
        <v>28</v>
      </c>
      <c r="O17" s="13" t="s">
        <v>27</v>
      </c>
      <c r="P17" s="13" t="s">
        <v>29</v>
      </c>
      <c r="Q17" s="13" t="s">
        <v>184</v>
      </c>
      <c r="R17" s="55" t="s">
        <v>47</v>
      </c>
      <c r="S17" s="63"/>
      <c r="T17" s="63"/>
      <c r="U17" s="60"/>
      <c r="W17" s="45"/>
      <c r="X17" s="32">
        <v>45663</v>
      </c>
    </row>
    <row r="18" spans="1:24" ht="30" customHeight="1" x14ac:dyDescent="0.25">
      <c r="A18" s="13">
        <v>15</v>
      </c>
      <c r="B18" s="13" t="s">
        <v>30</v>
      </c>
      <c r="C18" s="13" t="s">
        <v>64</v>
      </c>
      <c r="D18" s="13" t="s">
        <v>90</v>
      </c>
      <c r="E18" s="50" t="s">
        <v>137</v>
      </c>
      <c r="F18" s="14" t="s">
        <v>23</v>
      </c>
      <c r="G18" s="13" t="s">
        <v>31</v>
      </c>
      <c r="H18" s="13" t="s">
        <v>26</v>
      </c>
      <c r="I18" s="15">
        <v>45722</v>
      </c>
      <c r="J18" s="15">
        <v>45762</v>
      </c>
      <c r="K18" s="15">
        <v>45771</v>
      </c>
      <c r="L18" s="15" t="s">
        <v>47</v>
      </c>
      <c r="M18" s="15" t="s">
        <v>47</v>
      </c>
      <c r="N18" s="15" t="s">
        <v>28</v>
      </c>
      <c r="O18" s="15" t="s">
        <v>27</v>
      </c>
      <c r="P18" s="13" t="s">
        <v>29</v>
      </c>
      <c r="Q18" s="13" t="s">
        <v>185</v>
      </c>
      <c r="R18" s="55" t="s">
        <v>47</v>
      </c>
      <c r="S18" s="58">
        <f>NETWORKDAYS(I18,J18,$X$10:$X$22)-1</f>
        <v>28</v>
      </c>
      <c r="T18" s="59" t="str">
        <f t="shared" si="3"/>
        <v>Cumple</v>
      </c>
      <c r="U18" s="4">
        <f t="shared" si="4"/>
        <v>45</v>
      </c>
      <c r="W18" s="45"/>
      <c r="X18" s="32">
        <v>45664</v>
      </c>
    </row>
    <row r="19" spans="1:24" ht="30" customHeight="1" x14ac:dyDescent="0.25">
      <c r="A19" s="13">
        <v>16</v>
      </c>
      <c r="B19" s="13" t="s">
        <v>30</v>
      </c>
      <c r="C19" s="13" t="s">
        <v>64</v>
      </c>
      <c r="D19" s="13" t="s">
        <v>90</v>
      </c>
      <c r="E19" s="50" t="s">
        <v>137</v>
      </c>
      <c r="F19" s="14" t="s">
        <v>23</v>
      </c>
      <c r="G19" s="13" t="s">
        <v>31</v>
      </c>
      <c r="H19" s="13" t="s">
        <v>26</v>
      </c>
      <c r="I19" s="15">
        <v>45722</v>
      </c>
      <c r="J19" s="15">
        <v>45762</v>
      </c>
      <c r="K19" s="15">
        <v>45771</v>
      </c>
      <c r="L19" s="15" t="s">
        <v>47</v>
      </c>
      <c r="M19" s="15" t="s">
        <v>47</v>
      </c>
      <c r="N19" s="15" t="s">
        <v>32</v>
      </c>
      <c r="O19" s="15" t="s">
        <v>34</v>
      </c>
      <c r="P19" s="13" t="s">
        <v>29</v>
      </c>
      <c r="Q19" s="13" t="s">
        <v>186</v>
      </c>
      <c r="R19" s="55" t="s">
        <v>47</v>
      </c>
      <c r="S19" s="58"/>
      <c r="T19" s="59"/>
      <c r="U19" s="4">
        <f t="shared" si="4"/>
        <v>45</v>
      </c>
      <c r="W19" s="45"/>
      <c r="X19" s="32">
        <v>45678</v>
      </c>
    </row>
    <row r="20" spans="1:24" ht="30" customHeight="1" thickBot="1" x14ac:dyDescent="0.3">
      <c r="A20" s="13">
        <v>17</v>
      </c>
      <c r="B20" s="13" t="s">
        <v>39</v>
      </c>
      <c r="C20" s="13" t="s">
        <v>64</v>
      </c>
      <c r="D20" s="17" t="s">
        <v>91</v>
      </c>
      <c r="E20" s="50" t="s">
        <v>138</v>
      </c>
      <c r="F20" s="14" t="s">
        <v>23</v>
      </c>
      <c r="G20" s="13" t="s">
        <v>31</v>
      </c>
      <c r="H20" s="13" t="s">
        <v>26</v>
      </c>
      <c r="I20" s="15">
        <v>45729</v>
      </c>
      <c r="J20" s="15">
        <v>45771</v>
      </c>
      <c r="K20" s="15">
        <v>45775</v>
      </c>
      <c r="L20" s="15" t="s">
        <v>47</v>
      </c>
      <c r="M20" s="15" t="s">
        <v>47</v>
      </c>
      <c r="N20" s="13" t="s">
        <v>187</v>
      </c>
      <c r="O20" s="13" t="s">
        <v>54</v>
      </c>
      <c r="P20" s="13" t="s">
        <v>37</v>
      </c>
      <c r="Q20" s="13" t="s">
        <v>188</v>
      </c>
      <c r="R20" s="55" t="s">
        <v>47</v>
      </c>
      <c r="S20" s="61">
        <f>NETWORKDAYS(I20,J20,$X$10:$X$22)-1</f>
        <v>28</v>
      </c>
      <c r="T20" s="62" t="str">
        <f t="shared" si="3"/>
        <v>Cumple</v>
      </c>
      <c r="U20" s="4">
        <f t="shared" si="4"/>
        <v>45</v>
      </c>
      <c r="W20" s="45"/>
      <c r="X20" s="33">
        <v>45715</v>
      </c>
    </row>
    <row r="21" spans="1:24" ht="30" customHeight="1" thickBot="1" x14ac:dyDescent="0.3">
      <c r="A21" s="13">
        <v>18</v>
      </c>
      <c r="B21" s="13" t="s">
        <v>38</v>
      </c>
      <c r="C21" s="13" t="s">
        <v>64</v>
      </c>
      <c r="D21" s="13" t="s">
        <v>92</v>
      </c>
      <c r="E21" s="50" t="s">
        <v>139</v>
      </c>
      <c r="F21" s="14" t="s">
        <v>23</v>
      </c>
      <c r="G21" s="13" t="s">
        <v>25</v>
      </c>
      <c r="H21" s="13" t="s">
        <v>26</v>
      </c>
      <c r="I21" s="15">
        <v>45722</v>
      </c>
      <c r="J21" s="15">
        <v>45762</v>
      </c>
      <c r="K21" s="15">
        <v>45763</v>
      </c>
      <c r="L21" s="15" t="s">
        <v>47</v>
      </c>
      <c r="M21" s="15" t="s">
        <v>47</v>
      </c>
      <c r="N21" s="13" t="s">
        <v>28</v>
      </c>
      <c r="O21" s="13" t="s">
        <v>27</v>
      </c>
      <c r="P21" s="13" t="s">
        <v>29</v>
      </c>
      <c r="Q21" s="13" t="s">
        <v>189</v>
      </c>
      <c r="R21" s="55" t="s">
        <v>47</v>
      </c>
      <c r="S21" s="58">
        <f>NETWORKDAYS(I21,J21,$X$10:$X$22)-1</f>
        <v>28</v>
      </c>
      <c r="T21" s="59" t="str">
        <f t="shared" si="3"/>
        <v>Cumple</v>
      </c>
      <c r="U21" s="60">
        <f t="shared" si="4"/>
        <v>45</v>
      </c>
      <c r="W21" s="45"/>
      <c r="X21" s="33">
        <v>45764</v>
      </c>
    </row>
    <row r="22" spans="1:24" ht="30" customHeight="1" thickBot="1" x14ac:dyDescent="0.3">
      <c r="A22" s="13">
        <v>19</v>
      </c>
      <c r="B22" s="13" t="s">
        <v>38</v>
      </c>
      <c r="C22" s="13" t="s">
        <v>64</v>
      </c>
      <c r="D22" s="13" t="s">
        <v>92</v>
      </c>
      <c r="E22" s="50" t="s">
        <v>139</v>
      </c>
      <c r="F22" s="14" t="s">
        <v>23</v>
      </c>
      <c r="G22" s="13" t="s">
        <v>25</v>
      </c>
      <c r="H22" s="13" t="s">
        <v>26</v>
      </c>
      <c r="I22" s="15">
        <v>45722</v>
      </c>
      <c r="J22" s="15">
        <v>45762</v>
      </c>
      <c r="K22" s="15">
        <v>45763</v>
      </c>
      <c r="L22" s="15" t="s">
        <v>47</v>
      </c>
      <c r="M22" s="15" t="s">
        <v>47</v>
      </c>
      <c r="N22" s="13" t="s">
        <v>32</v>
      </c>
      <c r="O22" s="13" t="s">
        <v>33</v>
      </c>
      <c r="P22" s="13" t="s">
        <v>29</v>
      </c>
      <c r="Q22" s="13" t="s">
        <v>190</v>
      </c>
      <c r="R22" s="55" t="s">
        <v>47</v>
      </c>
      <c r="S22" s="58"/>
      <c r="T22" s="59"/>
      <c r="U22" s="60"/>
      <c r="W22" s="46"/>
      <c r="X22" s="33">
        <v>45765</v>
      </c>
    </row>
    <row r="23" spans="1:24" ht="30" customHeight="1" x14ac:dyDescent="0.25">
      <c r="A23" s="13">
        <v>20</v>
      </c>
      <c r="B23" s="13" t="s">
        <v>38</v>
      </c>
      <c r="C23" s="13" t="s">
        <v>64</v>
      </c>
      <c r="D23" s="13" t="s">
        <v>93</v>
      </c>
      <c r="E23" s="50" t="s">
        <v>140</v>
      </c>
      <c r="F23" s="14" t="s">
        <v>23</v>
      </c>
      <c r="G23" s="13" t="s">
        <v>31</v>
      </c>
      <c r="H23" s="13" t="s">
        <v>26</v>
      </c>
      <c r="I23" s="15">
        <v>45727</v>
      </c>
      <c r="J23" s="15">
        <v>45769</v>
      </c>
      <c r="K23" s="15">
        <v>45771</v>
      </c>
      <c r="L23" s="15" t="s">
        <v>47</v>
      </c>
      <c r="M23" s="15" t="s">
        <v>47</v>
      </c>
      <c r="N23" s="13" t="s">
        <v>32</v>
      </c>
      <c r="O23" s="13" t="s">
        <v>34</v>
      </c>
      <c r="P23" s="13" t="s">
        <v>29</v>
      </c>
      <c r="Q23" s="13" t="s">
        <v>191</v>
      </c>
      <c r="R23" s="55" t="s">
        <v>47</v>
      </c>
      <c r="S23" s="61">
        <f>NETWORKDAYS(I23,J23,$X$10:$X$22)-1</f>
        <v>28</v>
      </c>
      <c r="T23" s="62" t="str">
        <f t="shared" si="3"/>
        <v>Cumple</v>
      </c>
      <c r="U23" s="4">
        <f t="shared" ref="U23:U25" si="5">VLOOKUP(F23,$W$2:$X$6,2,FALSE)</f>
        <v>45</v>
      </c>
      <c r="W23" s="34"/>
      <c r="X23" s="29"/>
    </row>
    <row r="24" spans="1:24" ht="30" customHeight="1" x14ac:dyDescent="0.25">
      <c r="A24" s="13">
        <v>21</v>
      </c>
      <c r="B24" s="13" t="s">
        <v>38</v>
      </c>
      <c r="C24" s="13" t="s">
        <v>64</v>
      </c>
      <c r="D24" s="13" t="s">
        <v>94</v>
      </c>
      <c r="E24" s="50" t="s">
        <v>141</v>
      </c>
      <c r="F24" s="14" t="s">
        <v>51</v>
      </c>
      <c r="G24" s="13" t="s">
        <v>25</v>
      </c>
      <c r="H24" s="13" t="s">
        <v>26</v>
      </c>
      <c r="I24" s="15">
        <v>45727</v>
      </c>
      <c r="J24" s="15">
        <v>45755</v>
      </c>
      <c r="K24" s="15">
        <v>45757</v>
      </c>
      <c r="L24" s="15" t="s">
        <v>47</v>
      </c>
      <c r="M24" s="15" t="s">
        <v>47</v>
      </c>
      <c r="N24" s="13" t="s">
        <v>28</v>
      </c>
      <c r="O24" s="13" t="s">
        <v>27</v>
      </c>
      <c r="P24" s="13" t="s">
        <v>29</v>
      </c>
      <c r="Q24" s="13" t="s">
        <v>192</v>
      </c>
      <c r="R24" s="55" t="s">
        <v>47</v>
      </c>
      <c r="S24" s="64">
        <f>NETWORKDAYS(I24,J24,$X$10:$X$22)-1</f>
        <v>20</v>
      </c>
      <c r="T24" s="64" t="e">
        <f t="shared" si="3"/>
        <v>#N/A</v>
      </c>
      <c r="U24" s="4" t="e">
        <f t="shared" si="5"/>
        <v>#N/A</v>
      </c>
      <c r="W24" s="28"/>
      <c r="X24" s="29"/>
    </row>
    <row r="25" spans="1:24" ht="30" customHeight="1" x14ac:dyDescent="0.25">
      <c r="A25" s="13">
        <v>22</v>
      </c>
      <c r="B25" s="13" t="s">
        <v>24</v>
      </c>
      <c r="C25" s="13" t="s">
        <v>86</v>
      </c>
      <c r="D25" s="13" t="s">
        <v>95</v>
      </c>
      <c r="E25" s="50" t="s">
        <v>142</v>
      </c>
      <c r="F25" s="14" t="s">
        <v>23</v>
      </c>
      <c r="G25" s="13" t="s">
        <v>31</v>
      </c>
      <c r="H25" s="13" t="s">
        <v>26</v>
      </c>
      <c r="I25" s="15">
        <v>45748</v>
      </c>
      <c r="J25" s="15">
        <v>45771</v>
      </c>
      <c r="K25" s="15">
        <v>45772</v>
      </c>
      <c r="L25" s="15" t="s">
        <v>47</v>
      </c>
      <c r="M25" s="15" t="s">
        <v>47</v>
      </c>
      <c r="N25" s="13" t="s">
        <v>32</v>
      </c>
      <c r="O25" s="13" t="s">
        <v>34</v>
      </c>
      <c r="P25" s="13" t="s">
        <v>29</v>
      </c>
      <c r="Q25" s="13" t="s">
        <v>193</v>
      </c>
      <c r="R25" s="55" t="s">
        <v>47</v>
      </c>
      <c r="S25" s="61">
        <f>NETWORKDAYS(I25,J25,$X$10:$X$22)-1</f>
        <v>15</v>
      </c>
      <c r="T25" s="62" t="str">
        <f t="shared" si="3"/>
        <v>Cumple</v>
      </c>
      <c r="U25" s="4">
        <f t="shared" si="5"/>
        <v>45</v>
      </c>
      <c r="W25" s="28"/>
      <c r="X25" s="29"/>
    </row>
    <row r="26" spans="1:24" ht="30" customHeight="1" x14ac:dyDescent="0.25">
      <c r="A26" s="13">
        <v>23</v>
      </c>
      <c r="B26" s="13" t="s">
        <v>52</v>
      </c>
      <c r="C26" s="13" t="s">
        <v>64</v>
      </c>
      <c r="D26" s="13" t="s">
        <v>96</v>
      </c>
      <c r="E26" s="50" t="s">
        <v>143</v>
      </c>
      <c r="F26" s="14" t="s">
        <v>23</v>
      </c>
      <c r="G26" s="13" t="s">
        <v>31</v>
      </c>
      <c r="H26" s="13" t="s">
        <v>26</v>
      </c>
      <c r="I26" s="15">
        <v>45729</v>
      </c>
      <c r="J26" s="15">
        <v>45771</v>
      </c>
      <c r="K26" s="15">
        <v>45772</v>
      </c>
      <c r="L26" s="15" t="s">
        <v>47</v>
      </c>
      <c r="M26" s="15" t="s">
        <v>47</v>
      </c>
      <c r="N26" s="13" t="s">
        <v>32</v>
      </c>
      <c r="O26" s="13" t="s">
        <v>34</v>
      </c>
      <c r="P26" s="13" t="s">
        <v>29</v>
      </c>
      <c r="Q26" s="13" t="s">
        <v>194</v>
      </c>
      <c r="R26" s="55" t="s">
        <v>47</v>
      </c>
      <c r="S26" s="61">
        <f t="shared" ref="S26:S28" si="6">NETWORKDAYS(I26,J26,$X$10:$X$22)-1</f>
        <v>28</v>
      </c>
      <c r="T26" s="62" t="str">
        <f t="shared" si="3"/>
        <v>Cumple</v>
      </c>
      <c r="U26" s="4">
        <f t="shared" ref="U26" si="7">VLOOKUP(F26,$W$2:$X$6,2,FALSE)</f>
        <v>45</v>
      </c>
      <c r="W26" s="28"/>
      <c r="X26" s="29"/>
    </row>
    <row r="27" spans="1:24" ht="30" customHeight="1" x14ac:dyDescent="0.25">
      <c r="A27" s="13">
        <v>24</v>
      </c>
      <c r="B27" s="13" t="s">
        <v>24</v>
      </c>
      <c r="C27" s="13" t="s">
        <v>64</v>
      </c>
      <c r="D27" s="13" t="s">
        <v>97</v>
      </c>
      <c r="E27" s="50" t="s">
        <v>144</v>
      </c>
      <c r="F27" s="14" t="s">
        <v>40</v>
      </c>
      <c r="G27" s="13" t="s">
        <v>25</v>
      </c>
      <c r="H27" s="13" t="s">
        <v>26</v>
      </c>
      <c r="I27" s="15">
        <v>45741</v>
      </c>
      <c r="J27" s="15">
        <v>45748</v>
      </c>
      <c r="K27" s="15">
        <v>45749</v>
      </c>
      <c r="L27" s="15">
        <v>45750</v>
      </c>
      <c r="M27" s="14">
        <v>32367</v>
      </c>
      <c r="N27" s="13" t="s">
        <v>28</v>
      </c>
      <c r="O27" s="13" t="s">
        <v>27</v>
      </c>
      <c r="P27" s="13" t="s">
        <v>37</v>
      </c>
      <c r="Q27" s="13" t="s">
        <v>195</v>
      </c>
      <c r="R27" s="56">
        <v>105905</v>
      </c>
      <c r="S27" s="61">
        <f t="shared" si="6"/>
        <v>5</v>
      </c>
      <c r="T27" s="62" t="str">
        <f t="shared" si="3"/>
        <v>Cumple</v>
      </c>
      <c r="U27" s="4">
        <f t="shared" ref="U27:U30" si="8">VLOOKUP(F27,$W$2:$X$6,2,FALSE)</f>
        <v>10</v>
      </c>
      <c r="W27" s="28"/>
      <c r="X27" s="29"/>
    </row>
    <row r="28" spans="1:24" ht="30" customHeight="1" x14ac:dyDescent="0.25">
      <c r="A28" s="13">
        <v>25</v>
      </c>
      <c r="B28" s="13" t="s">
        <v>24</v>
      </c>
      <c r="C28" s="13" t="s">
        <v>64</v>
      </c>
      <c r="D28" s="13" t="s">
        <v>97</v>
      </c>
      <c r="E28" s="50" t="s">
        <v>144</v>
      </c>
      <c r="F28" s="14" t="s">
        <v>40</v>
      </c>
      <c r="G28" s="13" t="s">
        <v>25</v>
      </c>
      <c r="H28" s="13" t="s">
        <v>26</v>
      </c>
      <c r="I28" s="15">
        <v>45741</v>
      </c>
      <c r="J28" s="15">
        <v>45748</v>
      </c>
      <c r="K28" s="15">
        <v>45749</v>
      </c>
      <c r="L28" s="15">
        <v>45750</v>
      </c>
      <c r="M28" s="14">
        <v>32368</v>
      </c>
      <c r="N28" s="13" t="s">
        <v>32</v>
      </c>
      <c r="O28" s="13" t="s">
        <v>36</v>
      </c>
      <c r="P28" s="13" t="s">
        <v>29</v>
      </c>
      <c r="Q28" s="13" t="s">
        <v>196</v>
      </c>
      <c r="R28" s="56">
        <v>75000.210000000006</v>
      </c>
      <c r="S28" s="61">
        <f t="shared" si="6"/>
        <v>5</v>
      </c>
      <c r="T28" s="62" t="str">
        <f t="shared" si="3"/>
        <v>Cumple</v>
      </c>
      <c r="U28" s="4">
        <f t="shared" si="8"/>
        <v>10</v>
      </c>
      <c r="W28" s="28"/>
      <c r="X28" s="29"/>
    </row>
    <row r="29" spans="1:24" ht="30" customHeight="1" x14ac:dyDescent="0.25">
      <c r="A29" s="13">
        <v>26</v>
      </c>
      <c r="B29" s="13" t="s">
        <v>38</v>
      </c>
      <c r="C29" s="13" t="s">
        <v>85</v>
      </c>
      <c r="D29" s="13" t="s">
        <v>265</v>
      </c>
      <c r="E29" s="52" t="s">
        <v>264</v>
      </c>
      <c r="F29" s="14" t="s">
        <v>51</v>
      </c>
      <c r="G29" s="13" t="s">
        <v>31</v>
      </c>
      <c r="H29" s="13" t="s">
        <v>26</v>
      </c>
      <c r="I29" s="15">
        <v>45720</v>
      </c>
      <c r="J29" s="15">
        <v>45748</v>
      </c>
      <c r="K29" s="15">
        <v>45751</v>
      </c>
      <c r="L29" s="15" t="s">
        <v>47</v>
      </c>
      <c r="M29" s="15" t="s">
        <v>47</v>
      </c>
      <c r="N29" s="13" t="s">
        <v>28</v>
      </c>
      <c r="O29" s="13" t="s">
        <v>27</v>
      </c>
      <c r="P29" s="13" t="s">
        <v>29</v>
      </c>
      <c r="Q29" s="13" t="s">
        <v>266</v>
      </c>
      <c r="R29" s="55" t="s">
        <v>47</v>
      </c>
      <c r="S29" s="64">
        <f>NETWORKDAYS(I29,J29,$X$10:$X$22)-1</f>
        <v>20</v>
      </c>
      <c r="T29" s="64" t="e">
        <f t="shared" ref="T29" si="9">IF(S29&lt;=U29,"Cumple","No Cumple")</f>
        <v>#N/A</v>
      </c>
      <c r="U29" s="4" t="e">
        <f t="shared" si="8"/>
        <v>#N/A</v>
      </c>
      <c r="W29" s="28"/>
      <c r="X29" s="29"/>
    </row>
    <row r="30" spans="1:24" ht="45" x14ac:dyDescent="0.25">
      <c r="A30" s="13">
        <v>27</v>
      </c>
      <c r="B30" s="13" t="s">
        <v>38</v>
      </c>
      <c r="C30" s="13" t="s">
        <v>64</v>
      </c>
      <c r="D30" s="13" t="s">
        <v>98</v>
      </c>
      <c r="E30" s="50" t="s">
        <v>145</v>
      </c>
      <c r="F30" s="14" t="s">
        <v>51</v>
      </c>
      <c r="G30" s="13" t="s">
        <v>31</v>
      </c>
      <c r="H30" s="13" t="s">
        <v>26</v>
      </c>
      <c r="I30" s="15">
        <v>45734</v>
      </c>
      <c r="J30" s="15">
        <v>45771</v>
      </c>
      <c r="K30" s="15">
        <v>45772</v>
      </c>
      <c r="L30" s="15" t="s">
        <v>47</v>
      </c>
      <c r="M30" s="15" t="s">
        <v>47</v>
      </c>
      <c r="N30" s="13" t="s">
        <v>28</v>
      </c>
      <c r="O30" s="13" t="s">
        <v>27</v>
      </c>
      <c r="P30" s="13" t="s">
        <v>29</v>
      </c>
      <c r="Q30" s="13" t="s">
        <v>197</v>
      </c>
      <c r="R30" s="55" t="s">
        <v>47</v>
      </c>
      <c r="S30" s="63">
        <f>NETWORKDAYS(I30,J30,$X$10:$X$22)-1</f>
        <v>25</v>
      </c>
      <c r="T30" s="63" t="e">
        <f t="shared" si="3"/>
        <v>#N/A</v>
      </c>
      <c r="U30" s="60" t="e">
        <f t="shared" si="8"/>
        <v>#N/A</v>
      </c>
      <c r="W30" s="28"/>
      <c r="X30" s="29"/>
    </row>
    <row r="31" spans="1:24" ht="45" x14ac:dyDescent="0.25">
      <c r="A31" s="13">
        <v>28</v>
      </c>
      <c r="B31" s="13" t="s">
        <v>38</v>
      </c>
      <c r="C31" s="13" t="s">
        <v>64</v>
      </c>
      <c r="D31" s="13" t="s">
        <v>98</v>
      </c>
      <c r="E31" s="50" t="s">
        <v>145</v>
      </c>
      <c r="F31" s="14" t="s">
        <v>51</v>
      </c>
      <c r="G31" s="13" t="s">
        <v>31</v>
      </c>
      <c r="H31" s="13" t="s">
        <v>26</v>
      </c>
      <c r="I31" s="15">
        <v>45734</v>
      </c>
      <c r="J31" s="15">
        <v>45771</v>
      </c>
      <c r="K31" s="15">
        <v>45772</v>
      </c>
      <c r="L31" s="15" t="s">
        <v>47</v>
      </c>
      <c r="M31" s="15" t="s">
        <v>47</v>
      </c>
      <c r="N31" s="13" t="s">
        <v>32</v>
      </c>
      <c r="O31" s="13" t="s">
        <v>33</v>
      </c>
      <c r="P31" s="13" t="s">
        <v>29</v>
      </c>
      <c r="Q31" s="13" t="s">
        <v>198</v>
      </c>
      <c r="R31" s="55" t="s">
        <v>47</v>
      </c>
      <c r="S31" s="63"/>
      <c r="T31" s="63"/>
      <c r="U31" s="60"/>
      <c r="W31" s="28"/>
      <c r="X31" s="29"/>
    </row>
    <row r="32" spans="1:24" ht="30" x14ac:dyDescent="0.25">
      <c r="A32" s="13">
        <v>29</v>
      </c>
      <c r="B32" s="13" t="s">
        <v>63</v>
      </c>
      <c r="C32" s="13" t="s">
        <v>64</v>
      </c>
      <c r="D32" s="13" t="s">
        <v>99</v>
      </c>
      <c r="E32" s="50" t="s">
        <v>146</v>
      </c>
      <c r="F32" s="14" t="s">
        <v>35</v>
      </c>
      <c r="G32" s="13" t="s">
        <v>31</v>
      </c>
      <c r="H32" s="13" t="s">
        <v>26</v>
      </c>
      <c r="I32" s="15">
        <v>45729</v>
      </c>
      <c r="J32" s="15">
        <v>45751</v>
      </c>
      <c r="K32" s="15">
        <v>45755</v>
      </c>
      <c r="L32" s="15">
        <v>45756</v>
      </c>
      <c r="M32" s="14">
        <v>32384</v>
      </c>
      <c r="N32" s="13" t="s">
        <v>32</v>
      </c>
      <c r="O32" s="13" t="s">
        <v>34</v>
      </c>
      <c r="P32" s="13" t="s">
        <v>37</v>
      </c>
      <c r="Q32" s="13" t="s">
        <v>199</v>
      </c>
      <c r="R32" s="56">
        <v>751900</v>
      </c>
      <c r="S32" s="64">
        <f>NETWORKDAYS(I32,J32,$X$10:$X$22)-1</f>
        <v>16</v>
      </c>
      <c r="T32" s="64" t="str">
        <f t="shared" si="3"/>
        <v>No Cumple</v>
      </c>
      <c r="U32" s="4">
        <f t="shared" ref="U32:U79" si="10">VLOOKUP(F32,$W$2:$X$6,2,FALSE)</f>
        <v>15</v>
      </c>
      <c r="W32" s="28"/>
      <c r="X32" s="29"/>
    </row>
    <row r="33" spans="1:24" ht="30" x14ac:dyDescent="0.25">
      <c r="A33" s="13">
        <v>30</v>
      </c>
      <c r="B33" s="13" t="s">
        <v>39</v>
      </c>
      <c r="C33" s="13" t="s">
        <v>64</v>
      </c>
      <c r="D33" s="13" t="s">
        <v>100</v>
      </c>
      <c r="E33" s="50" t="s">
        <v>147</v>
      </c>
      <c r="F33" s="14" t="s">
        <v>35</v>
      </c>
      <c r="G33" s="13" t="s">
        <v>25</v>
      </c>
      <c r="H33" s="13" t="s">
        <v>26</v>
      </c>
      <c r="I33" s="15">
        <v>45734</v>
      </c>
      <c r="J33" s="15">
        <v>45750</v>
      </c>
      <c r="K33" s="15">
        <v>45751</v>
      </c>
      <c r="L33" s="15">
        <v>45754</v>
      </c>
      <c r="M33" s="14">
        <v>32370</v>
      </c>
      <c r="N33" s="13" t="s">
        <v>32</v>
      </c>
      <c r="O33" s="13" t="s">
        <v>33</v>
      </c>
      <c r="P33" s="13" t="s">
        <v>29</v>
      </c>
      <c r="Q33" s="13" t="s">
        <v>200</v>
      </c>
      <c r="R33" s="56">
        <v>741276</v>
      </c>
      <c r="S33" s="61">
        <f>NETWORKDAYS(I33,J33,$X$10:$X$22)-1</f>
        <v>12</v>
      </c>
      <c r="T33" s="62" t="str">
        <f t="shared" si="3"/>
        <v>Cumple</v>
      </c>
      <c r="U33" s="4">
        <f t="shared" si="10"/>
        <v>15</v>
      </c>
      <c r="W33" s="28"/>
      <c r="X33" s="29"/>
    </row>
    <row r="34" spans="1:24" ht="30" x14ac:dyDescent="0.25">
      <c r="A34" s="13">
        <v>31</v>
      </c>
      <c r="B34" s="13" t="s">
        <v>30</v>
      </c>
      <c r="C34" s="13" t="s">
        <v>64</v>
      </c>
      <c r="D34" s="13" t="s">
        <v>101</v>
      </c>
      <c r="E34" s="50" t="s">
        <v>148</v>
      </c>
      <c r="F34" s="14" t="s">
        <v>35</v>
      </c>
      <c r="G34" s="13" t="s">
        <v>25</v>
      </c>
      <c r="H34" s="13" t="s">
        <v>26</v>
      </c>
      <c r="I34" s="15">
        <v>45735</v>
      </c>
      <c r="J34" s="15">
        <v>45754</v>
      </c>
      <c r="K34" s="15">
        <v>45755</v>
      </c>
      <c r="L34" s="15">
        <v>45755</v>
      </c>
      <c r="M34" s="14">
        <v>32375</v>
      </c>
      <c r="N34" s="13" t="s">
        <v>32</v>
      </c>
      <c r="O34" s="13" t="s">
        <v>67</v>
      </c>
      <c r="P34" s="13" t="s">
        <v>37</v>
      </c>
      <c r="Q34" s="13" t="s">
        <v>201</v>
      </c>
      <c r="R34" s="56">
        <v>40750.120000000003</v>
      </c>
      <c r="S34" s="65">
        <f>NETWORKDAYS(I34,J34,$X$10:$X$22)-1</f>
        <v>13</v>
      </c>
      <c r="T34" s="59" t="str">
        <f t="shared" si="3"/>
        <v>Cumple</v>
      </c>
      <c r="U34" s="60">
        <f t="shared" si="10"/>
        <v>15</v>
      </c>
      <c r="W34" s="28"/>
      <c r="X34" s="29"/>
    </row>
    <row r="35" spans="1:24" ht="30" customHeight="1" x14ac:dyDescent="0.25">
      <c r="A35" s="13">
        <v>32</v>
      </c>
      <c r="B35" s="13" t="s">
        <v>30</v>
      </c>
      <c r="C35" s="13" t="s">
        <v>64</v>
      </c>
      <c r="D35" s="13" t="s">
        <v>101</v>
      </c>
      <c r="E35" s="50" t="s">
        <v>148</v>
      </c>
      <c r="F35" s="14" t="s">
        <v>35</v>
      </c>
      <c r="G35" s="13" t="s">
        <v>25</v>
      </c>
      <c r="H35" s="13" t="s">
        <v>26</v>
      </c>
      <c r="I35" s="15">
        <v>45735</v>
      </c>
      <c r="J35" s="15">
        <v>45754</v>
      </c>
      <c r="K35" s="15">
        <v>45755</v>
      </c>
      <c r="L35" s="15">
        <v>45755</v>
      </c>
      <c r="M35" s="14">
        <v>32376</v>
      </c>
      <c r="N35" s="13" t="s">
        <v>32</v>
      </c>
      <c r="O35" s="13" t="s">
        <v>36</v>
      </c>
      <c r="P35" s="13" t="s">
        <v>29</v>
      </c>
      <c r="Q35" s="13" t="s">
        <v>202</v>
      </c>
      <c r="R35" s="56">
        <v>517081.19</v>
      </c>
      <c r="S35" s="65"/>
      <c r="T35" s="59"/>
      <c r="U35" s="60"/>
      <c r="W35" s="28"/>
      <c r="X35" s="29"/>
    </row>
    <row r="36" spans="1:24" ht="30" x14ac:dyDescent="0.25">
      <c r="A36" s="13">
        <v>33</v>
      </c>
      <c r="B36" s="13" t="s">
        <v>30</v>
      </c>
      <c r="C36" s="13" t="s">
        <v>64</v>
      </c>
      <c r="D36" s="13" t="s">
        <v>101</v>
      </c>
      <c r="E36" s="50" t="s">
        <v>148</v>
      </c>
      <c r="F36" s="14" t="s">
        <v>35</v>
      </c>
      <c r="G36" s="13" t="s">
        <v>25</v>
      </c>
      <c r="H36" s="13" t="s">
        <v>26</v>
      </c>
      <c r="I36" s="15">
        <v>45735</v>
      </c>
      <c r="J36" s="15">
        <v>45754</v>
      </c>
      <c r="K36" s="15">
        <v>45755</v>
      </c>
      <c r="L36" s="15">
        <v>45755</v>
      </c>
      <c r="M36" s="14">
        <v>32377</v>
      </c>
      <c r="N36" s="13" t="s">
        <v>32</v>
      </c>
      <c r="O36" s="13" t="s">
        <v>67</v>
      </c>
      <c r="P36" s="13" t="s">
        <v>29</v>
      </c>
      <c r="Q36" s="13" t="s">
        <v>203</v>
      </c>
      <c r="R36" s="56">
        <v>235646</v>
      </c>
      <c r="S36" s="65"/>
      <c r="T36" s="59"/>
      <c r="U36" s="60"/>
      <c r="W36" s="28"/>
      <c r="X36" s="29"/>
    </row>
    <row r="37" spans="1:24" ht="30" customHeight="1" x14ac:dyDescent="0.25">
      <c r="A37" s="13">
        <v>34</v>
      </c>
      <c r="B37" s="13" t="s">
        <v>30</v>
      </c>
      <c r="C37" s="13" t="s">
        <v>64</v>
      </c>
      <c r="D37" s="13" t="s">
        <v>101</v>
      </c>
      <c r="E37" s="50" t="s">
        <v>148</v>
      </c>
      <c r="F37" s="14" t="s">
        <v>35</v>
      </c>
      <c r="G37" s="13" t="s">
        <v>25</v>
      </c>
      <c r="H37" s="13" t="s">
        <v>26</v>
      </c>
      <c r="I37" s="15">
        <v>45735</v>
      </c>
      <c r="J37" s="15">
        <v>45754</v>
      </c>
      <c r="K37" s="15">
        <v>45755</v>
      </c>
      <c r="L37" s="15">
        <v>45755</v>
      </c>
      <c r="M37" s="14">
        <v>32378</v>
      </c>
      <c r="N37" s="13" t="s">
        <v>32</v>
      </c>
      <c r="O37" s="13" t="s">
        <v>66</v>
      </c>
      <c r="P37" s="13" t="s">
        <v>29</v>
      </c>
      <c r="Q37" s="13" t="s">
        <v>55</v>
      </c>
      <c r="R37" s="56">
        <v>698695.7</v>
      </c>
      <c r="S37" s="65"/>
      <c r="T37" s="59"/>
      <c r="U37" s="60"/>
      <c r="W37" s="28"/>
      <c r="X37" s="29"/>
    </row>
    <row r="38" spans="1:24" ht="30" x14ac:dyDescent="0.25">
      <c r="A38" s="13">
        <v>35</v>
      </c>
      <c r="B38" s="13" t="s">
        <v>30</v>
      </c>
      <c r="C38" s="13" t="s">
        <v>64</v>
      </c>
      <c r="D38" s="13" t="s">
        <v>101</v>
      </c>
      <c r="E38" s="50" t="s">
        <v>148</v>
      </c>
      <c r="F38" s="14" t="s">
        <v>35</v>
      </c>
      <c r="G38" s="13" t="s">
        <v>25</v>
      </c>
      <c r="H38" s="13" t="s">
        <v>26</v>
      </c>
      <c r="I38" s="15">
        <v>45735</v>
      </c>
      <c r="J38" s="15">
        <v>45754</v>
      </c>
      <c r="K38" s="15">
        <v>45755</v>
      </c>
      <c r="L38" s="15">
        <v>45755</v>
      </c>
      <c r="M38" s="14">
        <v>32379</v>
      </c>
      <c r="N38" s="13" t="s">
        <v>32</v>
      </c>
      <c r="O38" s="13" t="s">
        <v>36</v>
      </c>
      <c r="P38" s="13" t="s">
        <v>29</v>
      </c>
      <c r="Q38" s="13" t="s">
        <v>204</v>
      </c>
      <c r="R38" s="56">
        <v>42480</v>
      </c>
      <c r="S38" s="65"/>
      <c r="T38" s="59"/>
      <c r="U38" s="60"/>
      <c r="W38" s="28"/>
      <c r="X38" s="29"/>
    </row>
    <row r="39" spans="1:24" ht="30" x14ac:dyDescent="0.25">
      <c r="A39" s="13">
        <v>36</v>
      </c>
      <c r="B39" s="13" t="s">
        <v>48</v>
      </c>
      <c r="C39" s="13" t="s">
        <v>64</v>
      </c>
      <c r="D39" s="13" t="s">
        <v>102</v>
      </c>
      <c r="E39" s="50" t="s">
        <v>149</v>
      </c>
      <c r="F39" s="14" t="s">
        <v>35</v>
      </c>
      <c r="G39" s="13" t="s">
        <v>25</v>
      </c>
      <c r="H39" s="13" t="s">
        <v>26</v>
      </c>
      <c r="I39" s="15">
        <v>45747</v>
      </c>
      <c r="J39" s="15">
        <v>45756</v>
      </c>
      <c r="K39" s="15">
        <v>45758</v>
      </c>
      <c r="L39" s="15">
        <v>45762</v>
      </c>
      <c r="M39" s="14">
        <v>32403</v>
      </c>
      <c r="N39" s="13" t="s">
        <v>32</v>
      </c>
      <c r="O39" s="13" t="s">
        <v>53</v>
      </c>
      <c r="P39" s="13" t="s">
        <v>37</v>
      </c>
      <c r="Q39" s="13" t="s">
        <v>205</v>
      </c>
      <c r="R39" s="56">
        <v>1859680</v>
      </c>
      <c r="S39" s="61">
        <f t="shared" ref="S39:S43" si="11">NETWORKDAYS(I39,J39,$X$10:$X$22)-1</f>
        <v>7</v>
      </c>
      <c r="T39" s="62" t="str">
        <f t="shared" si="3"/>
        <v>Cumple</v>
      </c>
      <c r="U39" s="4">
        <f t="shared" si="10"/>
        <v>15</v>
      </c>
      <c r="W39" s="28"/>
      <c r="X39" s="29"/>
    </row>
    <row r="40" spans="1:24" ht="30" customHeight="1" x14ac:dyDescent="0.25">
      <c r="A40" s="13">
        <v>37</v>
      </c>
      <c r="B40" s="13" t="s">
        <v>39</v>
      </c>
      <c r="C40" s="13" t="s">
        <v>64</v>
      </c>
      <c r="D40" s="13" t="s">
        <v>103</v>
      </c>
      <c r="E40" s="50" t="s">
        <v>150</v>
      </c>
      <c r="F40" s="14" t="s">
        <v>35</v>
      </c>
      <c r="G40" s="13" t="s">
        <v>31</v>
      </c>
      <c r="H40" s="13" t="s">
        <v>26</v>
      </c>
      <c r="I40" s="15">
        <v>45736</v>
      </c>
      <c r="J40" s="15">
        <v>45750</v>
      </c>
      <c r="K40" s="15">
        <v>45755</v>
      </c>
      <c r="L40" s="15">
        <v>45761</v>
      </c>
      <c r="M40" s="14">
        <v>32395</v>
      </c>
      <c r="N40" s="13" t="s">
        <v>32</v>
      </c>
      <c r="O40" s="13" t="s">
        <v>33</v>
      </c>
      <c r="P40" s="13" t="s">
        <v>37</v>
      </c>
      <c r="Q40" s="13" t="s">
        <v>206</v>
      </c>
      <c r="R40" s="56">
        <v>1123200</v>
      </c>
      <c r="S40" s="61">
        <f t="shared" si="11"/>
        <v>10</v>
      </c>
      <c r="T40" s="62" t="str">
        <f t="shared" si="3"/>
        <v>Cumple</v>
      </c>
      <c r="U40" s="4">
        <f t="shared" si="10"/>
        <v>15</v>
      </c>
      <c r="W40" s="28"/>
      <c r="X40" s="29"/>
    </row>
    <row r="41" spans="1:24" ht="30" customHeight="1" x14ac:dyDescent="0.25">
      <c r="A41" s="13">
        <v>38</v>
      </c>
      <c r="B41" s="13" t="s">
        <v>39</v>
      </c>
      <c r="C41" s="13" t="s">
        <v>64</v>
      </c>
      <c r="D41" s="13" t="s">
        <v>104</v>
      </c>
      <c r="E41" s="50" t="s">
        <v>151</v>
      </c>
      <c r="F41" s="14" t="s">
        <v>35</v>
      </c>
      <c r="G41" s="13" t="s">
        <v>31</v>
      </c>
      <c r="H41" s="13" t="s">
        <v>26</v>
      </c>
      <c r="I41" s="15">
        <v>45744</v>
      </c>
      <c r="J41" s="15">
        <v>45761</v>
      </c>
      <c r="K41" s="15">
        <v>45763</v>
      </c>
      <c r="L41" s="15">
        <v>45769</v>
      </c>
      <c r="M41" s="14">
        <v>32409</v>
      </c>
      <c r="N41" s="13" t="s">
        <v>32</v>
      </c>
      <c r="O41" s="13" t="s">
        <v>36</v>
      </c>
      <c r="P41" s="13" t="s">
        <v>29</v>
      </c>
      <c r="Q41" s="13" t="s">
        <v>207</v>
      </c>
      <c r="R41" s="56">
        <v>1359360</v>
      </c>
      <c r="S41" s="61">
        <f t="shared" si="11"/>
        <v>11</v>
      </c>
      <c r="T41" s="62" t="str">
        <f t="shared" si="3"/>
        <v>Cumple</v>
      </c>
      <c r="U41" s="4">
        <f t="shared" si="10"/>
        <v>15</v>
      </c>
      <c r="W41" s="28"/>
      <c r="X41" s="29"/>
    </row>
    <row r="42" spans="1:24" ht="30" customHeight="1" x14ac:dyDescent="0.25">
      <c r="A42" s="13">
        <v>39</v>
      </c>
      <c r="B42" s="13" t="s">
        <v>30</v>
      </c>
      <c r="C42" s="13" t="s">
        <v>86</v>
      </c>
      <c r="D42" s="13" t="s">
        <v>105</v>
      </c>
      <c r="E42" s="50" t="s">
        <v>152</v>
      </c>
      <c r="F42" s="14" t="s">
        <v>40</v>
      </c>
      <c r="G42" s="13" t="s">
        <v>25</v>
      </c>
      <c r="H42" s="13" t="s">
        <v>26</v>
      </c>
      <c r="I42" s="15">
        <v>45748</v>
      </c>
      <c r="J42" s="15">
        <v>45754</v>
      </c>
      <c r="K42" s="15">
        <v>45756</v>
      </c>
      <c r="L42" s="15">
        <v>45756</v>
      </c>
      <c r="M42" s="14">
        <v>32383</v>
      </c>
      <c r="N42" s="13" t="s">
        <v>28</v>
      </c>
      <c r="O42" s="13" t="s">
        <v>27</v>
      </c>
      <c r="P42" s="13" t="s">
        <v>29</v>
      </c>
      <c r="Q42" s="13" t="s">
        <v>208</v>
      </c>
      <c r="R42" s="56">
        <v>248082.35</v>
      </c>
      <c r="S42" s="61">
        <f t="shared" si="11"/>
        <v>4</v>
      </c>
      <c r="T42" s="62" t="str">
        <f t="shared" si="3"/>
        <v>Cumple</v>
      </c>
      <c r="U42" s="4">
        <f t="shared" si="10"/>
        <v>10</v>
      </c>
      <c r="W42" s="28"/>
      <c r="X42" s="29"/>
    </row>
    <row r="43" spans="1:24" ht="30" customHeight="1" x14ac:dyDescent="0.25">
      <c r="A43" s="13">
        <v>40</v>
      </c>
      <c r="B43" s="13" t="s">
        <v>30</v>
      </c>
      <c r="C43" s="13" t="s">
        <v>86</v>
      </c>
      <c r="D43" s="13" t="s">
        <v>106</v>
      </c>
      <c r="E43" s="50" t="s">
        <v>153</v>
      </c>
      <c r="F43" s="14" t="s">
        <v>40</v>
      </c>
      <c r="G43" s="13" t="s">
        <v>31</v>
      </c>
      <c r="H43" s="13" t="s">
        <v>26</v>
      </c>
      <c r="I43" s="15">
        <v>45754</v>
      </c>
      <c r="J43" s="15">
        <v>45757</v>
      </c>
      <c r="K43" s="15">
        <v>45761</v>
      </c>
      <c r="L43" s="15">
        <v>45762</v>
      </c>
      <c r="M43" s="14">
        <v>32402</v>
      </c>
      <c r="N43" s="13" t="s">
        <v>28</v>
      </c>
      <c r="O43" s="13" t="s">
        <v>27</v>
      </c>
      <c r="P43" s="13" t="s">
        <v>29</v>
      </c>
      <c r="Q43" s="13" t="s">
        <v>209</v>
      </c>
      <c r="R43" s="56">
        <v>125080</v>
      </c>
      <c r="S43" s="61">
        <f t="shared" si="11"/>
        <v>3</v>
      </c>
      <c r="T43" s="62" t="str">
        <f t="shared" si="3"/>
        <v>Cumple</v>
      </c>
      <c r="U43" s="4">
        <f t="shared" si="10"/>
        <v>10</v>
      </c>
      <c r="W43" s="28"/>
      <c r="X43" s="29"/>
    </row>
    <row r="44" spans="1:24" ht="30" customHeight="1" x14ac:dyDescent="0.25">
      <c r="A44" s="13">
        <v>41</v>
      </c>
      <c r="B44" s="13" t="s">
        <v>39</v>
      </c>
      <c r="C44" s="13" t="s">
        <v>64</v>
      </c>
      <c r="D44" s="13" t="s">
        <v>107</v>
      </c>
      <c r="E44" s="50" t="s">
        <v>154</v>
      </c>
      <c r="F44" s="14" t="s">
        <v>35</v>
      </c>
      <c r="G44" s="13" t="s">
        <v>25</v>
      </c>
      <c r="H44" s="13" t="s">
        <v>26</v>
      </c>
      <c r="I44" s="15">
        <v>45742</v>
      </c>
      <c r="J44" s="15">
        <v>45758</v>
      </c>
      <c r="K44" s="15">
        <v>45761</v>
      </c>
      <c r="L44" s="15">
        <v>45761</v>
      </c>
      <c r="M44" s="14">
        <v>32391</v>
      </c>
      <c r="N44" s="13" t="s">
        <v>32</v>
      </c>
      <c r="O44" s="13" t="s">
        <v>33</v>
      </c>
      <c r="P44" s="13" t="s">
        <v>29</v>
      </c>
      <c r="Q44" s="13" t="s">
        <v>210</v>
      </c>
      <c r="R44" s="56">
        <v>944029.5</v>
      </c>
      <c r="S44" s="65">
        <f>NETWORKDAYS(I44,J44,$X$10:$X$22)-1</f>
        <v>12</v>
      </c>
      <c r="T44" s="59" t="str">
        <f t="shared" si="3"/>
        <v>Cumple</v>
      </c>
      <c r="U44" s="60">
        <f t="shared" si="10"/>
        <v>15</v>
      </c>
      <c r="W44" s="28"/>
      <c r="X44" s="29"/>
    </row>
    <row r="45" spans="1:24" ht="30" customHeight="1" x14ac:dyDescent="0.25">
      <c r="A45" s="13">
        <v>42</v>
      </c>
      <c r="B45" s="13" t="s">
        <v>39</v>
      </c>
      <c r="C45" s="13" t="s">
        <v>64</v>
      </c>
      <c r="D45" s="13" t="s">
        <v>107</v>
      </c>
      <c r="E45" s="50" t="s">
        <v>154</v>
      </c>
      <c r="F45" s="14" t="s">
        <v>35</v>
      </c>
      <c r="G45" s="13" t="s">
        <v>25</v>
      </c>
      <c r="H45" s="13" t="s">
        <v>26</v>
      </c>
      <c r="I45" s="15">
        <v>45742</v>
      </c>
      <c r="J45" s="15">
        <v>45758</v>
      </c>
      <c r="K45" s="15">
        <v>45761</v>
      </c>
      <c r="L45" s="15">
        <v>45761</v>
      </c>
      <c r="M45" s="14">
        <v>32392</v>
      </c>
      <c r="N45" s="13" t="s">
        <v>32</v>
      </c>
      <c r="O45" s="13" t="s">
        <v>34</v>
      </c>
      <c r="P45" s="13" t="s">
        <v>37</v>
      </c>
      <c r="Q45" s="13" t="s">
        <v>211</v>
      </c>
      <c r="R45" s="56">
        <v>100615.3</v>
      </c>
      <c r="S45" s="65"/>
      <c r="T45" s="59"/>
      <c r="U45" s="60"/>
      <c r="W45" s="28"/>
      <c r="X45" s="29"/>
    </row>
    <row r="46" spans="1:24" ht="30" customHeight="1" x14ac:dyDescent="0.25">
      <c r="A46" s="13">
        <v>43</v>
      </c>
      <c r="B46" s="13" t="s">
        <v>39</v>
      </c>
      <c r="C46" s="13" t="s">
        <v>64</v>
      </c>
      <c r="D46" s="13" t="s">
        <v>107</v>
      </c>
      <c r="E46" s="50" t="s">
        <v>154</v>
      </c>
      <c r="F46" s="14" t="s">
        <v>35</v>
      </c>
      <c r="G46" s="13" t="s">
        <v>25</v>
      </c>
      <c r="H46" s="13" t="s">
        <v>26</v>
      </c>
      <c r="I46" s="15">
        <v>45742</v>
      </c>
      <c r="J46" s="15">
        <v>45758</v>
      </c>
      <c r="K46" s="15">
        <v>45761</v>
      </c>
      <c r="L46" s="15">
        <v>45761</v>
      </c>
      <c r="M46" s="14">
        <v>32393</v>
      </c>
      <c r="N46" s="13" t="s">
        <v>32</v>
      </c>
      <c r="O46" s="13" t="s">
        <v>54</v>
      </c>
      <c r="P46" s="13" t="s">
        <v>37</v>
      </c>
      <c r="Q46" s="13" t="s">
        <v>212</v>
      </c>
      <c r="R46" s="56">
        <v>91450</v>
      </c>
      <c r="S46" s="65"/>
      <c r="T46" s="59"/>
      <c r="U46" s="60"/>
      <c r="W46" s="28"/>
      <c r="X46" s="29"/>
    </row>
    <row r="47" spans="1:24" ht="30" customHeight="1" x14ac:dyDescent="0.25">
      <c r="A47" s="13">
        <v>44</v>
      </c>
      <c r="B47" s="13" t="s">
        <v>39</v>
      </c>
      <c r="C47" s="13" t="s">
        <v>64</v>
      </c>
      <c r="D47" s="13" t="s">
        <v>107</v>
      </c>
      <c r="E47" s="50" t="s">
        <v>154</v>
      </c>
      <c r="F47" s="14" t="s">
        <v>35</v>
      </c>
      <c r="G47" s="13" t="s">
        <v>25</v>
      </c>
      <c r="H47" s="13" t="s">
        <v>26</v>
      </c>
      <c r="I47" s="15">
        <v>45742</v>
      </c>
      <c r="J47" s="15">
        <v>45758</v>
      </c>
      <c r="K47" s="15">
        <v>45761</v>
      </c>
      <c r="L47" s="15">
        <v>45761</v>
      </c>
      <c r="M47" s="14">
        <v>32394</v>
      </c>
      <c r="N47" s="13" t="s">
        <v>32</v>
      </c>
      <c r="O47" s="13" t="s">
        <v>34</v>
      </c>
      <c r="P47" s="13" t="s">
        <v>37</v>
      </c>
      <c r="Q47" s="13" t="s">
        <v>213</v>
      </c>
      <c r="R47" s="56">
        <v>73915</v>
      </c>
      <c r="S47" s="65"/>
      <c r="T47" s="59"/>
      <c r="U47" s="60"/>
      <c r="W47" s="28"/>
      <c r="X47" s="29"/>
    </row>
    <row r="48" spans="1:24" ht="30" customHeight="1" x14ac:dyDescent="0.25">
      <c r="A48" s="13">
        <v>45</v>
      </c>
      <c r="B48" s="13" t="s">
        <v>39</v>
      </c>
      <c r="C48" s="13" t="s">
        <v>64</v>
      </c>
      <c r="D48" s="13" t="s">
        <v>108</v>
      </c>
      <c r="E48" s="50" t="s">
        <v>155</v>
      </c>
      <c r="F48" s="14" t="s">
        <v>35</v>
      </c>
      <c r="G48" s="13" t="s">
        <v>25</v>
      </c>
      <c r="H48" s="13" t="s">
        <v>26</v>
      </c>
      <c r="I48" s="15">
        <v>45736</v>
      </c>
      <c r="J48" s="15">
        <v>45750</v>
      </c>
      <c r="K48" s="15">
        <v>45751</v>
      </c>
      <c r="L48" s="15">
        <v>45751</v>
      </c>
      <c r="M48" s="14">
        <v>32369</v>
      </c>
      <c r="N48" s="13" t="s">
        <v>28</v>
      </c>
      <c r="O48" s="13" t="s">
        <v>27</v>
      </c>
      <c r="P48" s="13" t="s">
        <v>29</v>
      </c>
      <c r="Q48" s="13" t="s">
        <v>214</v>
      </c>
      <c r="R48" s="56">
        <v>1121000</v>
      </c>
      <c r="S48" s="66">
        <f>NETWORKDAYS(I48,J48,$X$10:$X$22)-1</f>
        <v>10</v>
      </c>
      <c r="T48" s="62" t="str">
        <f t="shared" si="3"/>
        <v>Cumple</v>
      </c>
      <c r="U48" s="4">
        <f t="shared" si="10"/>
        <v>15</v>
      </c>
      <c r="W48" s="28"/>
      <c r="X48" s="29"/>
    </row>
    <row r="49" spans="1:24" ht="30" customHeight="1" x14ac:dyDescent="0.25">
      <c r="A49" s="13">
        <v>46</v>
      </c>
      <c r="B49" s="13" t="s">
        <v>30</v>
      </c>
      <c r="C49" s="13" t="s">
        <v>86</v>
      </c>
      <c r="D49" s="13" t="s">
        <v>109</v>
      </c>
      <c r="E49" s="50" t="s">
        <v>156</v>
      </c>
      <c r="F49" s="14" t="s">
        <v>40</v>
      </c>
      <c r="G49" s="13" t="s">
        <v>25</v>
      </c>
      <c r="H49" s="13" t="s">
        <v>26</v>
      </c>
      <c r="I49" s="15">
        <v>45748</v>
      </c>
      <c r="J49" s="15">
        <v>45758</v>
      </c>
      <c r="K49" s="15">
        <v>45762</v>
      </c>
      <c r="L49" s="15">
        <v>45762</v>
      </c>
      <c r="M49" s="14">
        <v>32397</v>
      </c>
      <c r="N49" s="13" t="s">
        <v>32</v>
      </c>
      <c r="O49" s="13" t="s">
        <v>33</v>
      </c>
      <c r="P49" s="13" t="s">
        <v>29</v>
      </c>
      <c r="Q49" s="13" t="s">
        <v>55</v>
      </c>
      <c r="R49" s="56">
        <v>75507.02</v>
      </c>
      <c r="S49" s="65">
        <f>NETWORKDAYS(I49,J49,$X$10:$X$22)-1</f>
        <v>8</v>
      </c>
      <c r="T49" s="59" t="str">
        <f t="shared" si="3"/>
        <v>Cumple</v>
      </c>
      <c r="U49" s="60">
        <f t="shared" si="10"/>
        <v>10</v>
      </c>
      <c r="W49" s="28"/>
      <c r="X49" s="29"/>
    </row>
    <row r="50" spans="1:24" ht="30" customHeight="1" x14ac:dyDescent="0.25">
      <c r="A50" s="13">
        <v>47</v>
      </c>
      <c r="B50" s="13" t="s">
        <v>30</v>
      </c>
      <c r="C50" s="13" t="s">
        <v>86</v>
      </c>
      <c r="D50" s="13" t="s">
        <v>109</v>
      </c>
      <c r="E50" s="50" t="s">
        <v>156</v>
      </c>
      <c r="F50" s="14" t="s">
        <v>40</v>
      </c>
      <c r="G50" s="13" t="s">
        <v>25</v>
      </c>
      <c r="H50" s="13" t="s">
        <v>26</v>
      </c>
      <c r="I50" s="15">
        <v>45748</v>
      </c>
      <c r="J50" s="15">
        <v>45758</v>
      </c>
      <c r="K50" s="15">
        <v>45762</v>
      </c>
      <c r="L50" s="15">
        <v>45762</v>
      </c>
      <c r="M50" s="14">
        <v>32398</v>
      </c>
      <c r="N50" s="13" t="s">
        <v>32</v>
      </c>
      <c r="O50" s="13" t="s">
        <v>33</v>
      </c>
      <c r="P50" s="13" t="s">
        <v>29</v>
      </c>
      <c r="Q50" s="13" t="s">
        <v>215</v>
      </c>
      <c r="R50" s="56">
        <v>59357.72</v>
      </c>
      <c r="S50" s="65"/>
      <c r="T50" s="59"/>
      <c r="U50" s="60"/>
      <c r="W50" s="28"/>
      <c r="X50" s="29"/>
    </row>
    <row r="51" spans="1:24" ht="30" customHeight="1" x14ac:dyDescent="0.25">
      <c r="A51" s="13">
        <v>48</v>
      </c>
      <c r="B51" s="13" t="s">
        <v>30</v>
      </c>
      <c r="C51" s="13" t="s">
        <v>86</v>
      </c>
      <c r="D51" s="13" t="s">
        <v>109</v>
      </c>
      <c r="E51" s="50" t="s">
        <v>156</v>
      </c>
      <c r="F51" s="14" t="s">
        <v>40</v>
      </c>
      <c r="G51" s="13" t="s">
        <v>25</v>
      </c>
      <c r="H51" s="13" t="s">
        <v>26</v>
      </c>
      <c r="I51" s="15">
        <v>45748</v>
      </c>
      <c r="J51" s="15">
        <v>45758</v>
      </c>
      <c r="K51" s="15">
        <v>45762</v>
      </c>
      <c r="L51" s="15">
        <v>45762</v>
      </c>
      <c r="M51" s="14">
        <v>32400</v>
      </c>
      <c r="N51" s="13" t="s">
        <v>32</v>
      </c>
      <c r="O51" s="13" t="s">
        <v>33</v>
      </c>
      <c r="P51" s="13" t="s">
        <v>29</v>
      </c>
      <c r="Q51" s="13" t="s">
        <v>216</v>
      </c>
      <c r="R51" s="56">
        <v>17589.080000000002</v>
      </c>
      <c r="S51" s="65"/>
      <c r="T51" s="59"/>
      <c r="U51" s="60"/>
      <c r="W51" s="28"/>
      <c r="X51" s="29"/>
    </row>
    <row r="52" spans="1:24" ht="30" customHeight="1" x14ac:dyDescent="0.25">
      <c r="A52" s="13">
        <v>49</v>
      </c>
      <c r="B52" s="13" t="s">
        <v>30</v>
      </c>
      <c r="C52" s="13" t="s">
        <v>64</v>
      </c>
      <c r="D52" s="13" t="s">
        <v>110</v>
      </c>
      <c r="E52" s="50" t="s">
        <v>157</v>
      </c>
      <c r="F52" s="14" t="s">
        <v>35</v>
      </c>
      <c r="G52" s="13" t="s">
        <v>31</v>
      </c>
      <c r="H52" s="13" t="s">
        <v>26</v>
      </c>
      <c r="I52" s="15">
        <v>45744</v>
      </c>
      <c r="J52" s="15">
        <v>45761</v>
      </c>
      <c r="K52" s="15">
        <v>45761</v>
      </c>
      <c r="L52" s="15">
        <v>45768</v>
      </c>
      <c r="M52" s="14">
        <v>32407</v>
      </c>
      <c r="N52" s="13" t="s">
        <v>32</v>
      </c>
      <c r="O52" s="13" t="s">
        <v>33</v>
      </c>
      <c r="P52" s="13" t="s">
        <v>29</v>
      </c>
      <c r="Q52" s="13" t="s">
        <v>217</v>
      </c>
      <c r="R52" s="56">
        <v>977642</v>
      </c>
      <c r="S52" s="66">
        <f>NETWORKDAYS(I52,J52,$X$10:$X$22)-1</f>
        <v>11</v>
      </c>
      <c r="T52" s="62" t="str">
        <f t="shared" si="3"/>
        <v>Cumple</v>
      </c>
      <c r="U52" s="4">
        <f t="shared" si="10"/>
        <v>15</v>
      </c>
      <c r="W52" s="28"/>
      <c r="X52" s="29"/>
    </row>
    <row r="53" spans="1:24" ht="30" customHeight="1" x14ac:dyDescent="0.25">
      <c r="A53" s="13">
        <v>50</v>
      </c>
      <c r="B53" s="13" t="s">
        <v>52</v>
      </c>
      <c r="C53" s="13" t="s">
        <v>86</v>
      </c>
      <c r="D53" s="13" t="s">
        <v>111</v>
      </c>
      <c r="E53" s="50" t="s">
        <v>158</v>
      </c>
      <c r="F53" s="14" t="s">
        <v>40</v>
      </c>
      <c r="G53" s="13" t="s">
        <v>25</v>
      </c>
      <c r="H53" s="13" t="s">
        <v>26</v>
      </c>
      <c r="I53" s="15">
        <v>45758</v>
      </c>
      <c r="J53" s="15">
        <v>45772</v>
      </c>
      <c r="K53" s="15">
        <v>45772</v>
      </c>
      <c r="L53" s="15">
        <v>45775</v>
      </c>
      <c r="M53" s="14">
        <v>32424</v>
      </c>
      <c r="N53" s="13" t="s">
        <v>28</v>
      </c>
      <c r="O53" s="13" t="s">
        <v>27</v>
      </c>
      <c r="P53" s="13" t="s">
        <v>29</v>
      </c>
      <c r="Q53" s="13" t="s">
        <v>218</v>
      </c>
      <c r="R53" s="56">
        <v>248000</v>
      </c>
      <c r="S53" s="66">
        <f t="shared" ref="S53:S58" si="12">NETWORKDAYS(I53,J53,$X$10:$X$22)-1</f>
        <v>8</v>
      </c>
      <c r="T53" s="62" t="str">
        <f t="shared" si="3"/>
        <v>Cumple</v>
      </c>
      <c r="U53" s="4">
        <f t="shared" si="10"/>
        <v>10</v>
      </c>
      <c r="W53" s="28"/>
      <c r="X53" s="29"/>
    </row>
    <row r="54" spans="1:24" ht="30" customHeight="1" x14ac:dyDescent="0.25">
      <c r="A54" s="13">
        <v>51</v>
      </c>
      <c r="B54" s="13" t="s">
        <v>30</v>
      </c>
      <c r="C54" s="13" t="s">
        <v>86</v>
      </c>
      <c r="D54" s="13" t="s">
        <v>112</v>
      </c>
      <c r="E54" s="50" t="s">
        <v>159</v>
      </c>
      <c r="F54" s="14" t="s">
        <v>35</v>
      </c>
      <c r="G54" s="13" t="s">
        <v>25</v>
      </c>
      <c r="H54" s="13" t="s">
        <v>26</v>
      </c>
      <c r="I54" s="15">
        <v>45748</v>
      </c>
      <c r="J54" s="15">
        <v>45761</v>
      </c>
      <c r="K54" s="15">
        <v>45761</v>
      </c>
      <c r="L54" s="15">
        <v>45762</v>
      </c>
      <c r="M54" s="14">
        <v>32396</v>
      </c>
      <c r="N54" s="13" t="s">
        <v>32</v>
      </c>
      <c r="O54" s="13" t="s">
        <v>34</v>
      </c>
      <c r="P54" s="13" t="s">
        <v>29</v>
      </c>
      <c r="Q54" s="13" t="s">
        <v>219</v>
      </c>
      <c r="R54" s="56">
        <v>892080</v>
      </c>
      <c r="S54" s="66">
        <f t="shared" si="12"/>
        <v>9</v>
      </c>
      <c r="T54" s="62" t="str">
        <f t="shared" si="3"/>
        <v>Cumple</v>
      </c>
      <c r="U54" s="4">
        <f t="shared" si="10"/>
        <v>15</v>
      </c>
      <c r="W54" s="28"/>
      <c r="X54" s="29"/>
    </row>
    <row r="55" spans="1:24" ht="30" customHeight="1" x14ac:dyDescent="0.25">
      <c r="A55" s="13">
        <v>52</v>
      </c>
      <c r="B55" s="13" t="s">
        <v>48</v>
      </c>
      <c r="C55" s="13" t="s">
        <v>64</v>
      </c>
      <c r="D55" s="13" t="s">
        <v>113</v>
      </c>
      <c r="E55" s="50" t="s">
        <v>160</v>
      </c>
      <c r="F55" s="14" t="s">
        <v>35</v>
      </c>
      <c r="G55" s="13" t="s">
        <v>25</v>
      </c>
      <c r="H55" s="13" t="s">
        <v>26</v>
      </c>
      <c r="I55" s="15">
        <v>45740</v>
      </c>
      <c r="J55" s="15">
        <v>45754</v>
      </c>
      <c r="K55" s="15">
        <v>45756</v>
      </c>
      <c r="L55" s="15">
        <v>45756</v>
      </c>
      <c r="M55" s="14">
        <v>32382</v>
      </c>
      <c r="N55" s="13" t="s">
        <v>32</v>
      </c>
      <c r="O55" s="13" t="s">
        <v>34</v>
      </c>
      <c r="P55" s="13" t="s">
        <v>29</v>
      </c>
      <c r="Q55" s="13" t="s">
        <v>220</v>
      </c>
      <c r="R55" s="56">
        <v>513123</v>
      </c>
      <c r="S55" s="66">
        <f t="shared" si="12"/>
        <v>10</v>
      </c>
      <c r="T55" s="62" t="str">
        <f t="shared" si="3"/>
        <v>Cumple</v>
      </c>
      <c r="U55" s="4">
        <f t="shared" si="10"/>
        <v>15</v>
      </c>
      <c r="W55" s="28"/>
      <c r="X55" s="29"/>
    </row>
    <row r="56" spans="1:24" ht="30" customHeight="1" x14ac:dyDescent="0.25">
      <c r="A56" s="13">
        <v>53</v>
      </c>
      <c r="B56" s="13" t="s">
        <v>39</v>
      </c>
      <c r="C56" s="13" t="s">
        <v>86</v>
      </c>
      <c r="D56" s="13" t="s">
        <v>114</v>
      </c>
      <c r="E56" s="50" t="s">
        <v>161</v>
      </c>
      <c r="F56" s="14" t="s">
        <v>40</v>
      </c>
      <c r="G56" s="13" t="s">
        <v>25</v>
      </c>
      <c r="H56" s="13" t="s">
        <v>26</v>
      </c>
      <c r="I56" s="15">
        <v>45748</v>
      </c>
      <c r="J56" s="15">
        <v>45756</v>
      </c>
      <c r="K56" s="15">
        <v>45756</v>
      </c>
      <c r="L56" s="15">
        <v>45757</v>
      </c>
      <c r="M56" s="14">
        <v>32386</v>
      </c>
      <c r="N56" s="13" t="s">
        <v>32</v>
      </c>
      <c r="O56" s="13" t="s">
        <v>42</v>
      </c>
      <c r="P56" s="13" t="s">
        <v>37</v>
      </c>
      <c r="Q56" s="13" t="s">
        <v>221</v>
      </c>
      <c r="R56" s="56">
        <v>247800</v>
      </c>
      <c r="S56" s="66">
        <f t="shared" si="12"/>
        <v>6</v>
      </c>
      <c r="T56" s="62" t="str">
        <f t="shared" si="3"/>
        <v>Cumple</v>
      </c>
      <c r="U56" s="4">
        <f t="shared" si="10"/>
        <v>10</v>
      </c>
      <c r="W56" s="28"/>
      <c r="X56" s="29"/>
    </row>
    <row r="57" spans="1:24" ht="30" customHeight="1" x14ac:dyDescent="0.25">
      <c r="A57" s="13">
        <v>54</v>
      </c>
      <c r="B57" s="13" t="s">
        <v>39</v>
      </c>
      <c r="C57" s="13" t="s">
        <v>86</v>
      </c>
      <c r="D57" s="13" t="s">
        <v>115</v>
      </c>
      <c r="E57" s="50" t="s">
        <v>162</v>
      </c>
      <c r="F57" s="14" t="s">
        <v>40</v>
      </c>
      <c r="G57" s="13" t="s">
        <v>25</v>
      </c>
      <c r="H57" s="13" t="s">
        <v>26</v>
      </c>
      <c r="I57" s="15">
        <v>45748</v>
      </c>
      <c r="J57" s="15">
        <v>45754</v>
      </c>
      <c r="K57" s="15">
        <v>45757</v>
      </c>
      <c r="L57" s="15">
        <v>45757</v>
      </c>
      <c r="M57" s="14">
        <v>32387</v>
      </c>
      <c r="N57" s="13" t="s">
        <v>32</v>
      </c>
      <c r="O57" s="13" t="s">
        <v>42</v>
      </c>
      <c r="P57" s="13" t="s">
        <v>37</v>
      </c>
      <c r="Q57" s="13" t="s">
        <v>221</v>
      </c>
      <c r="R57" s="56">
        <v>247993.35</v>
      </c>
      <c r="S57" s="66">
        <f t="shared" si="12"/>
        <v>4</v>
      </c>
      <c r="T57" s="62" t="str">
        <f t="shared" si="3"/>
        <v>Cumple</v>
      </c>
      <c r="U57" s="4">
        <f t="shared" si="10"/>
        <v>10</v>
      </c>
      <c r="W57" s="28"/>
      <c r="X57" s="29"/>
    </row>
    <row r="58" spans="1:24" ht="30" customHeight="1" x14ac:dyDescent="0.25">
      <c r="A58" s="13">
        <v>55</v>
      </c>
      <c r="B58" s="13" t="s">
        <v>24</v>
      </c>
      <c r="C58" s="13" t="s">
        <v>64</v>
      </c>
      <c r="D58" s="13" t="s">
        <v>116</v>
      </c>
      <c r="E58" s="50" t="s">
        <v>163</v>
      </c>
      <c r="F58" s="14" t="s">
        <v>35</v>
      </c>
      <c r="G58" s="13" t="s">
        <v>31</v>
      </c>
      <c r="H58" s="13" t="s">
        <v>26</v>
      </c>
      <c r="I58" s="15">
        <v>45742</v>
      </c>
      <c r="J58" s="15">
        <v>45755</v>
      </c>
      <c r="K58" s="15">
        <v>45757</v>
      </c>
      <c r="L58" s="15">
        <v>45763</v>
      </c>
      <c r="M58" s="14">
        <v>32405</v>
      </c>
      <c r="N58" s="13" t="s">
        <v>32</v>
      </c>
      <c r="O58" s="13" t="s">
        <v>34</v>
      </c>
      <c r="P58" s="13" t="s">
        <v>29</v>
      </c>
      <c r="Q58" s="13" t="s">
        <v>222</v>
      </c>
      <c r="R58" s="56">
        <v>1800000</v>
      </c>
      <c r="S58" s="66">
        <f t="shared" si="12"/>
        <v>9</v>
      </c>
      <c r="T58" s="62" t="str">
        <f t="shared" si="3"/>
        <v>Cumple</v>
      </c>
      <c r="U58" s="4">
        <f t="shared" si="10"/>
        <v>15</v>
      </c>
      <c r="W58" s="28"/>
      <c r="X58" s="29"/>
    </row>
    <row r="59" spans="1:24" ht="30" customHeight="1" x14ac:dyDescent="0.25">
      <c r="A59" s="13">
        <v>56</v>
      </c>
      <c r="B59" s="25" t="s">
        <v>30</v>
      </c>
      <c r="C59" s="13" t="s">
        <v>86</v>
      </c>
      <c r="D59" s="25" t="s">
        <v>117</v>
      </c>
      <c r="E59" s="53" t="s">
        <v>164</v>
      </c>
      <c r="F59" s="14" t="s">
        <v>35</v>
      </c>
      <c r="G59" s="13" t="s">
        <v>25</v>
      </c>
      <c r="H59" s="13" t="s">
        <v>26</v>
      </c>
      <c r="I59" s="15">
        <v>45749</v>
      </c>
      <c r="J59" s="15">
        <v>45769</v>
      </c>
      <c r="K59" s="15">
        <v>45771</v>
      </c>
      <c r="L59" s="15">
        <v>45771</v>
      </c>
      <c r="M59" s="14">
        <v>32415</v>
      </c>
      <c r="N59" s="13" t="s">
        <v>32</v>
      </c>
      <c r="O59" s="13" t="s">
        <v>36</v>
      </c>
      <c r="P59" s="13" t="s">
        <v>29</v>
      </c>
      <c r="Q59" s="35" t="s">
        <v>223</v>
      </c>
      <c r="R59" s="56">
        <v>279471.2</v>
      </c>
      <c r="S59" s="65">
        <f>NETWORKDAYS(I59,J59,$X$10:$X$22)-1</f>
        <v>12</v>
      </c>
      <c r="T59" s="59" t="str">
        <f t="shared" si="3"/>
        <v>Cumple</v>
      </c>
      <c r="U59" s="60">
        <f t="shared" si="10"/>
        <v>15</v>
      </c>
      <c r="W59" s="28"/>
      <c r="X59" s="29"/>
    </row>
    <row r="60" spans="1:24" ht="30" customHeight="1" x14ac:dyDescent="0.25">
      <c r="A60" s="13">
        <v>57</v>
      </c>
      <c r="B60" s="13" t="s">
        <v>30</v>
      </c>
      <c r="C60" s="13" t="s">
        <v>86</v>
      </c>
      <c r="D60" s="13" t="s">
        <v>117</v>
      </c>
      <c r="E60" s="50" t="s">
        <v>164</v>
      </c>
      <c r="F60" s="14" t="s">
        <v>35</v>
      </c>
      <c r="G60" s="25" t="s">
        <v>25</v>
      </c>
      <c r="H60" s="13" t="s">
        <v>26</v>
      </c>
      <c r="I60" s="15">
        <v>45749</v>
      </c>
      <c r="J60" s="15">
        <v>45769</v>
      </c>
      <c r="K60" s="15">
        <v>45771</v>
      </c>
      <c r="L60" s="15">
        <v>45771</v>
      </c>
      <c r="M60" s="14">
        <v>32416</v>
      </c>
      <c r="N60" s="13" t="s">
        <v>28</v>
      </c>
      <c r="O60" s="13" t="s">
        <v>27</v>
      </c>
      <c r="P60" s="13" t="s">
        <v>29</v>
      </c>
      <c r="Q60" s="35" t="s">
        <v>224</v>
      </c>
      <c r="R60" s="56">
        <v>142729.26</v>
      </c>
      <c r="S60" s="65"/>
      <c r="T60" s="59"/>
      <c r="U60" s="60"/>
      <c r="W60" s="28"/>
      <c r="X60" s="29"/>
    </row>
    <row r="61" spans="1:24" ht="30" customHeight="1" x14ac:dyDescent="0.25">
      <c r="A61" s="13">
        <v>58</v>
      </c>
      <c r="B61" s="16" t="s">
        <v>30</v>
      </c>
      <c r="C61" s="13" t="s">
        <v>64</v>
      </c>
      <c r="D61" s="16" t="s">
        <v>117</v>
      </c>
      <c r="E61" s="51" t="s">
        <v>164</v>
      </c>
      <c r="F61" s="14" t="s">
        <v>35</v>
      </c>
      <c r="G61" s="13" t="s">
        <v>25</v>
      </c>
      <c r="H61" s="13" t="s">
        <v>26</v>
      </c>
      <c r="I61" s="15">
        <v>45749</v>
      </c>
      <c r="J61" s="15">
        <v>45769</v>
      </c>
      <c r="K61" s="15">
        <v>45771</v>
      </c>
      <c r="L61" s="15">
        <v>45771</v>
      </c>
      <c r="M61" s="14">
        <v>32417</v>
      </c>
      <c r="N61" s="13" t="s">
        <v>28</v>
      </c>
      <c r="O61" s="13" t="s">
        <v>27</v>
      </c>
      <c r="P61" s="13" t="s">
        <v>29</v>
      </c>
      <c r="Q61" s="35" t="s">
        <v>225</v>
      </c>
      <c r="R61" s="56">
        <v>103746.78</v>
      </c>
      <c r="S61" s="65"/>
      <c r="T61" s="59"/>
      <c r="U61" s="60"/>
      <c r="W61" s="28"/>
      <c r="X61" s="29"/>
    </row>
    <row r="62" spans="1:24" ht="30" customHeight="1" x14ac:dyDescent="0.25">
      <c r="A62" s="13">
        <v>59</v>
      </c>
      <c r="B62" s="13" t="s">
        <v>30</v>
      </c>
      <c r="C62" s="13" t="s">
        <v>86</v>
      </c>
      <c r="D62" s="13" t="s">
        <v>117</v>
      </c>
      <c r="E62" s="50" t="s">
        <v>164</v>
      </c>
      <c r="F62" s="14" t="s">
        <v>35</v>
      </c>
      <c r="G62" s="16" t="s">
        <v>25</v>
      </c>
      <c r="H62" s="13" t="s">
        <v>26</v>
      </c>
      <c r="I62" s="15">
        <v>45749</v>
      </c>
      <c r="J62" s="15">
        <v>45769</v>
      </c>
      <c r="K62" s="15">
        <v>45771</v>
      </c>
      <c r="L62" s="15">
        <v>45771</v>
      </c>
      <c r="M62" s="14">
        <v>32418</v>
      </c>
      <c r="N62" s="13" t="s">
        <v>32</v>
      </c>
      <c r="O62" s="13" t="s">
        <v>34</v>
      </c>
      <c r="P62" s="13" t="s">
        <v>29</v>
      </c>
      <c r="Q62" s="35" t="s">
        <v>226</v>
      </c>
      <c r="R62" s="56">
        <v>18328.939999999999</v>
      </c>
      <c r="S62" s="65"/>
      <c r="T62" s="59"/>
      <c r="U62" s="60"/>
      <c r="W62" s="28"/>
      <c r="X62" s="29"/>
    </row>
    <row r="63" spans="1:24" ht="30" customHeight="1" x14ac:dyDescent="0.25">
      <c r="A63" s="13">
        <v>60</v>
      </c>
      <c r="B63" s="13" t="s">
        <v>30</v>
      </c>
      <c r="C63" s="13" t="s">
        <v>86</v>
      </c>
      <c r="D63" s="13" t="s">
        <v>118</v>
      </c>
      <c r="E63" s="50" t="s">
        <v>165</v>
      </c>
      <c r="F63" s="14" t="s">
        <v>35</v>
      </c>
      <c r="G63" s="13" t="s">
        <v>31</v>
      </c>
      <c r="H63" s="13" t="s">
        <v>26</v>
      </c>
      <c r="I63" s="15">
        <v>45741</v>
      </c>
      <c r="J63" s="15">
        <v>45755</v>
      </c>
      <c r="K63" s="15">
        <v>45757</v>
      </c>
      <c r="L63" s="15">
        <v>45768</v>
      </c>
      <c r="M63" s="14">
        <v>32406</v>
      </c>
      <c r="N63" s="13" t="s">
        <v>32</v>
      </c>
      <c r="O63" s="13" t="s">
        <v>33</v>
      </c>
      <c r="P63" s="13" t="s">
        <v>29</v>
      </c>
      <c r="Q63" s="13" t="s">
        <v>217</v>
      </c>
      <c r="R63" s="56">
        <v>805350</v>
      </c>
      <c r="S63" s="66">
        <f t="shared" ref="S63:S85" si="13">NETWORKDAYS(I63,J63,$X$10:$X$22)-1</f>
        <v>10</v>
      </c>
      <c r="T63" s="62" t="str">
        <f t="shared" si="3"/>
        <v>Cumple</v>
      </c>
      <c r="U63" s="4">
        <f t="shared" si="10"/>
        <v>15</v>
      </c>
      <c r="W63" s="28"/>
      <c r="X63" s="29"/>
    </row>
    <row r="64" spans="1:24" ht="30" customHeight="1" x14ac:dyDescent="0.25">
      <c r="A64" s="13">
        <v>61</v>
      </c>
      <c r="B64" s="13" t="s">
        <v>30</v>
      </c>
      <c r="C64" s="13" t="s">
        <v>86</v>
      </c>
      <c r="D64" s="13" t="s">
        <v>119</v>
      </c>
      <c r="E64" s="50" t="s">
        <v>166</v>
      </c>
      <c r="F64" s="14" t="s">
        <v>40</v>
      </c>
      <c r="G64" s="13" t="s">
        <v>31</v>
      </c>
      <c r="H64" s="13" t="s">
        <v>26</v>
      </c>
      <c r="I64" s="15">
        <v>45747</v>
      </c>
      <c r="J64" s="15">
        <v>45751</v>
      </c>
      <c r="K64" s="15">
        <v>45756</v>
      </c>
      <c r="L64" s="15">
        <v>45756</v>
      </c>
      <c r="M64" s="14">
        <v>32385</v>
      </c>
      <c r="N64" s="13" t="s">
        <v>32</v>
      </c>
      <c r="O64" s="13" t="s">
        <v>65</v>
      </c>
      <c r="P64" s="13" t="s">
        <v>37</v>
      </c>
      <c r="Q64" s="13" t="s">
        <v>227</v>
      </c>
      <c r="R64" s="56">
        <v>218675.39</v>
      </c>
      <c r="S64" s="66">
        <f t="shared" si="13"/>
        <v>4</v>
      </c>
      <c r="T64" s="62" t="str">
        <f t="shared" si="3"/>
        <v>Cumple</v>
      </c>
      <c r="U64" s="4">
        <f t="shared" si="10"/>
        <v>10</v>
      </c>
      <c r="W64" s="28"/>
      <c r="X64" s="29"/>
    </row>
    <row r="65" spans="1:24" ht="30" customHeight="1" x14ac:dyDescent="0.25">
      <c r="A65" s="13">
        <v>62</v>
      </c>
      <c r="B65" s="13" t="s">
        <v>30</v>
      </c>
      <c r="C65" s="13" t="s">
        <v>86</v>
      </c>
      <c r="D65" s="13" t="s">
        <v>120</v>
      </c>
      <c r="E65" s="50" t="s">
        <v>167</v>
      </c>
      <c r="F65" s="14" t="s">
        <v>35</v>
      </c>
      <c r="G65" s="13" t="s">
        <v>31</v>
      </c>
      <c r="H65" s="13" t="s">
        <v>26</v>
      </c>
      <c r="I65" s="15">
        <v>45755</v>
      </c>
      <c r="J65" s="15">
        <v>45771</v>
      </c>
      <c r="K65" s="26">
        <v>45776</v>
      </c>
      <c r="L65" s="15" t="s">
        <v>47</v>
      </c>
      <c r="M65" s="15" t="s">
        <v>47</v>
      </c>
      <c r="N65" s="13" t="s">
        <v>28</v>
      </c>
      <c r="O65" s="13" t="s">
        <v>27</v>
      </c>
      <c r="P65" s="13" t="s">
        <v>29</v>
      </c>
      <c r="Q65" s="13" t="s">
        <v>228</v>
      </c>
      <c r="R65" s="55" t="s">
        <v>47</v>
      </c>
      <c r="S65" s="66">
        <f t="shared" si="13"/>
        <v>10</v>
      </c>
      <c r="T65" s="62" t="str">
        <f t="shared" si="3"/>
        <v>Cumple</v>
      </c>
      <c r="U65" s="4">
        <f t="shared" si="10"/>
        <v>15</v>
      </c>
      <c r="W65" s="28"/>
      <c r="X65" s="29"/>
    </row>
    <row r="66" spans="1:24" ht="30" customHeight="1" x14ac:dyDescent="0.25">
      <c r="A66" s="13">
        <v>63</v>
      </c>
      <c r="B66" s="13" t="s">
        <v>30</v>
      </c>
      <c r="C66" s="13" t="s">
        <v>64</v>
      </c>
      <c r="D66" s="13" t="s">
        <v>121</v>
      </c>
      <c r="E66" s="50" t="s">
        <v>168</v>
      </c>
      <c r="F66" s="14" t="s">
        <v>40</v>
      </c>
      <c r="G66" s="13" t="s">
        <v>31</v>
      </c>
      <c r="H66" s="13" t="s">
        <v>26</v>
      </c>
      <c r="I66" s="15">
        <v>45749</v>
      </c>
      <c r="J66" s="15">
        <v>45756</v>
      </c>
      <c r="K66" s="27">
        <v>45757</v>
      </c>
      <c r="L66" s="15">
        <v>45757</v>
      </c>
      <c r="M66" s="14">
        <v>32388</v>
      </c>
      <c r="N66" s="13" t="s">
        <v>32</v>
      </c>
      <c r="O66" s="13" t="s">
        <v>230</v>
      </c>
      <c r="P66" s="13" t="s">
        <v>37</v>
      </c>
      <c r="Q66" s="13" t="s">
        <v>229</v>
      </c>
      <c r="R66" s="57">
        <v>174400</v>
      </c>
      <c r="S66" s="66">
        <f t="shared" si="13"/>
        <v>5</v>
      </c>
      <c r="T66" s="62" t="str">
        <f t="shared" si="3"/>
        <v>Cumple</v>
      </c>
      <c r="U66" s="4">
        <f t="shared" si="10"/>
        <v>10</v>
      </c>
      <c r="W66" s="28"/>
      <c r="X66" s="29"/>
    </row>
    <row r="67" spans="1:24" ht="30" customHeight="1" x14ac:dyDescent="0.25">
      <c r="A67" s="13">
        <v>64</v>
      </c>
      <c r="B67" s="13" t="s">
        <v>63</v>
      </c>
      <c r="C67" s="13" t="s">
        <v>64</v>
      </c>
      <c r="D67" s="13" t="s">
        <v>122</v>
      </c>
      <c r="E67" s="50" t="s">
        <v>169</v>
      </c>
      <c r="F67" s="14" t="s">
        <v>35</v>
      </c>
      <c r="G67" s="13" t="s">
        <v>31</v>
      </c>
      <c r="H67" s="13" t="s">
        <v>26</v>
      </c>
      <c r="I67" s="15">
        <v>45750</v>
      </c>
      <c r="J67" s="15">
        <v>45768</v>
      </c>
      <c r="K67" s="31">
        <v>45772</v>
      </c>
      <c r="L67" s="15" t="s">
        <v>47</v>
      </c>
      <c r="M67" s="15" t="s">
        <v>47</v>
      </c>
      <c r="N67" s="16" t="s">
        <v>32</v>
      </c>
      <c r="O67" s="16" t="s">
        <v>36</v>
      </c>
      <c r="P67" s="16" t="s">
        <v>29</v>
      </c>
      <c r="Q67" s="16" t="s">
        <v>231</v>
      </c>
      <c r="R67" s="55" t="s">
        <v>47</v>
      </c>
      <c r="S67" s="66">
        <f t="shared" si="13"/>
        <v>10</v>
      </c>
      <c r="T67" s="62" t="str">
        <f t="shared" si="3"/>
        <v>Cumple</v>
      </c>
      <c r="U67" s="4">
        <f t="shared" si="10"/>
        <v>15</v>
      </c>
      <c r="W67" s="28"/>
      <c r="X67" s="29"/>
    </row>
    <row r="68" spans="1:24" ht="30" customHeight="1" x14ac:dyDescent="0.25">
      <c r="A68" s="13">
        <v>65</v>
      </c>
      <c r="B68" s="13" t="s">
        <v>83</v>
      </c>
      <c r="C68" s="13" t="s">
        <v>86</v>
      </c>
      <c r="D68" s="13" t="s">
        <v>123</v>
      </c>
      <c r="E68" s="50" t="s">
        <v>170</v>
      </c>
      <c r="F68" s="14" t="s">
        <v>40</v>
      </c>
      <c r="G68" s="13" t="s">
        <v>31</v>
      </c>
      <c r="H68" s="13" t="s">
        <v>26</v>
      </c>
      <c r="I68" s="15">
        <v>45748</v>
      </c>
      <c r="J68" s="15">
        <v>45751</v>
      </c>
      <c r="K68" s="15">
        <v>45756</v>
      </c>
      <c r="L68" s="26">
        <v>45756</v>
      </c>
      <c r="M68" s="14" t="s">
        <v>232</v>
      </c>
      <c r="N68" s="13" t="s">
        <v>28</v>
      </c>
      <c r="O68" s="13" t="s">
        <v>27</v>
      </c>
      <c r="P68" s="13" t="s">
        <v>29</v>
      </c>
      <c r="Q68" s="13" t="s">
        <v>233</v>
      </c>
      <c r="R68" s="56">
        <v>14750</v>
      </c>
      <c r="S68" s="66">
        <f t="shared" si="13"/>
        <v>3</v>
      </c>
      <c r="T68" s="62" t="str">
        <f t="shared" si="3"/>
        <v>Cumple</v>
      </c>
      <c r="U68" s="4">
        <f t="shared" si="10"/>
        <v>10</v>
      </c>
      <c r="W68" s="28"/>
      <c r="X68" s="29"/>
    </row>
    <row r="69" spans="1:24" ht="30" customHeight="1" x14ac:dyDescent="0.25">
      <c r="A69" s="13">
        <v>66</v>
      </c>
      <c r="B69" s="13" t="s">
        <v>24</v>
      </c>
      <c r="C69" s="13" t="s">
        <v>86</v>
      </c>
      <c r="D69" s="13" t="s">
        <v>124</v>
      </c>
      <c r="E69" s="50" t="s">
        <v>171</v>
      </c>
      <c r="F69" s="14" t="s">
        <v>40</v>
      </c>
      <c r="G69" s="13" t="s">
        <v>25</v>
      </c>
      <c r="H69" s="13" t="s">
        <v>26</v>
      </c>
      <c r="I69" s="27">
        <v>45757</v>
      </c>
      <c r="J69" s="31">
        <v>45770</v>
      </c>
      <c r="K69" s="31">
        <v>45772</v>
      </c>
      <c r="L69" s="15" t="s">
        <v>47</v>
      </c>
      <c r="M69" s="15" t="s">
        <v>47</v>
      </c>
      <c r="N69" s="13" t="s">
        <v>28</v>
      </c>
      <c r="O69" s="13" t="s">
        <v>27</v>
      </c>
      <c r="P69" s="13" t="s">
        <v>29</v>
      </c>
      <c r="Q69" s="13" t="s">
        <v>234</v>
      </c>
      <c r="R69" s="55" t="s">
        <v>47</v>
      </c>
      <c r="S69" s="66">
        <f t="shared" si="13"/>
        <v>7</v>
      </c>
      <c r="T69" s="62" t="str">
        <f t="shared" si="3"/>
        <v>Cumple</v>
      </c>
      <c r="U69" s="4">
        <f t="shared" si="10"/>
        <v>10</v>
      </c>
      <c r="W69" s="28"/>
      <c r="X69" s="29"/>
    </row>
    <row r="70" spans="1:24" ht="30" customHeight="1" x14ac:dyDescent="0.25">
      <c r="A70" s="13">
        <v>67</v>
      </c>
      <c r="B70" s="13" t="s">
        <v>38</v>
      </c>
      <c r="C70" s="13" t="s">
        <v>86</v>
      </c>
      <c r="D70" s="13" t="s">
        <v>125</v>
      </c>
      <c r="E70" s="50" t="s">
        <v>172</v>
      </c>
      <c r="F70" s="14" t="s">
        <v>35</v>
      </c>
      <c r="G70" s="13" t="s">
        <v>31</v>
      </c>
      <c r="H70" s="13" t="s">
        <v>26</v>
      </c>
      <c r="I70" s="27">
        <v>45749</v>
      </c>
      <c r="J70" s="27">
        <v>45757</v>
      </c>
      <c r="K70" s="27">
        <v>45758</v>
      </c>
      <c r="L70" s="27">
        <v>45758</v>
      </c>
      <c r="M70" s="14">
        <v>32390</v>
      </c>
      <c r="N70" s="13" t="s">
        <v>32</v>
      </c>
      <c r="O70" s="13" t="s">
        <v>33</v>
      </c>
      <c r="P70" s="13" t="s">
        <v>29</v>
      </c>
      <c r="Q70" s="13" t="s">
        <v>235</v>
      </c>
      <c r="R70" s="56">
        <v>315000</v>
      </c>
      <c r="S70" s="66">
        <f t="shared" si="13"/>
        <v>6</v>
      </c>
      <c r="T70" s="62" t="str">
        <f t="shared" si="3"/>
        <v>Cumple</v>
      </c>
      <c r="U70" s="4">
        <f t="shared" si="10"/>
        <v>15</v>
      </c>
      <c r="W70" s="28"/>
      <c r="X70" s="29"/>
    </row>
    <row r="71" spans="1:24" ht="30" customHeight="1" x14ac:dyDescent="0.25">
      <c r="A71" s="13">
        <v>68</v>
      </c>
      <c r="B71" s="13" t="s">
        <v>30</v>
      </c>
      <c r="C71" s="13" t="s">
        <v>86</v>
      </c>
      <c r="D71" s="13" t="s">
        <v>126</v>
      </c>
      <c r="E71" s="50" t="s">
        <v>173</v>
      </c>
      <c r="F71" s="14" t="s">
        <v>40</v>
      </c>
      <c r="G71" s="13" t="s">
        <v>31</v>
      </c>
      <c r="H71" s="13" t="s">
        <v>26</v>
      </c>
      <c r="I71" s="27">
        <v>45758</v>
      </c>
      <c r="J71" s="27">
        <v>45762</v>
      </c>
      <c r="K71" s="27">
        <v>45762</v>
      </c>
      <c r="L71" s="15" t="s">
        <v>47</v>
      </c>
      <c r="M71" s="15" t="s">
        <v>47</v>
      </c>
      <c r="N71" s="13" t="s">
        <v>32</v>
      </c>
      <c r="O71" s="13" t="s">
        <v>34</v>
      </c>
      <c r="P71" s="13" t="s">
        <v>29</v>
      </c>
      <c r="Q71" s="13" t="s">
        <v>236</v>
      </c>
      <c r="R71" s="55" t="s">
        <v>47</v>
      </c>
      <c r="S71" s="66">
        <f t="shared" si="13"/>
        <v>2</v>
      </c>
      <c r="T71" s="62" t="str">
        <f t="shared" si="3"/>
        <v>Cumple</v>
      </c>
      <c r="U71" s="4">
        <f t="shared" si="10"/>
        <v>10</v>
      </c>
      <c r="W71" s="28"/>
      <c r="X71" s="29"/>
    </row>
    <row r="72" spans="1:24" ht="30" customHeight="1" x14ac:dyDescent="0.25">
      <c r="A72" s="13">
        <v>69</v>
      </c>
      <c r="B72" s="13" t="s">
        <v>84</v>
      </c>
      <c r="C72" s="13" t="s">
        <v>86</v>
      </c>
      <c r="D72" s="13" t="s">
        <v>127</v>
      </c>
      <c r="E72" s="50" t="s">
        <v>174</v>
      </c>
      <c r="F72" s="14" t="s">
        <v>40</v>
      </c>
      <c r="G72" s="13" t="s">
        <v>25</v>
      </c>
      <c r="H72" s="13" t="s">
        <v>26</v>
      </c>
      <c r="I72" s="27">
        <v>45758</v>
      </c>
      <c r="J72" s="27">
        <v>45772</v>
      </c>
      <c r="K72" s="27">
        <v>45776</v>
      </c>
      <c r="L72" s="15" t="s">
        <v>47</v>
      </c>
      <c r="M72" s="15" t="s">
        <v>47</v>
      </c>
      <c r="N72" s="13" t="s">
        <v>32</v>
      </c>
      <c r="O72" s="13" t="s">
        <v>65</v>
      </c>
      <c r="P72" s="13" t="s">
        <v>37</v>
      </c>
      <c r="Q72" s="13" t="s">
        <v>237</v>
      </c>
      <c r="R72" s="55" t="s">
        <v>47</v>
      </c>
      <c r="S72" s="66">
        <f t="shared" si="13"/>
        <v>8</v>
      </c>
      <c r="T72" s="62" t="str">
        <f t="shared" si="3"/>
        <v>Cumple</v>
      </c>
      <c r="U72" s="4">
        <f t="shared" si="10"/>
        <v>10</v>
      </c>
      <c r="W72" s="28"/>
      <c r="X72" s="29"/>
    </row>
    <row r="73" spans="1:24" ht="30" customHeight="1" x14ac:dyDescent="0.25">
      <c r="A73" s="13">
        <v>70</v>
      </c>
      <c r="B73" s="13" t="s">
        <v>39</v>
      </c>
      <c r="C73" s="13" t="s">
        <v>86</v>
      </c>
      <c r="D73" s="13" t="s">
        <v>128</v>
      </c>
      <c r="E73" s="50" t="s">
        <v>175</v>
      </c>
      <c r="F73" s="14" t="s">
        <v>40</v>
      </c>
      <c r="G73" s="13" t="s">
        <v>25</v>
      </c>
      <c r="H73" s="13" t="s">
        <v>26</v>
      </c>
      <c r="I73" s="27">
        <v>45762</v>
      </c>
      <c r="J73" s="27">
        <v>45769</v>
      </c>
      <c r="K73" s="27">
        <v>45771</v>
      </c>
      <c r="L73" s="15" t="s">
        <v>47</v>
      </c>
      <c r="M73" s="15" t="s">
        <v>47</v>
      </c>
      <c r="N73" s="13" t="s">
        <v>32</v>
      </c>
      <c r="O73" s="13" t="s">
        <v>36</v>
      </c>
      <c r="P73" s="13" t="s">
        <v>29</v>
      </c>
      <c r="Q73" s="13" t="s">
        <v>238</v>
      </c>
      <c r="R73" s="55" t="s">
        <v>47</v>
      </c>
      <c r="S73" s="66">
        <f t="shared" si="13"/>
        <v>3</v>
      </c>
      <c r="T73" s="62" t="str">
        <f t="shared" si="3"/>
        <v>Cumple</v>
      </c>
      <c r="U73" s="4">
        <f t="shared" si="10"/>
        <v>10</v>
      </c>
      <c r="W73" s="28"/>
      <c r="X73" s="29"/>
    </row>
    <row r="74" spans="1:24" ht="30" customHeight="1" x14ac:dyDescent="0.25">
      <c r="A74" s="13">
        <v>71</v>
      </c>
      <c r="B74" s="13" t="s">
        <v>39</v>
      </c>
      <c r="C74" s="13" t="s">
        <v>86</v>
      </c>
      <c r="D74" s="13" t="s">
        <v>129</v>
      </c>
      <c r="E74" s="50" t="s">
        <v>176</v>
      </c>
      <c r="F74" s="14" t="s">
        <v>40</v>
      </c>
      <c r="G74" s="13" t="s">
        <v>25</v>
      </c>
      <c r="H74" s="13" t="s">
        <v>26</v>
      </c>
      <c r="I74" s="27">
        <v>45768</v>
      </c>
      <c r="J74" s="27">
        <v>45770</v>
      </c>
      <c r="K74" s="27">
        <v>45770</v>
      </c>
      <c r="L74" s="15" t="s">
        <v>47</v>
      </c>
      <c r="M74" s="15" t="s">
        <v>47</v>
      </c>
      <c r="N74" s="13" t="s">
        <v>32</v>
      </c>
      <c r="O74" s="13" t="s">
        <v>42</v>
      </c>
      <c r="P74" s="13" t="s">
        <v>37</v>
      </c>
      <c r="Q74" s="13" t="s">
        <v>237</v>
      </c>
      <c r="R74" s="55" t="s">
        <v>47</v>
      </c>
      <c r="S74" s="66">
        <f t="shared" si="13"/>
        <v>2</v>
      </c>
      <c r="T74" s="62" t="str">
        <f t="shared" si="3"/>
        <v>Cumple</v>
      </c>
      <c r="U74" s="4">
        <f t="shared" si="10"/>
        <v>10</v>
      </c>
      <c r="W74" s="28"/>
      <c r="X74" s="29"/>
    </row>
    <row r="75" spans="1:24" ht="30" customHeight="1" x14ac:dyDescent="0.25">
      <c r="A75" s="13">
        <v>72</v>
      </c>
      <c r="B75" s="13" t="s">
        <v>41</v>
      </c>
      <c r="C75" s="13" t="s">
        <v>86</v>
      </c>
      <c r="D75" s="13" t="s">
        <v>130</v>
      </c>
      <c r="E75" s="50" t="s">
        <v>177</v>
      </c>
      <c r="F75" s="14" t="s">
        <v>51</v>
      </c>
      <c r="G75" s="13" t="s">
        <v>31</v>
      </c>
      <c r="H75" s="13" t="s">
        <v>26</v>
      </c>
      <c r="I75" s="27">
        <v>45769</v>
      </c>
      <c r="J75" s="27">
        <v>45769</v>
      </c>
      <c r="K75" s="27">
        <v>45771</v>
      </c>
      <c r="L75" s="15" t="s">
        <v>47</v>
      </c>
      <c r="M75" s="15" t="s">
        <v>47</v>
      </c>
      <c r="N75" s="13" t="s">
        <v>28</v>
      </c>
      <c r="O75" s="13" t="s">
        <v>27</v>
      </c>
      <c r="P75" s="13" t="s">
        <v>29</v>
      </c>
      <c r="Q75" s="13" t="s">
        <v>239</v>
      </c>
      <c r="R75" s="55" t="s">
        <v>47</v>
      </c>
      <c r="S75" s="67">
        <f>NETWORKDAYS(I75,J75,$X$10:$X$22)-1</f>
        <v>0</v>
      </c>
      <c r="T75" s="64" t="e">
        <f t="shared" ref="T75" si="14">IF(S75&lt;=U75,"Cumple","No Cumple")</f>
        <v>#N/A</v>
      </c>
      <c r="U75" s="4" t="e">
        <f t="shared" si="10"/>
        <v>#N/A</v>
      </c>
      <c r="W75" s="28"/>
      <c r="X75" s="29"/>
    </row>
    <row r="76" spans="1:24" ht="30" customHeight="1" x14ac:dyDescent="0.25">
      <c r="A76" s="13">
        <v>73</v>
      </c>
      <c r="B76" s="13" t="s">
        <v>38</v>
      </c>
      <c r="C76" s="13" t="s">
        <v>86</v>
      </c>
      <c r="D76" s="13" t="s">
        <v>131</v>
      </c>
      <c r="E76" s="50" t="s">
        <v>178</v>
      </c>
      <c r="F76" s="14" t="s">
        <v>35</v>
      </c>
      <c r="G76" s="13" t="s">
        <v>31</v>
      </c>
      <c r="H76" s="13" t="s">
        <v>26</v>
      </c>
      <c r="I76" s="27">
        <v>45763</v>
      </c>
      <c r="J76" s="15">
        <v>45769</v>
      </c>
      <c r="K76" s="15">
        <v>45769</v>
      </c>
      <c r="L76" s="27">
        <v>45770</v>
      </c>
      <c r="M76" s="14">
        <v>32413</v>
      </c>
      <c r="N76" s="13" t="s">
        <v>32</v>
      </c>
      <c r="O76" s="13" t="s">
        <v>34</v>
      </c>
      <c r="P76" s="13" t="s">
        <v>29</v>
      </c>
      <c r="Q76" s="13" t="s">
        <v>240</v>
      </c>
      <c r="R76" s="56">
        <v>1080290</v>
      </c>
      <c r="S76" s="66">
        <f t="shared" si="13"/>
        <v>2</v>
      </c>
      <c r="T76" s="62" t="str">
        <f t="shared" ref="T76:T78" si="15">IF(S76&lt;=U76,"Cumple","No Cumple")</f>
        <v>Cumple</v>
      </c>
      <c r="U76" s="4">
        <f t="shared" si="10"/>
        <v>15</v>
      </c>
      <c r="W76" s="28"/>
      <c r="X76" s="29"/>
    </row>
    <row r="77" spans="1:24" ht="30" customHeight="1" x14ac:dyDescent="0.25">
      <c r="A77" s="13">
        <v>74</v>
      </c>
      <c r="B77" s="13" t="s">
        <v>30</v>
      </c>
      <c r="C77" s="13" t="s">
        <v>86</v>
      </c>
      <c r="D77" s="13" t="s">
        <v>132</v>
      </c>
      <c r="E77" s="50" t="s">
        <v>179</v>
      </c>
      <c r="F77" s="14" t="s">
        <v>40</v>
      </c>
      <c r="G77" s="13" t="s">
        <v>25</v>
      </c>
      <c r="H77" s="13" t="s">
        <v>26</v>
      </c>
      <c r="I77" s="15">
        <v>45769</v>
      </c>
      <c r="J77" s="27">
        <v>45770</v>
      </c>
      <c r="K77" s="27">
        <v>45770</v>
      </c>
      <c r="L77" s="27">
        <v>45771</v>
      </c>
      <c r="M77" s="14">
        <v>32414</v>
      </c>
      <c r="N77" s="13" t="s">
        <v>28</v>
      </c>
      <c r="O77" s="13" t="s">
        <v>27</v>
      </c>
      <c r="P77" s="13" t="s">
        <v>29</v>
      </c>
      <c r="Q77" s="13" t="s">
        <v>241</v>
      </c>
      <c r="R77" s="56">
        <v>247866.19</v>
      </c>
      <c r="S77" s="66">
        <f t="shared" si="13"/>
        <v>1</v>
      </c>
      <c r="T77" s="62" t="str">
        <f t="shared" si="15"/>
        <v>Cumple</v>
      </c>
      <c r="U77" s="4">
        <f t="shared" si="10"/>
        <v>10</v>
      </c>
      <c r="W77" s="28"/>
      <c r="X77" s="29"/>
    </row>
    <row r="78" spans="1:24" ht="30" customHeight="1" x14ac:dyDescent="0.25">
      <c r="A78" s="13">
        <v>75</v>
      </c>
      <c r="B78" s="13" t="s">
        <v>38</v>
      </c>
      <c r="C78" s="13" t="s">
        <v>86</v>
      </c>
      <c r="D78" s="13" t="s">
        <v>133</v>
      </c>
      <c r="E78" s="50" t="s">
        <v>180</v>
      </c>
      <c r="F78" s="14" t="s">
        <v>40</v>
      </c>
      <c r="G78" s="13" t="s">
        <v>25</v>
      </c>
      <c r="H78" s="13" t="s">
        <v>26</v>
      </c>
      <c r="I78" s="27">
        <v>45768</v>
      </c>
      <c r="J78" s="15">
        <v>45769</v>
      </c>
      <c r="K78" s="15">
        <v>45769</v>
      </c>
      <c r="L78" s="27">
        <v>45770</v>
      </c>
      <c r="M78" s="14">
        <v>32412</v>
      </c>
      <c r="N78" s="13" t="s">
        <v>32</v>
      </c>
      <c r="O78" s="13" t="s">
        <v>34</v>
      </c>
      <c r="P78" s="13" t="s">
        <v>29</v>
      </c>
      <c r="Q78" s="13" t="s">
        <v>242</v>
      </c>
      <c r="R78" s="56">
        <v>162073</v>
      </c>
      <c r="S78" s="66">
        <f t="shared" si="13"/>
        <v>1</v>
      </c>
      <c r="T78" s="62" t="str">
        <f t="shared" si="15"/>
        <v>Cumple</v>
      </c>
      <c r="U78" s="4">
        <f t="shared" si="10"/>
        <v>10</v>
      </c>
      <c r="W78" s="28"/>
      <c r="X78" s="29"/>
    </row>
    <row r="79" spans="1:24" ht="30" customHeight="1" x14ac:dyDescent="0.25">
      <c r="A79" s="13">
        <v>76</v>
      </c>
      <c r="B79" s="13" t="s">
        <v>39</v>
      </c>
      <c r="C79" s="13" t="s">
        <v>86</v>
      </c>
      <c r="D79" s="13" t="s">
        <v>243</v>
      </c>
      <c r="E79" s="50" t="s">
        <v>244</v>
      </c>
      <c r="F79" s="14" t="s">
        <v>35</v>
      </c>
      <c r="G79" s="13" t="s">
        <v>31</v>
      </c>
      <c r="H79" s="13" t="s">
        <v>26</v>
      </c>
      <c r="I79" s="27">
        <v>45757</v>
      </c>
      <c r="J79" s="27">
        <v>45771</v>
      </c>
      <c r="K79" s="15">
        <v>45777</v>
      </c>
      <c r="L79" s="15" t="s">
        <v>47</v>
      </c>
      <c r="M79" s="15" t="s">
        <v>47</v>
      </c>
      <c r="N79" s="13" t="s">
        <v>32</v>
      </c>
      <c r="O79" s="13" t="s">
        <v>34</v>
      </c>
      <c r="P79" s="13" t="s">
        <v>29</v>
      </c>
      <c r="Q79" s="13" t="s">
        <v>245</v>
      </c>
      <c r="R79" s="55" t="s">
        <v>47</v>
      </c>
      <c r="S79" s="66">
        <f t="shared" si="13"/>
        <v>8</v>
      </c>
      <c r="T79" s="62" t="str">
        <f t="shared" ref="T79" si="16">IF(S79&lt;=U79,"Cumple","No Cumple")</f>
        <v>Cumple</v>
      </c>
      <c r="U79" s="4">
        <f t="shared" si="10"/>
        <v>15</v>
      </c>
      <c r="W79" s="28"/>
      <c r="X79" s="29"/>
    </row>
    <row r="80" spans="1:24" ht="30" customHeight="1" x14ac:dyDescent="0.25">
      <c r="A80" s="13">
        <v>77</v>
      </c>
      <c r="B80" s="13" t="s">
        <v>246</v>
      </c>
      <c r="C80" s="13" t="s">
        <v>86</v>
      </c>
      <c r="D80" s="13" t="s">
        <v>247</v>
      </c>
      <c r="E80" s="50" t="s">
        <v>248</v>
      </c>
      <c r="F80" s="14" t="s">
        <v>35</v>
      </c>
      <c r="G80" s="13" t="s">
        <v>25</v>
      </c>
      <c r="H80" s="13" t="s">
        <v>26</v>
      </c>
      <c r="I80" s="27">
        <v>45775</v>
      </c>
      <c r="J80" s="27">
        <v>45777</v>
      </c>
      <c r="K80" s="27">
        <v>45777</v>
      </c>
      <c r="L80" s="27">
        <v>45777</v>
      </c>
      <c r="M80" s="14">
        <v>32429</v>
      </c>
      <c r="N80" s="13" t="s">
        <v>32</v>
      </c>
      <c r="O80" s="13" t="s">
        <v>34</v>
      </c>
      <c r="P80" s="13" t="s">
        <v>29</v>
      </c>
      <c r="Q80" s="13" t="s">
        <v>249</v>
      </c>
      <c r="R80" s="56">
        <v>1622706.5</v>
      </c>
      <c r="S80" s="66">
        <f t="shared" si="13"/>
        <v>2</v>
      </c>
      <c r="T80" s="62" t="str">
        <f t="shared" ref="T80" si="17">IF(S80&lt;=U80,"Cumple","No Cumple")</f>
        <v>Cumple</v>
      </c>
      <c r="U80" s="4">
        <f t="shared" ref="U80" si="18">VLOOKUP(F80,$W$2:$X$6,2,FALSE)</f>
        <v>15</v>
      </c>
      <c r="W80" s="28"/>
      <c r="X80" s="29"/>
    </row>
    <row r="81" spans="1:24" ht="30" customHeight="1" x14ac:dyDescent="0.25">
      <c r="A81" s="13">
        <v>78</v>
      </c>
      <c r="B81" s="13" t="s">
        <v>250</v>
      </c>
      <c r="C81" s="13" t="s">
        <v>86</v>
      </c>
      <c r="D81" s="13" t="s">
        <v>251</v>
      </c>
      <c r="E81" s="50" t="s">
        <v>252</v>
      </c>
      <c r="F81" s="14" t="s">
        <v>35</v>
      </c>
      <c r="G81" s="13" t="s">
        <v>31</v>
      </c>
      <c r="H81" s="13" t="s">
        <v>26</v>
      </c>
      <c r="I81" s="27">
        <v>45770</v>
      </c>
      <c r="J81" s="27">
        <v>45777</v>
      </c>
      <c r="K81" s="27">
        <v>45778</v>
      </c>
      <c r="L81" s="15" t="s">
        <v>47</v>
      </c>
      <c r="M81" s="15" t="s">
        <v>47</v>
      </c>
      <c r="N81" s="13" t="s">
        <v>28</v>
      </c>
      <c r="O81" s="13" t="s">
        <v>27</v>
      </c>
      <c r="P81" s="13" t="s">
        <v>29</v>
      </c>
      <c r="Q81" s="13" t="s">
        <v>253</v>
      </c>
      <c r="R81" s="55" t="s">
        <v>47</v>
      </c>
      <c r="S81" s="66">
        <f t="shared" si="13"/>
        <v>5</v>
      </c>
      <c r="T81" s="62" t="str">
        <f t="shared" ref="T81:T83" si="19">IF(S81&lt;=U81,"Cumple","No Cumple")</f>
        <v>Cumple</v>
      </c>
      <c r="U81" s="4">
        <f t="shared" ref="U81" si="20">VLOOKUP(F81,$W$2:$X$6,2,FALSE)</f>
        <v>15</v>
      </c>
      <c r="W81" s="28"/>
      <c r="X81" s="29"/>
    </row>
    <row r="82" spans="1:24" ht="30" customHeight="1" x14ac:dyDescent="0.25">
      <c r="A82" s="13">
        <v>79</v>
      </c>
      <c r="B82" s="13" t="s">
        <v>30</v>
      </c>
      <c r="C82" s="13" t="s">
        <v>64</v>
      </c>
      <c r="D82" s="13" t="s">
        <v>261</v>
      </c>
      <c r="E82" s="50" t="s">
        <v>262</v>
      </c>
      <c r="F82" s="14" t="s">
        <v>35</v>
      </c>
      <c r="G82" s="13" t="s">
        <v>25</v>
      </c>
      <c r="H82" s="13" t="s">
        <v>26</v>
      </c>
      <c r="I82" s="27">
        <v>45756</v>
      </c>
      <c r="J82" s="27">
        <v>45777</v>
      </c>
      <c r="K82" s="27">
        <v>45778</v>
      </c>
      <c r="L82" s="15" t="s">
        <v>47</v>
      </c>
      <c r="M82" s="15" t="s">
        <v>47</v>
      </c>
      <c r="N82" s="13" t="s">
        <v>28</v>
      </c>
      <c r="O82" s="13" t="s">
        <v>27</v>
      </c>
      <c r="P82" s="13" t="s">
        <v>29</v>
      </c>
      <c r="Q82" s="13" t="s">
        <v>263</v>
      </c>
      <c r="R82" s="55" t="s">
        <v>47</v>
      </c>
      <c r="S82" s="66">
        <f t="shared" si="13"/>
        <v>13</v>
      </c>
      <c r="T82" s="62" t="str">
        <f t="shared" ref="T82" si="21">IF(S82&lt;=U82,"Cumple","No Cumple")</f>
        <v>Cumple</v>
      </c>
      <c r="U82" s="4">
        <f t="shared" ref="U82" si="22">VLOOKUP(F82,$W$2:$X$6,2,FALSE)</f>
        <v>15</v>
      </c>
      <c r="W82" s="28"/>
      <c r="X82" s="29"/>
    </row>
    <row r="83" spans="1:24" ht="45" x14ac:dyDescent="0.25">
      <c r="A83" s="13">
        <v>80</v>
      </c>
      <c r="B83" s="13" t="s">
        <v>250</v>
      </c>
      <c r="C83" s="13" t="s">
        <v>86</v>
      </c>
      <c r="D83" s="13" t="s">
        <v>254</v>
      </c>
      <c r="E83" s="50" t="s">
        <v>255</v>
      </c>
      <c r="F83" s="14" t="s">
        <v>256</v>
      </c>
      <c r="G83" s="13" t="s">
        <v>31</v>
      </c>
      <c r="H83" s="13" t="s">
        <v>26</v>
      </c>
      <c r="I83" s="27">
        <v>45776</v>
      </c>
      <c r="J83" s="27">
        <v>45776</v>
      </c>
      <c r="K83" s="27">
        <v>45778</v>
      </c>
      <c r="L83" s="15" t="s">
        <v>47</v>
      </c>
      <c r="M83" s="15" t="s">
        <v>47</v>
      </c>
      <c r="N83" s="13" t="s">
        <v>28</v>
      </c>
      <c r="O83" s="13" t="s">
        <v>257</v>
      </c>
      <c r="P83" s="13" t="s">
        <v>29</v>
      </c>
      <c r="Q83" s="13" t="s">
        <v>258</v>
      </c>
      <c r="R83" s="55" t="s">
        <v>47</v>
      </c>
      <c r="S83" s="67">
        <f t="shared" si="13"/>
        <v>0</v>
      </c>
      <c r="T83" s="64" t="e">
        <f t="shared" si="19"/>
        <v>#N/A</v>
      </c>
      <c r="U83" s="4" t="e">
        <f t="shared" ref="U83" si="23">VLOOKUP(F83,$W$2:$X$6,2,FALSE)</f>
        <v>#N/A</v>
      </c>
    </row>
    <row r="84" spans="1:24" ht="45" x14ac:dyDescent="0.25">
      <c r="A84" s="13">
        <v>81</v>
      </c>
      <c r="B84" s="13" t="s">
        <v>250</v>
      </c>
      <c r="C84" s="13" t="s">
        <v>86</v>
      </c>
      <c r="D84" s="13" t="s">
        <v>254</v>
      </c>
      <c r="E84" s="50" t="s">
        <v>259</v>
      </c>
      <c r="F84" s="14" t="s">
        <v>256</v>
      </c>
      <c r="G84" s="13" t="s">
        <v>31</v>
      </c>
      <c r="H84" s="13" t="s">
        <v>26</v>
      </c>
      <c r="I84" s="27">
        <v>45776</v>
      </c>
      <c r="J84" s="27">
        <v>45776</v>
      </c>
      <c r="K84" s="27">
        <v>45778</v>
      </c>
      <c r="L84" s="15" t="s">
        <v>47</v>
      </c>
      <c r="M84" s="15" t="s">
        <v>47</v>
      </c>
      <c r="N84" s="13" t="s">
        <v>28</v>
      </c>
      <c r="O84" s="13" t="s">
        <v>27</v>
      </c>
      <c r="P84" s="13" t="s">
        <v>37</v>
      </c>
      <c r="Q84" s="13" t="s">
        <v>260</v>
      </c>
      <c r="R84" s="55" t="s">
        <v>47</v>
      </c>
      <c r="S84" s="67">
        <f t="shared" si="13"/>
        <v>0</v>
      </c>
      <c r="T84" s="64" t="e">
        <f t="shared" ref="T84:T85" si="24">IF(S84&lt;=U84,"Cumple","No Cumple")</f>
        <v>#N/A</v>
      </c>
      <c r="U84" s="4" t="e">
        <f t="shared" ref="U84:U85" si="25">VLOOKUP(F84,$W$2:$X$6,2,FALSE)</f>
        <v>#N/A</v>
      </c>
    </row>
    <row r="85" spans="1:24" ht="30" x14ac:dyDescent="0.25">
      <c r="A85" s="13">
        <v>82</v>
      </c>
      <c r="B85" s="13" t="s">
        <v>48</v>
      </c>
      <c r="C85" s="54" t="s">
        <v>271</v>
      </c>
      <c r="D85" s="13" t="s">
        <v>270</v>
      </c>
      <c r="E85" s="50" t="s">
        <v>272</v>
      </c>
      <c r="F85" s="14" t="s">
        <v>3</v>
      </c>
      <c r="G85" s="13" t="s">
        <v>25</v>
      </c>
      <c r="H85" s="13" t="s">
        <v>26</v>
      </c>
      <c r="I85" s="27">
        <v>45643</v>
      </c>
      <c r="J85" s="27">
        <v>45757</v>
      </c>
      <c r="K85" s="27">
        <v>45761</v>
      </c>
      <c r="L85" s="15" t="s">
        <v>47</v>
      </c>
      <c r="M85" s="15" t="s">
        <v>47</v>
      </c>
      <c r="N85" s="13" t="s">
        <v>32</v>
      </c>
      <c r="O85" s="13" t="s">
        <v>53</v>
      </c>
      <c r="P85" s="13" t="s">
        <v>37</v>
      </c>
      <c r="Q85" s="13" t="s">
        <v>273</v>
      </c>
      <c r="R85" s="55" t="s">
        <v>47</v>
      </c>
      <c r="S85" s="66">
        <f t="shared" ref="S85" si="26">NETWORKDAYS(I85,J85,$X$10:$X$22)-1</f>
        <v>72</v>
      </c>
      <c r="T85" s="62" t="str">
        <f t="shared" si="24"/>
        <v>Cumple</v>
      </c>
      <c r="U85" s="4">
        <f t="shared" si="25"/>
        <v>90</v>
      </c>
    </row>
    <row r="86" spans="1:24" ht="15.75" x14ac:dyDescent="0.25">
      <c r="A86" s="36" t="s">
        <v>280</v>
      </c>
      <c r="E86" s="38" t="s">
        <v>43</v>
      </c>
      <c r="F86" s="38"/>
      <c r="G86" s="38"/>
      <c r="S86" s="2"/>
    </row>
    <row r="87" spans="1:24" x14ac:dyDescent="0.25">
      <c r="E87" s="39" t="s">
        <v>44</v>
      </c>
      <c r="F87" s="39"/>
      <c r="G87" s="39"/>
      <c r="S87" s="2"/>
    </row>
    <row r="88" spans="1:24" x14ac:dyDescent="0.25">
      <c r="E88" s="40" t="s">
        <v>45</v>
      </c>
      <c r="F88" s="40"/>
      <c r="G88" s="40"/>
      <c r="S88"/>
    </row>
    <row r="89" spans="1:24" x14ac:dyDescent="0.25">
      <c r="S89"/>
    </row>
    <row r="90" spans="1:24" x14ac:dyDescent="0.25">
      <c r="S90"/>
    </row>
  </sheetData>
  <autoFilter ref="B3:R88" xr:uid="{00000000-0001-0000-0000-000000000000}"/>
  <mergeCells count="35">
    <mergeCell ref="U59:U62"/>
    <mergeCell ref="U34:U38"/>
    <mergeCell ref="S44:S47"/>
    <mergeCell ref="T44:T47"/>
    <mergeCell ref="U44:U47"/>
    <mergeCell ref="S49:S51"/>
    <mergeCell ref="T49:T51"/>
    <mergeCell ref="U49:U51"/>
    <mergeCell ref="S21:S22"/>
    <mergeCell ref="T21:T22"/>
    <mergeCell ref="U21:U22"/>
    <mergeCell ref="S30:S31"/>
    <mergeCell ref="T30:T31"/>
    <mergeCell ref="U30:U31"/>
    <mergeCell ref="T4:T5"/>
    <mergeCell ref="U4:U5"/>
    <mergeCell ref="S8:S10"/>
    <mergeCell ref="T8:T10"/>
    <mergeCell ref="U8:U10"/>
    <mergeCell ref="W1:X1"/>
    <mergeCell ref="E86:G86"/>
    <mergeCell ref="E87:G87"/>
    <mergeCell ref="E88:G88"/>
    <mergeCell ref="A2:R2"/>
    <mergeCell ref="T18:T19"/>
    <mergeCell ref="S18:S19"/>
    <mergeCell ref="W10:W22"/>
    <mergeCell ref="S34:S38"/>
    <mergeCell ref="T34:T38"/>
    <mergeCell ref="S59:S62"/>
    <mergeCell ref="T59:T62"/>
    <mergeCell ref="S16:S17"/>
    <mergeCell ref="T16:T17"/>
    <mergeCell ref="U16:U17"/>
    <mergeCell ref="S4:S5"/>
  </mergeCells>
  <phoneticPr fontId="1" type="noConversion"/>
  <pageMargins left="0.23622047244094491" right="0.23622047244094491" top="0.43307086614173229" bottom="0.39370078740157483" header="0.31496062992125984" footer="0.31496062992125984"/>
  <pageSetup paperSize="5" scale="26" fitToHeight="0" orientation="landscape" r:id="rId1"/>
  <headerFooter>
    <oddHeader>&amp;R&amp;P de &amp;N</oddHeader>
  </headerFooter>
  <ignoredErrors>
    <ignoredError sqref="T16:U16 T24:U24 U30 U75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4EA4-4927-4D3C-8093-E050C560FAEA}">
  <sheetPr>
    <pageSetUpPr fitToPage="1"/>
  </sheetPr>
  <dimension ref="A1:R62"/>
  <sheetViews>
    <sheetView showGridLines="0" tabSelected="1" view="pageBreakPreview" topLeftCell="A47" zoomScale="90" zoomScaleNormal="85" zoomScaleSheetLayoutView="90" workbookViewId="0">
      <selection activeCell="D72" sqref="D72"/>
    </sheetView>
  </sheetViews>
  <sheetFormatPr baseColWidth="10" defaultColWidth="9.140625" defaultRowHeight="15" x14ac:dyDescent="0.25"/>
  <cols>
    <col min="2" max="2" width="32.140625" customWidth="1"/>
    <col min="3" max="3" width="19.42578125" customWidth="1"/>
    <col min="4" max="4" width="53.140625" customWidth="1"/>
    <col min="5" max="5" width="21.42578125" customWidth="1"/>
    <col min="6" max="6" width="27.42578125" customWidth="1"/>
    <col min="7" max="7" width="19.28515625" customWidth="1"/>
    <col min="8" max="8" width="15.42578125" customWidth="1"/>
    <col min="9" max="9" width="33.42578125" customWidth="1"/>
    <col min="10" max="12" width="31.7109375" customWidth="1"/>
    <col min="13" max="13" width="23.140625" customWidth="1"/>
    <col min="14" max="14" width="14.140625" customWidth="1"/>
    <col min="15" max="15" width="27.7109375" customWidth="1"/>
    <col min="16" max="16" width="13.42578125" customWidth="1"/>
    <col min="17" max="17" width="27.5703125" customWidth="1"/>
    <col min="18" max="18" width="22.5703125" customWidth="1"/>
  </cols>
  <sheetData>
    <row r="1" spans="1:18" ht="156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6.75" customHeight="1" thickBot="1" x14ac:dyDescent="0.3">
      <c r="A2" s="47" t="s">
        <v>69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</row>
    <row r="3" spans="1:18" ht="45" x14ac:dyDescent="0.25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56</v>
      </c>
      <c r="L3" s="8" t="s">
        <v>14</v>
      </c>
      <c r="M3" s="8" t="s">
        <v>15</v>
      </c>
      <c r="N3" s="9" t="s">
        <v>16</v>
      </c>
      <c r="O3" s="9" t="s">
        <v>17</v>
      </c>
      <c r="P3" s="9" t="s">
        <v>18</v>
      </c>
      <c r="Q3" s="8" t="s">
        <v>19</v>
      </c>
      <c r="R3" s="10" t="s">
        <v>20</v>
      </c>
    </row>
    <row r="4" spans="1:18" ht="30" x14ac:dyDescent="0.25">
      <c r="A4" s="13">
        <v>1</v>
      </c>
      <c r="B4" s="13" t="s">
        <v>48</v>
      </c>
      <c r="C4" s="13" t="s">
        <v>70</v>
      </c>
      <c r="D4" s="13" t="s">
        <v>270</v>
      </c>
      <c r="E4" s="50" t="s">
        <v>272</v>
      </c>
      <c r="F4" s="14" t="s">
        <v>3</v>
      </c>
      <c r="G4" s="13" t="s">
        <v>25</v>
      </c>
      <c r="H4" s="13" t="s">
        <v>26</v>
      </c>
      <c r="I4" s="27">
        <v>45643</v>
      </c>
      <c r="J4" s="27">
        <v>45757</v>
      </c>
      <c r="K4" s="27">
        <v>45761</v>
      </c>
      <c r="L4" s="15" t="s">
        <v>47</v>
      </c>
      <c r="M4" s="15" t="s">
        <v>47</v>
      </c>
      <c r="N4" s="13" t="s">
        <v>32</v>
      </c>
      <c r="O4" s="13" t="s">
        <v>53</v>
      </c>
      <c r="P4" s="13" t="s">
        <v>37</v>
      </c>
      <c r="Q4" s="13" t="s">
        <v>273</v>
      </c>
      <c r="R4" s="55" t="s">
        <v>47</v>
      </c>
    </row>
    <row r="5" spans="1:18" ht="30" x14ac:dyDescent="0.25">
      <c r="A5" s="13">
        <v>2</v>
      </c>
      <c r="B5" s="13" t="s">
        <v>48</v>
      </c>
      <c r="C5" s="54" t="s">
        <v>271</v>
      </c>
      <c r="D5" s="13" t="s">
        <v>270</v>
      </c>
      <c r="E5" s="50" t="s">
        <v>272</v>
      </c>
      <c r="F5" s="14" t="s">
        <v>3</v>
      </c>
      <c r="G5" s="13" t="s">
        <v>25</v>
      </c>
      <c r="H5" s="13" t="s">
        <v>26</v>
      </c>
      <c r="I5" s="27">
        <v>45643</v>
      </c>
      <c r="J5" s="27">
        <v>45757</v>
      </c>
      <c r="K5" s="27">
        <v>45761</v>
      </c>
      <c r="L5" s="15" t="s">
        <v>47</v>
      </c>
      <c r="M5" s="15" t="s">
        <v>47</v>
      </c>
      <c r="N5" s="13" t="s">
        <v>32</v>
      </c>
      <c r="O5" s="13" t="s">
        <v>53</v>
      </c>
      <c r="P5" s="13" t="s">
        <v>37</v>
      </c>
      <c r="Q5" s="13" t="s">
        <v>273</v>
      </c>
      <c r="R5" s="55" t="s">
        <v>47</v>
      </c>
    </row>
    <row r="6" spans="1:18" ht="30" x14ac:dyDescent="0.25">
      <c r="A6" s="13">
        <v>3</v>
      </c>
      <c r="B6" s="13" t="s">
        <v>30</v>
      </c>
      <c r="C6" s="13" t="s">
        <v>57</v>
      </c>
      <c r="D6" s="13" t="s">
        <v>267</v>
      </c>
      <c r="E6" s="50" t="s">
        <v>268</v>
      </c>
      <c r="F6" s="14" t="s">
        <v>3</v>
      </c>
      <c r="G6" s="13" t="s">
        <v>25</v>
      </c>
      <c r="H6" s="13" t="s">
        <v>26</v>
      </c>
      <c r="I6" s="15">
        <v>45644</v>
      </c>
      <c r="J6" s="15">
        <v>45755</v>
      </c>
      <c r="K6" s="15">
        <v>45772</v>
      </c>
      <c r="L6" s="15" t="s">
        <v>47</v>
      </c>
      <c r="M6" s="15" t="s">
        <v>47</v>
      </c>
      <c r="N6" s="13" t="s">
        <v>32</v>
      </c>
      <c r="O6" s="13" t="s">
        <v>54</v>
      </c>
      <c r="P6" s="13" t="s">
        <v>37</v>
      </c>
      <c r="Q6" s="13" t="s">
        <v>269</v>
      </c>
      <c r="R6" s="55" t="s">
        <v>47</v>
      </c>
    </row>
    <row r="7" spans="1:18" ht="30" x14ac:dyDescent="0.25">
      <c r="A7" s="13">
        <v>4</v>
      </c>
      <c r="B7" s="13" t="s">
        <v>30</v>
      </c>
      <c r="C7" s="13" t="s">
        <v>57</v>
      </c>
      <c r="D7" s="13" t="s">
        <v>60</v>
      </c>
      <c r="E7" s="50" t="s">
        <v>72</v>
      </c>
      <c r="F7" s="14" t="s">
        <v>3</v>
      </c>
      <c r="G7" s="13" t="s">
        <v>25</v>
      </c>
      <c r="H7" s="13" t="s">
        <v>26</v>
      </c>
      <c r="I7" s="15">
        <v>45644</v>
      </c>
      <c r="J7" s="15">
        <v>45769</v>
      </c>
      <c r="K7" s="15">
        <v>45772</v>
      </c>
      <c r="L7" s="15" t="s">
        <v>47</v>
      </c>
      <c r="M7" s="15" t="s">
        <v>47</v>
      </c>
      <c r="N7" s="13" t="s">
        <v>32</v>
      </c>
      <c r="O7" s="13" t="s">
        <v>54</v>
      </c>
      <c r="P7" s="13" t="s">
        <v>37</v>
      </c>
      <c r="Q7" s="13" t="s">
        <v>75</v>
      </c>
      <c r="R7" s="55" t="s">
        <v>47</v>
      </c>
    </row>
    <row r="8" spans="1:18" ht="30" x14ac:dyDescent="0.25">
      <c r="A8" s="13">
        <v>5</v>
      </c>
      <c r="B8" s="13" t="s">
        <v>30</v>
      </c>
      <c r="C8" s="13" t="s">
        <v>57</v>
      </c>
      <c r="D8" s="13" t="s">
        <v>61</v>
      </c>
      <c r="E8" s="50" t="s">
        <v>72</v>
      </c>
      <c r="F8" s="14" t="s">
        <v>3</v>
      </c>
      <c r="G8" s="13" t="s">
        <v>25</v>
      </c>
      <c r="H8" s="13" t="s">
        <v>26</v>
      </c>
      <c r="I8" s="15">
        <v>45644</v>
      </c>
      <c r="J8" s="15">
        <v>45769</v>
      </c>
      <c r="K8" s="15">
        <v>45772</v>
      </c>
      <c r="L8" s="15" t="s">
        <v>47</v>
      </c>
      <c r="M8" s="15" t="s">
        <v>47</v>
      </c>
      <c r="N8" s="13" t="s">
        <v>32</v>
      </c>
      <c r="O8" s="13" t="s">
        <v>54</v>
      </c>
      <c r="P8" s="13" t="s">
        <v>37</v>
      </c>
      <c r="Q8" s="13" t="s">
        <v>76</v>
      </c>
      <c r="R8" s="55" t="s">
        <v>47</v>
      </c>
    </row>
    <row r="9" spans="1:18" ht="30" x14ac:dyDescent="0.25">
      <c r="A9" s="13">
        <v>6</v>
      </c>
      <c r="B9" s="13" t="s">
        <v>30</v>
      </c>
      <c r="C9" s="13" t="s">
        <v>57</v>
      </c>
      <c r="D9" s="13" t="s">
        <v>61</v>
      </c>
      <c r="E9" s="50" t="s">
        <v>72</v>
      </c>
      <c r="F9" s="14" t="s">
        <v>3</v>
      </c>
      <c r="G9" s="13" t="s">
        <v>25</v>
      </c>
      <c r="H9" s="13" t="s">
        <v>26</v>
      </c>
      <c r="I9" s="15">
        <v>45644</v>
      </c>
      <c r="J9" s="15">
        <v>45769</v>
      </c>
      <c r="K9" s="15">
        <v>45772</v>
      </c>
      <c r="L9" s="15" t="s">
        <v>47</v>
      </c>
      <c r="M9" s="15" t="s">
        <v>47</v>
      </c>
      <c r="N9" s="13" t="s">
        <v>32</v>
      </c>
      <c r="O9" s="13" t="s">
        <v>34</v>
      </c>
      <c r="P9" s="13" t="s">
        <v>37</v>
      </c>
      <c r="Q9" s="13" t="s">
        <v>77</v>
      </c>
      <c r="R9" s="55" t="s">
        <v>47</v>
      </c>
    </row>
    <row r="10" spans="1:18" ht="45" x14ac:dyDescent="0.25">
      <c r="A10" s="13">
        <v>7</v>
      </c>
      <c r="B10" s="13" t="s">
        <v>39</v>
      </c>
      <c r="C10" s="13" t="s">
        <v>57</v>
      </c>
      <c r="D10" s="13" t="s">
        <v>274</v>
      </c>
      <c r="E10" s="13" t="s">
        <v>275</v>
      </c>
      <c r="F10" s="14" t="s">
        <v>3</v>
      </c>
      <c r="G10" s="13" t="s">
        <v>31</v>
      </c>
      <c r="H10" s="13" t="s">
        <v>26</v>
      </c>
      <c r="I10" s="15">
        <v>45653</v>
      </c>
      <c r="J10" s="15">
        <v>45776</v>
      </c>
      <c r="K10" s="15">
        <v>45779</v>
      </c>
      <c r="L10" s="15" t="s">
        <v>47</v>
      </c>
      <c r="M10" s="15" t="s">
        <v>47</v>
      </c>
      <c r="N10" s="13" t="s">
        <v>32</v>
      </c>
      <c r="O10" s="13" t="s">
        <v>33</v>
      </c>
      <c r="P10" s="13" t="s">
        <v>29</v>
      </c>
      <c r="Q10" s="13" t="s">
        <v>276</v>
      </c>
      <c r="R10" s="55" t="s">
        <v>47</v>
      </c>
    </row>
    <row r="11" spans="1:18" ht="30" x14ac:dyDescent="0.25">
      <c r="A11" s="13">
        <v>8</v>
      </c>
      <c r="B11" s="16" t="s">
        <v>82</v>
      </c>
      <c r="C11" s="13" t="s">
        <v>85</v>
      </c>
      <c r="D11" s="16" t="s">
        <v>87</v>
      </c>
      <c r="E11" s="51" t="s">
        <v>134</v>
      </c>
      <c r="F11" s="14" t="s">
        <v>23</v>
      </c>
      <c r="G11" s="13" t="s">
        <v>25</v>
      </c>
      <c r="H11" s="13" t="s">
        <v>26</v>
      </c>
      <c r="I11" s="15">
        <v>45699</v>
      </c>
      <c r="J11" s="15">
        <v>45755</v>
      </c>
      <c r="K11" s="15">
        <v>45755</v>
      </c>
      <c r="L11" s="15" t="s">
        <v>47</v>
      </c>
      <c r="M11" s="15" t="s">
        <v>47</v>
      </c>
      <c r="N11" s="13" t="s">
        <v>50</v>
      </c>
      <c r="O11" s="13" t="s">
        <v>53</v>
      </c>
      <c r="P11" s="13" t="s">
        <v>37</v>
      </c>
      <c r="Q11" s="16" t="s">
        <v>181</v>
      </c>
      <c r="R11" s="55" t="s">
        <v>47</v>
      </c>
    </row>
    <row r="12" spans="1:18" ht="30" x14ac:dyDescent="0.25">
      <c r="A12" s="13">
        <v>9</v>
      </c>
      <c r="B12" s="13" t="s">
        <v>30</v>
      </c>
      <c r="C12" s="13" t="s">
        <v>85</v>
      </c>
      <c r="D12" s="13" t="s">
        <v>88</v>
      </c>
      <c r="E12" s="50" t="s">
        <v>135</v>
      </c>
      <c r="F12" s="14" t="s">
        <v>23</v>
      </c>
      <c r="G12" s="16" t="s">
        <v>62</v>
      </c>
      <c r="H12" s="13" t="s">
        <v>26</v>
      </c>
      <c r="I12" s="15">
        <v>45701</v>
      </c>
      <c r="J12" s="15">
        <v>45757</v>
      </c>
      <c r="K12" s="15">
        <v>45758</v>
      </c>
      <c r="L12" s="15" t="s">
        <v>47</v>
      </c>
      <c r="M12" s="15" t="s">
        <v>47</v>
      </c>
      <c r="N12" s="16" t="s">
        <v>32</v>
      </c>
      <c r="O12" s="16" t="s">
        <v>34</v>
      </c>
      <c r="P12" s="13" t="s">
        <v>29</v>
      </c>
      <c r="Q12" s="16" t="s">
        <v>182</v>
      </c>
      <c r="R12" s="55" t="s">
        <v>47</v>
      </c>
    </row>
    <row r="13" spans="1:18" ht="60" x14ac:dyDescent="0.25">
      <c r="A13" s="13">
        <v>10</v>
      </c>
      <c r="B13" s="13" t="s">
        <v>30</v>
      </c>
      <c r="C13" s="13" t="s">
        <v>64</v>
      </c>
      <c r="D13" s="13" t="s">
        <v>90</v>
      </c>
      <c r="E13" s="50" t="s">
        <v>137</v>
      </c>
      <c r="F13" s="14" t="s">
        <v>23</v>
      </c>
      <c r="G13" s="13" t="s">
        <v>31</v>
      </c>
      <c r="H13" s="13" t="s">
        <v>26</v>
      </c>
      <c r="I13" s="15">
        <v>45722</v>
      </c>
      <c r="J13" s="15">
        <v>45762</v>
      </c>
      <c r="K13" s="15">
        <v>45771</v>
      </c>
      <c r="L13" s="15" t="s">
        <v>47</v>
      </c>
      <c r="M13" s="15" t="s">
        <v>47</v>
      </c>
      <c r="N13" s="15" t="s">
        <v>32</v>
      </c>
      <c r="O13" s="15" t="s">
        <v>34</v>
      </c>
      <c r="P13" s="13" t="s">
        <v>29</v>
      </c>
      <c r="Q13" s="13" t="s">
        <v>186</v>
      </c>
      <c r="R13" s="55" t="s">
        <v>47</v>
      </c>
    </row>
    <row r="14" spans="1:18" ht="60" x14ac:dyDescent="0.25">
      <c r="A14" s="13">
        <v>11</v>
      </c>
      <c r="B14" s="13" t="s">
        <v>39</v>
      </c>
      <c r="C14" s="13" t="s">
        <v>64</v>
      </c>
      <c r="D14" s="17" t="s">
        <v>91</v>
      </c>
      <c r="E14" s="50" t="s">
        <v>138</v>
      </c>
      <c r="F14" s="14" t="s">
        <v>23</v>
      </c>
      <c r="G14" s="13" t="s">
        <v>31</v>
      </c>
      <c r="H14" s="13" t="s">
        <v>26</v>
      </c>
      <c r="I14" s="15">
        <v>45729</v>
      </c>
      <c r="J14" s="15">
        <v>45771</v>
      </c>
      <c r="K14" s="15">
        <v>45775</v>
      </c>
      <c r="L14" s="15" t="s">
        <v>47</v>
      </c>
      <c r="M14" s="15" t="s">
        <v>47</v>
      </c>
      <c r="N14" s="13" t="s">
        <v>187</v>
      </c>
      <c r="O14" s="13" t="s">
        <v>54</v>
      </c>
      <c r="P14" s="13" t="s">
        <v>37</v>
      </c>
      <c r="Q14" s="13" t="s">
        <v>188</v>
      </c>
      <c r="R14" s="55" t="s">
        <v>47</v>
      </c>
    </row>
    <row r="15" spans="1:18" ht="45" x14ac:dyDescent="0.25">
      <c r="A15" s="13">
        <v>12</v>
      </c>
      <c r="B15" s="13" t="s">
        <v>38</v>
      </c>
      <c r="C15" s="13" t="s">
        <v>64</v>
      </c>
      <c r="D15" s="13" t="s">
        <v>92</v>
      </c>
      <c r="E15" s="50" t="s">
        <v>139</v>
      </c>
      <c r="F15" s="14" t="s">
        <v>23</v>
      </c>
      <c r="G15" s="13" t="s">
        <v>25</v>
      </c>
      <c r="H15" s="13" t="s">
        <v>26</v>
      </c>
      <c r="I15" s="15">
        <v>45722</v>
      </c>
      <c r="J15" s="15">
        <v>45762</v>
      </c>
      <c r="K15" s="15">
        <v>45763</v>
      </c>
      <c r="L15" s="15" t="s">
        <v>47</v>
      </c>
      <c r="M15" s="15" t="s">
        <v>47</v>
      </c>
      <c r="N15" s="13" t="s">
        <v>32</v>
      </c>
      <c r="O15" s="13" t="s">
        <v>33</v>
      </c>
      <c r="P15" s="13" t="s">
        <v>29</v>
      </c>
      <c r="Q15" s="13" t="s">
        <v>190</v>
      </c>
      <c r="R15" s="55" t="s">
        <v>47</v>
      </c>
    </row>
    <row r="16" spans="1:18" ht="45" x14ac:dyDescent="0.25">
      <c r="A16" s="13">
        <v>13</v>
      </c>
      <c r="B16" s="13" t="s">
        <v>38</v>
      </c>
      <c r="C16" s="13" t="s">
        <v>64</v>
      </c>
      <c r="D16" s="13" t="s">
        <v>93</v>
      </c>
      <c r="E16" s="50" t="s">
        <v>140</v>
      </c>
      <c r="F16" s="14" t="s">
        <v>23</v>
      </c>
      <c r="G16" s="13" t="s">
        <v>31</v>
      </c>
      <c r="H16" s="13" t="s">
        <v>26</v>
      </c>
      <c r="I16" s="15">
        <v>45727</v>
      </c>
      <c r="J16" s="15">
        <v>45769</v>
      </c>
      <c r="K16" s="15">
        <v>45771</v>
      </c>
      <c r="L16" s="15" t="s">
        <v>47</v>
      </c>
      <c r="M16" s="15" t="s">
        <v>47</v>
      </c>
      <c r="N16" s="13" t="s">
        <v>32</v>
      </c>
      <c r="O16" s="13" t="s">
        <v>34</v>
      </c>
      <c r="P16" s="13" t="s">
        <v>29</v>
      </c>
      <c r="Q16" s="13" t="s">
        <v>191</v>
      </c>
      <c r="R16" s="55" t="s">
        <v>47</v>
      </c>
    </row>
    <row r="17" spans="1:18" ht="30" x14ac:dyDescent="0.25">
      <c r="A17" s="13">
        <v>14</v>
      </c>
      <c r="B17" s="13" t="s">
        <v>24</v>
      </c>
      <c r="C17" s="13" t="s">
        <v>86</v>
      </c>
      <c r="D17" s="13" t="s">
        <v>95</v>
      </c>
      <c r="E17" s="50" t="s">
        <v>142</v>
      </c>
      <c r="F17" s="14" t="s">
        <v>23</v>
      </c>
      <c r="G17" s="13" t="s">
        <v>31</v>
      </c>
      <c r="H17" s="13" t="s">
        <v>26</v>
      </c>
      <c r="I17" s="15">
        <v>45748</v>
      </c>
      <c r="J17" s="15">
        <v>45771</v>
      </c>
      <c r="K17" s="15">
        <v>45772</v>
      </c>
      <c r="L17" s="15" t="s">
        <v>47</v>
      </c>
      <c r="M17" s="15" t="s">
        <v>47</v>
      </c>
      <c r="N17" s="13" t="s">
        <v>32</v>
      </c>
      <c r="O17" s="13" t="s">
        <v>34</v>
      </c>
      <c r="P17" s="13" t="s">
        <v>29</v>
      </c>
      <c r="Q17" s="13" t="s">
        <v>193</v>
      </c>
      <c r="R17" s="55" t="s">
        <v>47</v>
      </c>
    </row>
    <row r="18" spans="1:18" ht="45" x14ac:dyDescent="0.25">
      <c r="A18" s="13">
        <v>15</v>
      </c>
      <c r="B18" s="13" t="s">
        <v>52</v>
      </c>
      <c r="C18" s="13" t="s">
        <v>64</v>
      </c>
      <c r="D18" s="13" t="s">
        <v>96</v>
      </c>
      <c r="E18" s="50" t="s">
        <v>143</v>
      </c>
      <c r="F18" s="14" t="s">
        <v>23</v>
      </c>
      <c r="G18" s="13" t="s">
        <v>31</v>
      </c>
      <c r="H18" s="13" t="s">
        <v>26</v>
      </c>
      <c r="I18" s="15">
        <v>45729</v>
      </c>
      <c r="J18" s="15">
        <v>45771</v>
      </c>
      <c r="K18" s="15">
        <v>45772</v>
      </c>
      <c r="L18" s="15" t="s">
        <v>47</v>
      </c>
      <c r="M18" s="15" t="s">
        <v>47</v>
      </c>
      <c r="N18" s="13" t="s">
        <v>32</v>
      </c>
      <c r="O18" s="13" t="s">
        <v>34</v>
      </c>
      <c r="P18" s="13" t="s">
        <v>29</v>
      </c>
      <c r="Q18" s="13" t="s">
        <v>194</v>
      </c>
      <c r="R18" s="55" t="s">
        <v>47</v>
      </c>
    </row>
    <row r="19" spans="1:18" ht="30" x14ac:dyDescent="0.25">
      <c r="A19" s="13">
        <v>16</v>
      </c>
      <c r="B19" s="13" t="s">
        <v>24</v>
      </c>
      <c r="C19" s="13" t="s">
        <v>64</v>
      </c>
      <c r="D19" s="13" t="s">
        <v>97</v>
      </c>
      <c r="E19" s="50" t="s">
        <v>144</v>
      </c>
      <c r="F19" s="14" t="s">
        <v>40</v>
      </c>
      <c r="G19" s="13" t="s">
        <v>25</v>
      </c>
      <c r="H19" s="13" t="s">
        <v>26</v>
      </c>
      <c r="I19" s="15">
        <v>45741</v>
      </c>
      <c r="J19" s="15">
        <v>45748</v>
      </c>
      <c r="K19" s="15">
        <v>45749</v>
      </c>
      <c r="L19" s="15">
        <v>45750</v>
      </c>
      <c r="M19" s="14">
        <v>32368</v>
      </c>
      <c r="N19" s="13" t="s">
        <v>32</v>
      </c>
      <c r="O19" s="13" t="s">
        <v>36</v>
      </c>
      <c r="P19" s="13" t="s">
        <v>29</v>
      </c>
      <c r="Q19" s="13" t="s">
        <v>196</v>
      </c>
      <c r="R19" s="56">
        <v>75000.210000000006</v>
      </c>
    </row>
    <row r="20" spans="1:18" ht="45" x14ac:dyDescent="0.25">
      <c r="A20" s="13">
        <v>17</v>
      </c>
      <c r="B20" s="13" t="s">
        <v>38</v>
      </c>
      <c r="C20" s="13" t="s">
        <v>64</v>
      </c>
      <c r="D20" s="13" t="s">
        <v>98</v>
      </c>
      <c r="E20" s="50" t="s">
        <v>145</v>
      </c>
      <c r="F20" s="14" t="s">
        <v>51</v>
      </c>
      <c r="G20" s="13" t="s">
        <v>31</v>
      </c>
      <c r="H20" s="13" t="s">
        <v>26</v>
      </c>
      <c r="I20" s="15">
        <v>45734</v>
      </c>
      <c r="J20" s="15">
        <v>45771</v>
      </c>
      <c r="K20" s="15">
        <v>45772</v>
      </c>
      <c r="L20" s="15" t="s">
        <v>47</v>
      </c>
      <c r="M20" s="15" t="s">
        <v>47</v>
      </c>
      <c r="N20" s="13" t="s">
        <v>32</v>
      </c>
      <c r="O20" s="13" t="s">
        <v>33</v>
      </c>
      <c r="P20" s="13" t="s">
        <v>29</v>
      </c>
      <c r="Q20" s="13" t="s">
        <v>198</v>
      </c>
      <c r="R20" s="55" t="s">
        <v>47</v>
      </c>
    </row>
    <row r="21" spans="1:18" ht="30" x14ac:dyDescent="0.25">
      <c r="A21" s="13">
        <v>18</v>
      </c>
      <c r="B21" s="13" t="s">
        <v>63</v>
      </c>
      <c r="C21" s="13" t="s">
        <v>64</v>
      </c>
      <c r="D21" s="13" t="s">
        <v>99</v>
      </c>
      <c r="E21" s="50" t="s">
        <v>146</v>
      </c>
      <c r="F21" s="14" t="s">
        <v>35</v>
      </c>
      <c r="G21" s="13" t="s">
        <v>31</v>
      </c>
      <c r="H21" s="13" t="s">
        <v>26</v>
      </c>
      <c r="I21" s="15">
        <v>45729</v>
      </c>
      <c r="J21" s="15">
        <v>45751</v>
      </c>
      <c r="K21" s="15">
        <v>45755</v>
      </c>
      <c r="L21" s="15">
        <v>45756</v>
      </c>
      <c r="M21" s="14">
        <v>32384</v>
      </c>
      <c r="N21" s="13" t="s">
        <v>32</v>
      </c>
      <c r="O21" s="13" t="s">
        <v>34</v>
      </c>
      <c r="P21" s="13" t="s">
        <v>37</v>
      </c>
      <c r="Q21" s="13" t="s">
        <v>199</v>
      </c>
      <c r="R21" s="56">
        <v>751900</v>
      </c>
    </row>
    <row r="22" spans="1:18" ht="30" x14ac:dyDescent="0.25">
      <c r="A22" s="13">
        <v>19</v>
      </c>
      <c r="B22" s="13" t="s">
        <v>39</v>
      </c>
      <c r="C22" s="13" t="s">
        <v>64</v>
      </c>
      <c r="D22" s="13" t="s">
        <v>100</v>
      </c>
      <c r="E22" s="50" t="s">
        <v>147</v>
      </c>
      <c r="F22" s="14" t="s">
        <v>35</v>
      </c>
      <c r="G22" s="13" t="s">
        <v>25</v>
      </c>
      <c r="H22" s="13" t="s">
        <v>26</v>
      </c>
      <c r="I22" s="15">
        <v>45734</v>
      </c>
      <c r="J22" s="15">
        <v>45750</v>
      </c>
      <c r="K22" s="15">
        <v>45751</v>
      </c>
      <c r="L22" s="15">
        <v>45754</v>
      </c>
      <c r="M22" s="14">
        <v>32370</v>
      </c>
      <c r="N22" s="13" t="s">
        <v>32</v>
      </c>
      <c r="O22" s="13" t="s">
        <v>33</v>
      </c>
      <c r="P22" s="13" t="s">
        <v>29</v>
      </c>
      <c r="Q22" s="13" t="s">
        <v>200</v>
      </c>
      <c r="R22" s="56">
        <v>741276</v>
      </c>
    </row>
    <row r="23" spans="1:18" ht="30" x14ac:dyDescent="0.25">
      <c r="A23" s="13">
        <v>20</v>
      </c>
      <c r="B23" s="13" t="s">
        <v>30</v>
      </c>
      <c r="C23" s="13" t="s">
        <v>64</v>
      </c>
      <c r="D23" s="13" t="s">
        <v>101</v>
      </c>
      <c r="E23" s="50" t="s">
        <v>148</v>
      </c>
      <c r="F23" s="14" t="s">
        <v>35</v>
      </c>
      <c r="G23" s="13" t="s">
        <v>25</v>
      </c>
      <c r="H23" s="13" t="s">
        <v>26</v>
      </c>
      <c r="I23" s="15">
        <v>45735</v>
      </c>
      <c r="J23" s="15">
        <v>45754</v>
      </c>
      <c r="K23" s="15">
        <v>45755</v>
      </c>
      <c r="L23" s="15">
        <v>45755</v>
      </c>
      <c r="M23" s="14">
        <v>32375</v>
      </c>
      <c r="N23" s="13" t="s">
        <v>32</v>
      </c>
      <c r="O23" s="13" t="s">
        <v>67</v>
      </c>
      <c r="P23" s="13" t="s">
        <v>37</v>
      </c>
      <c r="Q23" s="13" t="s">
        <v>201</v>
      </c>
      <c r="R23" s="56">
        <v>40750.120000000003</v>
      </c>
    </row>
    <row r="24" spans="1:18" ht="30" x14ac:dyDescent="0.25">
      <c r="A24" s="13">
        <v>21</v>
      </c>
      <c r="B24" s="13" t="s">
        <v>30</v>
      </c>
      <c r="C24" s="13" t="s">
        <v>64</v>
      </c>
      <c r="D24" s="13" t="s">
        <v>101</v>
      </c>
      <c r="E24" s="50" t="s">
        <v>148</v>
      </c>
      <c r="F24" s="14" t="s">
        <v>35</v>
      </c>
      <c r="G24" s="13" t="s">
        <v>25</v>
      </c>
      <c r="H24" s="13" t="s">
        <v>26</v>
      </c>
      <c r="I24" s="15">
        <v>45735</v>
      </c>
      <c r="J24" s="15">
        <v>45754</v>
      </c>
      <c r="K24" s="15">
        <v>45755</v>
      </c>
      <c r="L24" s="15">
        <v>45755</v>
      </c>
      <c r="M24" s="14">
        <v>32376</v>
      </c>
      <c r="N24" s="13" t="s">
        <v>32</v>
      </c>
      <c r="O24" s="13" t="s">
        <v>36</v>
      </c>
      <c r="P24" s="13" t="s">
        <v>29</v>
      </c>
      <c r="Q24" s="13" t="s">
        <v>202</v>
      </c>
      <c r="R24" s="56">
        <v>517081.19</v>
      </c>
    </row>
    <row r="25" spans="1:18" ht="30" x14ac:dyDescent="0.25">
      <c r="A25" s="13">
        <v>22</v>
      </c>
      <c r="B25" s="13" t="s">
        <v>30</v>
      </c>
      <c r="C25" s="13" t="s">
        <v>64</v>
      </c>
      <c r="D25" s="13" t="s">
        <v>101</v>
      </c>
      <c r="E25" s="50" t="s">
        <v>148</v>
      </c>
      <c r="F25" s="14" t="s">
        <v>35</v>
      </c>
      <c r="G25" s="13" t="s">
        <v>25</v>
      </c>
      <c r="H25" s="13" t="s">
        <v>26</v>
      </c>
      <c r="I25" s="15">
        <v>45735</v>
      </c>
      <c r="J25" s="15">
        <v>45754</v>
      </c>
      <c r="K25" s="15">
        <v>45755</v>
      </c>
      <c r="L25" s="15">
        <v>45755</v>
      </c>
      <c r="M25" s="14">
        <v>32377</v>
      </c>
      <c r="N25" s="13" t="s">
        <v>32</v>
      </c>
      <c r="O25" s="13" t="s">
        <v>67</v>
      </c>
      <c r="P25" s="13" t="s">
        <v>29</v>
      </c>
      <c r="Q25" s="13" t="s">
        <v>203</v>
      </c>
      <c r="R25" s="56">
        <v>235646</v>
      </c>
    </row>
    <row r="26" spans="1:18" ht="30" x14ac:dyDescent="0.25">
      <c r="A26" s="13">
        <v>23</v>
      </c>
      <c r="B26" s="13" t="s">
        <v>30</v>
      </c>
      <c r="C26" s="13" t="s">
        <v>64</v>
      </c>
      <c r="D26" s="13" t="s">
        <v>101</v>
      </c>
      <c r="E26" s="50" t="s">
        <v>148</v>
      </c>
      <c r="F26" s="14" t="s">
        <v>35</v>
      </c>
      <c r="G26" s="13" t="s">
        <v>25</v>
      </c>
      <c r="H26" s="13" t="s">
        <v>26</v>
      </c>
      <c r="I26" s="15">
        <v>45735</v>
      </c>
      <c r="J26" s="15">
        <v>45754</v>
      </c>
      <c r="K26" s="15">
        <v>45755</v>
      </c>
      <c r="L26" s="15">
        <v>45755</v>
      </c>
      <c r="M26" s="14">
        <v>32378</v>
      </c>
      <c r="N26" s="13" t="s">
        <v>32</v>
      </c>
      <c r="O26" s="13" t="s">
        <v>66</v>
      </c>
      <c r="P26" s="13" t="s">
        <v>29</v>
      </c>
      <c r="Q26" s="13" t="s">
        <v>55</v>
      </c>
      <c r="R26" s="56">
        <v>698695.7</v>
      </c>
    </row>
    <row r="27" spans="1:18" ht="30" x14ac:dyDescent="0.25">
      <c r="A27" s="13">
        <v>24</v>
      </c>
      <c r="B27" s="13" t="s">
        <v>30</v>
      </c>
      <c r="C27" s="13" t="s">
        <v>64</v>
      </c>
      <c r="D27" s="13" t="s">
        <v>101</v>
      </c>
      <c r="E27" s="50" t="s">
        <v>148</v>
      </c>
      <c r="F27" s="14" t="s">
        <v>35</v>
      </c>
      <c r="G27" s="13" t="s">
        <v>25</v>
      </c>
      <c r="H27" s="13" t="s">
        <v>26</v>
      </c>
      <c r="I27" s="15">
        <v>45735</v>
      </c>
      <c r="J27" s="15">
        <v>45754</v>
      </c>
      <c r="K27" s="15">
        <v>45755</v>
      </c>
      <c r="L27" s="15">
        <v>45755</v>
      </c>
      <c r="M27" s="14">
        <v>32379</v>
      </c>
      <c r="N27" s="13" t="s">
        <v>32</v>
      </c>
      <c r="O27" s="13" t="s">
        <v>36</v>
      </c>
      <c r="P27" s="13" t="s">
        <v>29</v>
      </c>
      <c r="Q27" s="13" t="s">
        <v>204</v>
      </c>
      <c r="R27" s="56">
        <v>42480</v>
      </c>
    </row>
    <row r="28" spans="1:18" ht="30" x14ac:dyDescent="0.25">
      <c r="A28" s="13">
        <v>25</v>
      </c>
      <c r="B28" s="13" t="s">
        <v>48</v>
      </c>
      <c r="C28" s="13" t="s">
        <v>64</v>
      </c>
      <c r="D28" s="13" t="s">
        <v>102</v>
      </c>
      <c r="E28" s="50" t="s">
        <v>149</v>
      </c>
      <c r="F28" s="14" t="s">
        <v>35</v>
      </c>
      <c r="G28" s="13" t="s">
        <v>25</v>
      </c>
      <c r="H28" s="13" t="s">
        <v>26</v>
      </c>
      <c r="I28" s="15">
        <v>45747</v>
      </c>
      <c r="J28" s="15">
        <v>45756</v>
      </c>
      <c r="K28" s="15">
        <v>45758</v>
      </c>
      <c r="L28" s="15">
        <v>45762</v>
      </c>
      <c r="M28" s="14">
        <v>32403</v>
      </c>
      <c r="N28" s="13" t="s">
        <v>32</v>
      </c>
      <c r="O28" s="13" t="s">
        <v>53</v>
      </c>
      <c r="P28" s="13" t="s">
        <v>37</v>
      </c>
      <c r="Q28" s="13" t="s">
        <v>205</v>
      </c>
      <c r="R28" s="56">
        <v>1859680</v>
      </c>
    </row>
    <row r="29" spans="1:18" ht="45" x14ac:dyDescent="0.25">
      <c r="A29" s="13">
        <v>26</v>
      </c>
      <c r="B29" s="13" t="s">
        <v>39</v>
      </c>
      <c r="C29" s="13" t="s">
        <v>64</v>
      </c>
      <c r="D29" s="13" t="s">
        <v>103</v>
      </c>
      <c r="E29" s="50" t="s">
        <v>150</v>
      </c>
      <c r="F29" s="14" t="s">
        <v>35</v>
      </c>
      <c r="G29" s="13" t="s">
        <v>31</v>
      </c>
      <c r="H29" s="13" t="s">
        <v>26</v>
      </c>
      <c r="I29" s="15">
        <v>45736</v>
      </c>
      <c r="J29" s="15">
        <v>45750</v>
      </c>
      <c r="K29" s="15">
        <v>45755</v>
      </c>
      <c r="L29" s="15">
        <v>45761</v>
      </c>
      <c r="M29" s="14">
        <v>32395</v>
      </c>
      <c r="N29" s="13" t="s">
        <v>32</v>
      </c>
      <c r="O29" s="13" t="s">
        <v>33</v>
      </c>
      <c r="P29" s="13" t="s">
        <v>37</v>
      </c>
      <c r="Q29" s="13" t="s">
        <v>206</v>
      </c>
      <c r="R29" s="56">
        <v>1123200</v>
      </c>
    </row>
    <row r="30" spans="1:18" ht="30" x14ac:dyDescent="0.25">
      <c r="A30" s="13">
        <v>27</v>
      </c>
      <c r="B30" s="13" t="s">
        <v>39</v>
      </c>
      <c r="C30" s="13" t="s">
        <v>64</v>
      </c>
      <c r="D30" s="13" t="s">
        <v>104</v>
      </c>
      <c r="E30" s="50" t="s">
        <v>151</v>
      </c>
      <c r="F30" s="14" t="s">
        <v>35</v>
      </c>
      <c r="G30" s="13" t="s">
        <v>31</v>
      </c>
      <c r="H30" s="13" t="s">
        <v>26</v>
      </c>
      <c r="I30" s="15">
        <v>45744</v>
      </c>
      <c r="J30" s="15">
        <v>45761</v>
      </c>
      <c r="K30" s="15">
        <v>45763</v>
      </c>
      <c r="L30" s="15">
        <v>45769</v>
      </c>
      <c r="M30" s="14">
        <v>32409</v>
      </c>
      <c r="N30" s="13" t="s">
        <v>32</v>
      </c>
      <c r="O30" s="13" t="s">
        <v>36</v>
      </c>
      <c r="P30" s="13" t="s">
        <v>29</v>
      </c>
      <c r="Q30" s="13" t="s">
        <v>207</v>
      </c>
      <c r="R30" s="56">
        <v>1359360</v>
      </c>
    </row>
    <row r="31" spans="1:18" ht="30" x14ac:dyDescent="0.25">
      <c r="A31" s="13">
        <v>28</v>
      </c>
      <c r="B31" s="13" t="s">
        <v>39</v>
      </c>
      <c r="C31" s="13" t="s">
        <v>64</v>
      </c>
      <c r="D31" s="13" t="s">
        <v>107</v>
      </c>
      <c r="E31" s="50" t="s">
        <v>154</v>
      </c>
      <c r="F31" s="14" t="s">
        <v>35</v>
      </c>
      <c r="G31" s="13" t="s">
        <v>25</v>
      </c>
      <c r="H31" s="13" t="s">
        <v>26</v>
      </c>
      <c r="I31" s="15">
        <v>45742</v>
      </c>
      <c r="J31" s="15">
        <v>45758</v>
      </c>
      <c r="K31" s="15">
        <v>45761</v>
      </c>
      <c r="L31" s="15">
        <v>45761</v>
      </c>
      <c r="M31" s="14">
        <v>32391</v>
      </c>
      <c r="N31" s="13" t="s">
        <v>32</v>
      </c>
      <c r="O31" s="13" t="s">
        <v>33</v>
      </c>
      <c r="P31" s="13" t="s">
        <v>29</v>
      </c>
      <c r="Q31" s="13" t="s">
        <v>210</v>
      </c>
      <c r="R31" s="56">
        <v>944029.5</v>
      </c>
    </row>
    <row r="32" spans="1:18" ht="30" x14ac:dyDescent="0.25">
      <c r="A32" s="13">
        <v>29</v>
      </c>
      <c r="B32" s="13" t="s">
        <v>39</v>
      </c>
      <c r="C32" s="13" t="s">
        <v>64</v>
      </c>
      <c r="D32" s="13" t="s">
        <v>107</v>
      </c>
      <c r="E32" s="50" t="s">
        <v>154</v>
      </c>
      <c r="F32" s="14" t="s">
        <v>35</v>
      </c>
      <c r="G32" s="13" t="s">
        <v>25</v>
      </c>
      <c r="H32" s="13" t="s">
        <v>26</v>
      </c>
      <c r="I32" s="15">
        <v>45742</v>
      </c>
      <c r="J32" s="15">
        <v>45758</v>
      </c>
      <c r="K32" s="15">
        <v>45761</v>
      </c>
      <c r="L32" s="15">
        <v>45761</v>
      </c>
      <c r="M32" s="14">
        <v>32392</v>
      </c>
      <c r="N32" s="13" t="s">
        <v>32</v>
      </c>
      <c r="O32" s="13" t="s">
        <v>34</v>
      </c>
      <c r="P32" s="13" t="s">
        <v>37</v>
      </c>
      <c r="Q32" s="13" t="s">
        <v>211</v>
      </c>
      <c r="R32" s="56">
        <v>100615.3</v>
      </c>
    </row>
    <row r="33" spans="1:18" ht="30" x14ac:dyDescent="0.25">
      <c r="A33" s="13">
        <v>30</v>
      </c>
      <c r="B33" s="13" t="s">
        <v>39</v>
      </c>
      <c r="C33" s="13" t="s">
        <v>64</v>
      </c>
      <c r="D33" s="13" t="s">
        <v>107</v>
      </c>
      <c r="E33" s="50" t="s">
        <v>154</v>
      </c>
      <c r="F33" s="14" t="s">
        <v>35</v>
      </c>
      <c r="G33" s="13" t="s">
        <v>25</v>
      </c>
      <c r="H33" s="13" t="s">
        <v>26</v>
      </c>
      <c r="I33" s="15">
        <v>45742</v>
      </c>
      <c r="J33" s="15">
        <v>45758</v>
      </c>
      <c r="K33" s="15">
        <v>45761</v>
      </c>
      <c r="L33" s="15">
        <v>45761</v>
      </c>
      <c r="M33" s="14">
        <v>32393</v>
      </c>
      <c r="N33" s="13" t="s">
        <v>32</v>
      </c>
      <c r="O33" s="13" t="s">
        <v>54</v>
      </c>
      <c r="P33" s="13" t="s">
        <v>37</v>
      </c>
      <c r="Q33" s="13" t="s">
        <v>212</v>
      </c>
      <c r="R33" s="56">
        <v>91450</v>
      </c>
    </row>
    <row r="34" spans="1:18" ht="30" x14ac:dyDescent="0.25">
      <c r="A34" s="13">
        <v>31</v>
      </c>
      <c r="B34" s="13" t="s">
        <v>39</v>
      </c>
      <c r="C34" s="13" t="s">
        <v>64</v>
      </c>
      <c r="D34" s="13" t="s">
        <v>107</v>
      </c>
      <c r="E34" s="50" t="s">
        <v>154</v>
      </c>
      <c r="F34" s="14" t="s">
        <v>35</v>
      </c>
      <c r="G34" s="13" t="s">
        <v>25</v>
      </c>
      <c r="H34" s="13" t="s">
        <v>26</v>
      </c>
      <c r="I34" s="15">
        <v>45742</v>
      </c>
      <c r="J34" s="15">
        <v>45758</v>
      </c>
      <c r="K34" s="15">
        <v>45761</v>
      </c>
      <c r="L34" s="15">
        <v>45761</v>
      </c>
      <c r="M34" s="14">
        <v>32394</v>
      </c>
      <c r="N34" s="13" t="s">
        <v>32</v>
      </c>
      <c r="O34" s="13" t="s">
        <v>34</v>
      </c>
      <c r="P34" s="13" t="s">
        <v>37</v>
      </c>
      <c r="Q34" s="13" t="s">
        <v>213</v>
      </c>
      <c r="R34" s="56">
        <v>73915</v>
      </c>
    </row>
    <row r="35" spans="1:18" ht="30" x14ac:dyDescent="0.25">
      <c r="A35" s="13">
        <v>32</v>
      </c>
      <c r="B35" s="13" t="s">
        <v>30</v>
      </c>
      <c r="C35" s="13" t="s">
        <v>86</v>
      </c>
      <c r="D35" s="13" t="s">
        <v>109</v>
      </c>
      <c r="E35" s="50" t="s">
        <v>156</v>
      </c>
      <c r="F35" s="14" t="s">
        <v>40</v>
      </c>
      <c r="G35" s="13" t="s">
        <v>25</v>
      </c>
      <c r="H35" s="13" t="s">
        <v>26</v>
      </c>
      <c r="I35" s="15">
        <v>45748</v>
      </c>
      <c r="J35" s="15">
        <v>45758</v>
      </c>
      <c r="K35" s="15">
        <v>45762</v>
      </c>
      <c r="L35" s="15">
        <v>45762</v>
      </c>
      <c r="M35" s="14">
        <v>32397</v>
      </c>
      <c r="N35" s="13" t="s">
        <v>32</v>
      </c>
      <c r="O35" s="13" t="s">
        <v>33</v>
      </c>
      <c r="P35" s="13" t="s">
        <v>29</v>
      </c>
      <c r="Q35" s="13" t="s">
        <v>55</v>
      </c>
      <c r="R35" s="56">
        <v>75507.02</v>
      </c>
    </row>
    <row r="36" spans="1:18" ht="30" x14ac:dyDescent="0.25">
      <c r="A36" s="13">
        <v>33</v>
      </c>
      <c r="B36" s="13" t="s">
        <v>30</v>
      </c>
      <c r="C36" s="13" t="s">
        <v>86</v>
      </c>
      <c r="D36" s="13" t="s">
        <v>109</v>
      </c>
      <c r="E36" s="50" t="s">
        <v>156</v>
      </c>
      <c r="F36" s="14" t="s">
        <v>40</v>
      </c>
      <c r="G36" s="13" t="s">
        <v>25</v>
      </c>
      <c r="H36" s="13" t="s">
        <v>26</v>
      </c>
      <c r="I36" s="15">
        <v>45748</v>
      </c>
      <c r="J36" s="15">
        <v>45758</v>
      </c>
      <c r="K36" s="15">
        <v>45762</v>
      </c>
      <c r="L36" s="15">
        <v>45762</v>
      </c>
      <c r="M36" s="14">
        <v>32398</v>
      </c>
      <c r="N36" s="13" t="s">
        <v>32</v>
      </c>
      <c r="O36" s="13" t="s">
        <v>33</v>
      </c>
      <c r="P36" s="13" t="s">
        <v>29</v>
      </c>
      <c r="Q36" s="13" t="s">
        <v>215</v>
      </c>
      <c r="R36" s="56">
        <v>59357.72</v>
      </c>
    </row>
    <row r="37" spans="1:18" ht="30" x14ac:dyDescent="0.25">
      <c r="A37" s="13">
        <v>34</v>
      </c>
      <c r="B37" s="13" t="s">
        <v>30</v>
      </c>
      <c r="C37" s="13" t="s">
        <v>86</v>
      </c>
      <c r="D37" s="13" t="s">
        <v>109</v>
      </c>
      <c r="E37" s="50" t="s">
        <v>156</v>
      </c>
      <c r="F37" s="14" t="s">
        <v>40</v>
      </c>
      <c r="G37" s="13" t="s">
        <v>25</v>
      </c>
      <c r="H37" s="13" t="s">
        <v>26</v>
      </c>
      <c r="I37" s="15">
        <v>45748</v>
      </c>
      <c r="J37" s="15">
        <v>45758</v>
      </c>
      <c r="K37" s="15">
        <v>45762</v>
      </c>
      <c r="L37" s="15">
        <v>45762</v>
      </c>
      <c r="M37" s="14">
        <v>32400</v>
      </c>
      <c r="N37" s="13" t="s">
        <v>32</v>
      </c>
      <c r="O37" s="13" t="s">
        <v>33</v>
      </c>
      <c r="P37" s="13" t="s">
        <v>29</v>
      </c>
      <c r="Q37" s="13" t="s">
        <v>216</v>
      </c>
      <c r="R37" s="56">
        <v>17589.080000000002</v>
      </c>
    </row>
    <row r="38" spans="1:18" ht="45" x14ac:dyDescent="0.25">
      <c r="A38" s="13">
        <v>35</v>
      </c>
      <c r="B38" s="13" t="s">
        <v>30</v>
      </c>
      <c r="C38" s="13" t="s">
        <v>64</v>
      </c>
      <c r="D38" s="13" t="s">
        <v>110</v>
      </c>
      <c r="E38" s="50" t="s">
        <v>157</v>
      </c>
      <c r="F38" s="14" t="s">
        <v>35</v>
      </c>
      <c r="G38" s="13" t="s">
        <v>31</v>
      </c>
      <c r="H38" s="13" t="s">
        <v>26</v>
      </c>
      <c r="I38" s="15">
        <v>45744</v>
      </c>
      <c r="J38" s="15">
        <v>45761</v>
      </c>
      <c r="K38" s="15">
        <v>45761</v>
      </c>
      <c r="L38" s="15">
        <v>45768</v>
      </c>
      <c r="M38" s="14">
        <v>32407</v>
      </c>
      <c r="N38" s="13" t="s">
        <v>32</v>
      </c>
      <c r="O38" s="13" t="s">
        <v>33</v>
      </c>
      <c r="P38" s="13" t="s">
        <v>29</v>
      </c>
      <c r="Q38" s="13" t="s">
        <v>217</v>
      </c>
      <c r="R38" s="56">
        <v>977642</v>
      </c>
    </row>
    <row r="39" spans="1:18" ht="45" x14ac:dyDescent="0.25">
      <c r="A39" s="13">
        <v>36</v>
      </c>
      <c r="B39" s="13" t="s">
        <v>30</v>
      </c>
      <c r="C39" s="13" t="s">
        <v>86</v>
      </c>
      <c r="D39" s="13" t="s">
        <v>112</v>
      </c>
      <c r="E39" s="50" t="s">
        <v>159</v>
      </c>
      <c r="F39" s="14" t="s">
        <v>35</v>
      </c>
      <c r="G39" s="13" t="s">
        <v>25</v>
      </c>
      <c r="H39" s="13" t="s">
        <v>26</v>
      </c>
      <c r="I39" s="15">
        <v>45748</v>
      </c>
      <c r="J39" s="15">
        <v>45761</v>
      </c>
      <c r="K39" s="15">
        <v>45761</v>
      </c>
      <c r="L39" s="15">
        <v>45762</v>
      </c>
      <c r="M39" s="14">
        <v>32396</v>
      </c>
      <c r="N39" s="13" t="s">
        <v>32</v>
      </c>
      <c r="O39" s="13" t="s">
        <v>34</v>
      </c>
      <c r="P39" s="13" t="s">
        <v>29</v>
      </c>
      <c r="Q39" s="13" t="s">
        <v>219</v>
      </c>
      <c r="R39" s="56">
        <v>892080</v>
      </c>
    </row>
    <row r="40" spans="1:18" ht="30" x14ac:dyDescent="0.25">
      <c r="A40" s="13">
        <v>37</v>
      </c>
      <c r="B40" s="13" t="s">
        <v>48</v>
      </c>
      <c r="C40" s="13" t="s">
        <v>64</v>
      </c>
      <c r="D40" s="13" t="s">
        <v>113</v>
      </c>
      <c r="E40" s="50" t="s">
        <v>160</v>
      </c>
      <c r="F40" s="14" t="s">
        <v>35</v>
      </c>
      <c r="G40" s="13" t="s">
        <v>25</v>
      </c>
      <c r="H40" s="13" t="s">
        <v>26</v>
      </c>
      <c r="I40" s="15">
        <v>45740</v>
      </c>
      <c r="J40" s="15">
        <v>45754</v>
      </c>
      <c r="K40" s="15">
        <v>45756</v>
      </c>
      <c r="L40" s="15">
        <v>45756</v>
      </c>
      <c r="M40" s="14">
        <v>32382</v>
      </c>
      <c r="N40" s="13" t="s">
        <v>32</v>
      </c>
      <c r="O40" s="13" t="s">
        <v>34</v>
      </c>
      <c r="P40" s="13" t="s">
        <v>29</v>
      </c>
      <c r="Q40" s="13" t="s">
        <v>220</v>
      </c>
      <c r="R40" s="56">
        <v>513123</v>
      </c>
    </row>
    <row r="41" spans="1:18" ht="30" x14ac:dyDescent="0.25">
      <c r="A41" s="13">
        <v>38</v>
      </c>
      <c r="B41" s="13" t="s">
        <v>39</v>
      </c>
      <c r="C41" s="13" t="s">
        <v>86</v>
      </c>
      <c r="D41" s="13" t="s">
        <v>114</v>
      </c>
      <c r="E41" s="50" t="s">
        <v>161</v>
      </c>
      <c r="F41" s="14" t="s">
        <v>40</v>
      </c>
      <c r="G41" s="13" t="s">
        <v>25</v>
      </c>
      <c r="H41" s="13" t="s">
        <v>26</v>
      </c>
      <c r="I41" s="15">
        <v>45748</v>
      </c>
      <c r="J41" s="15">
        <v>45756</v>
      </c>
      <c r="K41" s="15">
        <v>45756</v>
      </c>
      <c r="L41" s="15">
        <v>45757</v>
      </c>
      <c r="M41" s="14">
        <v>32386</v>
      </c>
      <c r="N41" s="13" t="s">
        <v>32</v>
      </c>
      <c r="O41" s="13" t="s">
        <v>42</v>
      </c>
      <c r="P41" s="13" t="s">
        <v>37</v>
      </c>
      <c r="Q41" s="13" t="s">
        <v>221</v>
      </c>
      <c r="R41" s="56">
        <v>247800</v>
      </c>
    </row>
    <row r="42" spans="1:18" ht="30" x14ac:dyDescent="0.25">
      <c r="A42" s="13">
        <v>39</v>
      </c>
      <c r="B42" s="13" t="s">
        <v>39</v>
      </c>
      <c r="C42" s="13" t="s">
        <v>86</v>
      </c>
      <c r="D42" s="13" t="s">
        <v>115</v>
      </c>
      <c r="E42" s="50" t="s">
        <v>162</v>
      </c>
      <c r="F42" s="14" t="s">
        <v>40</v>
      </c>
      <c r="G42" s="13" t="s">
        <v>25</v>
      </c>
      <c r="H42" s="13" t="s">
        <v>26</v>
      </c>
      <c r="I42" s="15">
        <v>45748</v>
      </c>
      <c r="J42" s="15">
        <v>45754</v>
      </c>
      <c r="K42" s="15">
        <v>45757</v>
      </c>
      <c r="L42" s="15">
        <v>45757</v>
      </c>
      <c r="M42" s="14">
        <v>32387</v>
      </c>
      <c r="N42" s="13" t="s">
        <v>32</v>
      </c>
      <c r="O42" s="13" t="s">
        <v>42</v>
      </c>
      <c r="P42" s="13" t="s">
        <v>37</v>
      </c>
      <c r="Q42" s="13" t="s">
        <v>221</v>
      </c>
      <c r="R42" s="56">
        <v>247993.35</v>
      </c>
    </row>
    <row r="43" spans="1:18" ht="45" x14ac:dyDescent="0.25">
      <c r="A43" s="13">
        <v>40</v>
      </c>
      <c r="B43" s="13" t="s">
        <v>24</v>
      </c>
      <c r="C43" s="13" t="s">
        <v>64</v>
      </c>
      <c r="D43" s="13" t="s">
        <v>116</v>
      </c>
      <c r="E43" s="50" t="s">
        <v>163</v>
      </c>
      <c r="F43" s="14" t="s">
        <v>35</v>
      </c>
      <c r="G43" s="13" t="s">
        <v>31</v>
      </c>
      <c r="H43" s="13" t="s">
        <v>26</v>
      </c>
      <c r="I43" s="15">
        <v>45742</v>
      </c>
      <c r="J43" s="15">
        <v>45755</v>
      </c>
      <c r="K43" s="15">
        <v>45757</v>
      </c>
      <c r="L43" s="15">
        <v>45763</v>
      </c>
      <c r="M43" s="14">
        <v>32405</v>
      </c>
      <c r="N43" s="13" t="s">
        <v>32</v>
      </c>
      <c r="O43" s="13" t="s">
        <v>34</v>
      </c>
      <c r="P43" s="13" t="s">
        <v>29</v>
      </c>
      <c r="Q43" s="13" t="s">
        <v>222</v>
      </c>
      <c r="R43" s="56">
        <v>1800000</v>
      </c>
    </row>
    <row r="44" spans="1:18" ht="30" x14ac:dyDescent="0.25">
      <c r="A44" s="13">
        <v>41</v>
      </c>
      <c r="B44" s="25" t="s">
        <v>30</v>
      </c>
      <c r="C44" s="13" t="s">
        <v>86</v>
      </c>
      <c r="D44" s="25" t="s">
        <v>117</v>
      </c>
      <c r="E44" s="53" t="s">
        <v>164</v>
      </c>
      <c r="F44" s="14" t="s">
        <v>35</v>
      </c>
      <c r="G44" s="13" t="s">
        <v>25</v>
      </c>
      <c r="H44" s="13" t="s">
        <v>26</v>
      </c>
      <c r="I44" s="15">
        <v>45749</v>
      </c>
      <c r="J44" s="15">
        <v>45769</v>
      </c>
      <c r="K44" s="15">
        <v>45771</v>
      </c>
      <c r="L44" s="15">
        <v>45771</v>
      </c>
      <c r="M44" s="14">
        <v>32415</v>
      </c>
      <c r="N44" s="13" t="s">
        <v>32</v>
      </c>
      <c r="O44" s="13" t="s">
        <v>36</v>
      </c>
      <c r="P44" s="13" t="s">
        <v>29</v>
      </c>
      <c r="Q44" s="35" t="s">
        <v>223</v>
      </c>
      <c r="R44" s="56">
        <v>279471.2</v>
      </c>
    </row>
    <row r="45" spans="1:18" ht="30" x14ac:dyDescent="0.25">
      <c r="A45" s="13">
        <v>42</v>
      </c>
      <c r="B45" s="13" t="s">
        <v>30</v>
      </c>
      <c r="C45" s="13" t="s">
        <v>86</v>
      </c>
      <c r="D45" s="13" t="s">
        <v>117</v>
      </c>
      <c r="E45" s="50" t="s">
        <v>164</v>
      </c>
      <c r="F45" s="14" t="s">
        <v>35</v>
      </c>
      <c r="G45" s="16" t="s">
        <v>25</v>
      </c>
      <c r="H45" s="13" t="s">
        <v>26</v>
      </c>
      <c r="I45" s="15">
        <v>45749</v>
      </c>
      <c r="J45" s="15">
        <v>45769</v>
      </c>
      <c r="K45" s="15">
        <v>45771</v>
      </c>
      <c r="L45" s="15">
        <v>45771</v>
      </c>
      <c r="M45" s="14">
        <v>32418</v>
      </c>
      <c r="N45" s="13" t="s">
        <v>32</v>
      </c>
      <c r="O45" s="13" t="s">
        <v>34</v>
      </c>
      <c r="P45" s="13" t="s">
        <v>29</v>
      </c>
      <c r="Q45" s="35" t="s">
        <v>226</v>
      </c>
      <c r="R45" s="56">
        <v>18328.939999999999</v>
      </c>
    </row>
    <row r="46" spans="1:18" ht="45" x14ac:dyDescent="0.25">
      <c r="A46" s="13">
        <v>43</v>
      </c>
      <c r="B46" s="13" t="s">
        <v>30</v>
      </c>
      <c r="C46" s="13" t="s">
        <v>86</v>
      </c>
      <c r="D46" s="13" t="s">
        <v>118</v>
      </c>
      <c r="E46" s="50" t="s">
        <v>165</v>
      </c>
      <c r="F46" s="14" t="s">
        <v>35</v>
      </c>
      <c r="G46" s="13" t="s">
        <v>31</v>
      </c>
      <c r="H46" s="13" t="s">
        <v>26</v>
      </c>
      <c r="I46" s="15">
        <v>45741</v>
      </c>
      <c r="J46" s="15">
        <v>45755</v>
      </c>
      <c r="K46" s="15">
        <v>45757</v>
      </c>
      <c r="L46" s="15">
        <v>45768</v>
      </c>
      <c r="M46" s="14">
        <v>32406</v>
      </c>
      <c r="N46" s="13" t="s">
        <v>32</v>
      </c>
      <c r="O46" s="13" t="s">
        <v>33</v>
      </c>
      <c r="P46" s="13" t="s">
        <v>29</v>
      </c>
      <c r="Q46" s="13" t="s">
        <v>217</v>
      </c>
      <c r="R46" s="56">
        <v>805350</v>
      </c>
    </row>
    <row r="47" spans="1:18" ht="45" x14ac:dyDescent="0.25">
      <c r="A47" s="13">
        <v>44</v>
      </c>
      <c r="B47" s="13" t="s">
        <v>30</v>
      </c>
      <c r="C47" s="13" t="s">
        <v>86</v>
      </c>
      <c r="D47" s="13" t="s">
        <v>119</v>
      </c>
      <c r="E47" s="50" t="s">
        <v>166</v>
      </c>
      <c r="F47" s="14" t="s">
        <v>40</v>
      </c>
      <c r="G47" s="13" t="s">
        <v>31</v>
      </c>
      <c r="H47" s="13" t="s">
        <v>26</v>
      </c>
      <c r="I47" s="15">
        <v>45747</v>
      </c>
      <c r="J47" s="15">
        <v>45751</v>
      </c>
      <c r="K47" s="15">
        <v>45756</v>
      </c>
      <c r="L47" s="15">
        <v>45756</v>
      </c>
      <c r="M47" s="14">
        <v>32385</v>
      </c>
      <c r="N47" s="13" t="s">
        <v>32</v>
      </c>
      <c r="O47" s="13" t="s">
        <v>65</v>
      </c>
      <c r="P47" s="13" t="s">
        <v>37</v>
      </c>
      <c r="Q47" s="13" t="s">
        <v>227</v>
      </c>
      <c r="R47" s="56">
        <v>218675.39</v>
      </c>
    </row>
    <row r="48" spans="1:18" ht="30" x14ac:dyDescent="0.25">
      <c r="A48" s="13">
        <v>45</v>
      </c>
      <c r="B48" s="13" t="s">
        <v>30</v>
      </c>
      <c r="C48" s="13" t="s">
        <v>64</v>
      </c>
      <c r="D48" s="13" t="s">
        <v>121</v>
      </c>
      <c r="E48" s="50" t="s">
        <v>168</v>
      </c>
      <c r="F48" s="14" t="s">
        <v>40</v>
      </c>
      <c r="G48" s="13" t="s">
        <v>31</v>
      </c>
      <c r="H48" s="13" t="s">
        <v>26</v>
      </c>
      <c r="I48" s="15">
        <v>45749</v>
      </c>
      <c r="J48" s="15">
        <v>45756</v>
      </c>
      <c r="K48" s="27">
        <v>45757</v>
      </c>
      <c r="L48" s="15">
        <v>45757</v>
      </c>
      <c r="M48" s="14">
        <v>32388</v>
      </c>
      <c r="N48" s="13" t="s">
        <v>32</v>
      </c>
      <c r="O48" s="13" t="s">
        <v>230</v>
      </c>
      <c r="P48" s="13" t="s">
        <v>37</v>
      </c>
      <c r="Q48" s="13" t="s">
        <v>229</v>
      </c>
      <c r="R48" s="57">
        <v>174400</v>
      </c>
    </row>
    <row r="49" spans="1:18" ht="60" x14ac:dyDescent="0.25">
      <c r="A49" s="13">
        <v>46</v>
      </c>
      <c r="B49" s="13" t="s">
        <v>63</v>
      </c>
      <c r="C49" s="13" t="s">
        <v>64</v>
      </c>
      <c r="D49" s="13" t="s">
        <v>122</v>
      </c>
      <c r="E49" s="50" t="s">
        <v>169</v>
      </c>
      <c r="F49" s="14" t="s">
        <v>35</v>
      </c>
      <c r="G49" s="13" t="s">
        <v>31</v>
      </c>
      <c r="H49" s="13" t="s">
        <v>26</v>
      </c>
      <c r="I49" s="15">
        <v>45750</v>
      </c>
      <c r="J49" s="15">
        <v>45768</v>
      </c>
      <c r="K49" s="31">
        <v>45772</v>
      </c>
      <c r="L49" s="15" t="s">
        <v>47</v>
      </c>
      <c r="M49" s="15" t="s">
        <v>47</v>
      </c>
      <c r="N49" s="16" t="s">
        <v>32</v>
      </c>
      <c r="O49" s="16" t="s">
        <v>36</v>
      </c>
      <c r="P49" s="16" t="s">
        <v>29</v>
      </c>
      <c r="Q49" s="16" t="s">
        <v>231</v>
      </c>
      <c r="R49" s="55" t="s">
        <v>47</v>
      </c>
    </row>
    <row r="50" spans="1:18" ht="45" x14ac:dyDescent="0.25">
      <c r="A50" s="13">
        <v>47</v>
      </c>
      <c r="B50" s="13" t="s">
        <v>38</v>
      </c>
      <c r="C50" s="13" t="s">
        <v>86</v>
      </c>
      <c r="D50" s="13" t="s">
        <v>125</v>
      </c>
      <c r="E50" s="50" t="s">
        <v>172</v>
      </c>
      <c r="F50" s="14" t="s">
        <v>35</v>
      </c>
      <c r="G50" s="13" t="s">
        <v>31</v>
      </c>
      <c r="H50" s="13" t="s">
        <v>26</v>
      </c>
      <c r="I50" s="27">
        <v>45749</v>
      </c>
      <c r="J50" s="27">
        <v>45757</v>
      </c>
      <c r="K50" s="27">
        <v>45758</v>
      </c>
      <c r="L50" s="27">
        <v>45758</v>
      </c>
      <c r="M50" s="14">
        <v>32390</v>
      </c>
      <c r="N50" s="13" t="s">
        <v>32</v>
      </c>
      <c r="O50" s="13" t="s">
        <v>33</v>
      </c>
      <c r="P50" s="13" t="s">
        <v>29</v>
      </c>
      <c r="Q50" s="13" t="s">
        <v>235</v>
      </c>
      <c r="R50" s="56">
        <v>315000</v>
      </c>
    </row>
    <row r="51" spans="1:18" ht="75" x14ac:dyDescent="0.25">
      <c r="A51" s="13">
        <v>48</v>
      </c>
      <c r="B51" s="13" t="s">
        <v>30</v>
      </c>
      <c r="C51" s="13" t="s">
        <v>86</v>
      </c>
      <c r="D51" s="13" t="s">
        <v>126</v>
      </c>
      <c r="E51" s="50" t="s">
        <v>173</v>
      </c>
      <c r="F51" s="14" t="s">
        <v>40</v>
      </c>
      <c r="G51" s="13" t="s">
        <v>31</v>
      </c>
      <c r="H51" s="13" t="s">
        <v>26</v>
      </c>
      <c r="I51" s="27">
        <v>45758</v>
      </c>
      <c r="J51" s="27">
        <v>45762</v>
      </c>
      <c r="K51" s="27">
        <v>45762</v>
      </c>
      <c r="L51" s="15" t="s">
        <v>47</v>
      </c>
      <c r="M51" s="15" t="s">
        <v>47</v>
      </c>
      <c r="N51" s="13" t="s">
        <v>32</v>
      </c>
      <c r="O51" s="13" t="s">
        <v>34</v>
      </c>
      <c r="P51" s="13" t="s">
        <v>29</v>
      </c>
      <c r="Q51" s="13" t="s">
        <v>236</v>
      </c>
      <c r="R51" s="55" t="s">
        <v>47</v>
      </c>
    </row>
    <row r="52" spans="1:18" ht="45" x14ac:dyDescent="0.25">
      <c r="A52" s="13">
        <v>49</v>
      </c>
      <c r="B52" s="13" t="s">
        <v>84</v>
      </c>
      <c r="C52" s="13" t="s">
        <v>86</v>
      </c>
      <c r="D52" s="13" t="s">
        <v>127</v>
      </c>
      <c r="E52" s="50" t="s">
        <v>174</v>
      </c>
      <c r="F52" s="14" t="s">
        <v>40</v>
      </c>
      <c r="G52" s="13" t="s">
        <v>25</v>
      </c>
      <c r="H52" s="13" t="s">
        <v>26</v>
      </c>
      <c r="I52" s="27">
        <v>45758</v>
      </c>
      <c r="J52" s="27">
        <v>45772</v>
      </c>
      <c r="K52" s="27">
        <v>45776</v>
      </c>
      <c r="L52" s="15" t="s">
        <v>47</v>
      </c>
      <c r="M52" s="15" t="s">
        <v>47</v>
      </c>
      <c r="N52" s="13" t="s">
        <v>32</v>
      </c>
      <c r="O52" s="13" t="s">
        <v>65</v>
      </c>
      <c r="P52" s="13" t="s">
        <v>37</v>
      </c>
      <c r="Q52" s="13" t="s">
        <v>237</v>
      </c>
      <c r="R52" s="55" t="s">
        <v>47</v>
      </c>
    </row>
    <row r="53" spans="1:18" ht="30" x14ac:dyDescent="0.25">
      <c r="A53" s="13">
        <v>50</v>
      </c>
      <c r="B53" s="13" t="s">
        <v>39</v>
      </c>
      <c r="C53" s="13" t="s">
        <v>86</v>
      </c>
      <c r="D53" s="13" t="s">
        <v>128</v>
      </c>
      <c r="E53" s="50" t="s">
        <v>175</v>
      </c>
      <c r="F53" s="14" t="s">
        <v>40</v>
      </c>
      <c r="G53" s="13" t="s">
        <v>25</v>
      </c>
      <c r="H53" s="13" t="s">
        <v>26</v>
      </c>
      <c r="I53" s="27">
        <v>45762</v>
      </c>
      <c r="J53" s="27">
        <v>45769</v>
      </c>
      <c r="K53" s="27">
        <v>45771</v>
      </c>
      <c r="L53" s="15" t="s">
        <v>47</v>
      </c>
      <c r="M53" s="15" t="s">
        <v>47</v>
      </c>
      <c r="N53" s="13" t="s">
        <v>32</v>
      </c>
      <c r="O53" s="13" t="s">
        <v>36</v>
      </c>
      <c r="P53" s="13" t="s">
        <v>29</v>
      </c>
      <c r="Q53" s="13" t="s">
        <v>238</v>
      </c>
      <c r="R53" s="55" t="s">
        <v>47</v>
      </c>
    </row>
    <row r="54" spans="1:18" ht="30" x14ac:dyDescent="0.25">
      <c r="A54" s="13">
        <v>51</v>
      </c>
      <c r="B54" s="13" t="s">
        <v>39</v>
      </c>
      <c r="C54" s="13" t="s">
        <v>86</v>
      </c>
      <c r="D54" s="13" t="s">
        <v>129</v>
      </c>
      <c r="E54" s="50" t="s">
        <v>176</v>
      </c>
      <c r="F54" s="14" t="s">
        <v>40</v>
      </c>
      <c r="G54" s="13" t="s">
        <v>25</v>
      </c>
      <c r="H54" s="13" t="s">
        <v>26</v>
      </c>
      <c r="I54" s="27">
        <v>45768</v>
      </c>
      <c r="J54" s="27">
        <v>45770</v>
      </c>
      <c r="K54" s="27">
        <v>45770</v>
      </c>
      <c r="L54" s="15" t="s">
        <v>47</v>
      </c>
      <c r="M54" s="15" t="s">
        <v>47</v>
      </c>
      <c r="N54" s="13" t="s">
        <v>32</v>
      </c>
      <c r="O54" s="13" t="s">
        <v>42</v>
      </c>
      <c r="P54" s="13" t="s">
        <v>37</v>
      </c>
      <c r="Q54" s="13" t="s">
        <v>237</v>
      </c>
      <c r="R54" s="55" t="s">
        <v>47</v>
      </c>
    </row>
    <row r="55" spans="1:18" ht="45" x14ac:dyDescent="0.25">
      <c r="A55" s="13">
        <v>52</v>
      </c>
      <c r="B55" s="13" t="s">
        <v>38</v>
      </c>
      <c r="C55" s="13" t="s">
        <v>86</v>
      </c>
      <c r="D55" s="13" t="s">
        <v>131</v>
      </c>
      <c r="E55" s="50" t="s">
        <v>178</v>
      </c>
      <c r="F55" s="14" t="s">
        <v>35</v>
      </c>
      <c r="G55" s="13" t="s">
        <v>31</v>
      </c>
      <c r="H55" s="13" t="s">
        <v>26</v>
      </c>
      <c r="I55" s="27">
        <v>45763</v>
      </c>
      <c r="J55" s="15">
        <v>45769</v>
      </c>
      <c r="K55" s="15">
        <v>45769</v>
      </c>
      <c r="L55" s="27">
        <v>45770</v>
      </c>
      <c r="M55" s="14">
        <v>32413</v>
      </c>
      <c r="N55" s="13" t="s">
        <v>32</v>
      </c>
      <c r="O55" s="13" t="s">
        <v>34</v>
      </c>
      <c r="P55" s="13" t="s">
        <v>29</v>
      </c>
      <c r="Q55" s="13" t="s">
        <v>240</v>
      </c>
      <c r="R55" s="56">
        <v>1080290</v>
      </c>
    </row>
    <row r="56" spans="1:18" ht="45" x14ac:dyDescent="0.25">
      <c r="A56" s="13">
        <v>53</v>
      </c>
      <c r="B56" s="13" t="s">
        <v>38</v>
      </c>
      <c r="C56" s="13" t="s">
        <v>86</v>
      </c>
      <c r="D56" s="13" t="s">
        <v>133</v>
      </c>
      <c r="E56" s="50" t="s">
        <v>180</v>
      </c>
      <c r="F56" s="14" t="s">
        <v>40</v>
      </c>
      <c r="G56" s="13" t="s">
        <v>25</v>
      </c>
      <c r="H56" s="13" t="s">
        <v>26</v>
      </c>
      <c r="I56" s="27">
        <v>45768</v>
      </c>
      <c r="J56" s="15">
        <v>45769</v>
      </c>
      <c r="K56" s="15">
        <v>45769</v>
      </c>
      <c r="L56" s="27">
        <v>45770</v>
      </c>
      <c r="M56" s="14">
        <v>32412</v>
      </c>
      <c r="N56" s="13" t="s">
        <v>32</v>
      </c>
      <c r="O56" s="13" t="s">
        <v>34</v>
      </c>
      <c r="P56" s="13" t="s">
        <v>29</v>
      </c>
      <c r="Q56" s="13" t="s">
        <v>242</v>
      </c>
      <c r="R56" s="56">
        <v>162073</v>
      </c>
    </row>
    <row r="57" spans="1:18" ht="45" x14ac:dyDescent="0.25">
      <c r="A57" s="13">
        <v>54</v>
      </c>
      <c r="B57" s="13" t="s">
        <v>39</v>
      </c>
      <c r="C57" s="13" t="s">
        <v>86</v>
      </c>
      <c r="D57" s="13" t="s">
        <v>243</v>
      </c>
      <c r="E57" s="50" t="s">
        <v>244</v>
      </c>
      <c r="F57" s="14" t="s">
        <v>35</v>
      </c>
      <c r="G57" s="13" t="s">
        <v>31</v>
      </c>
      <c r="H57" s="13" t="s">
        <v>26</v>
      </c>
      <c r="I57" s="27">
        <v>45757</v>
      </c>
      <c r="J57" s="27">
        <v>45771</v>
      </c>
      <c r="K57" s="15">
        <v>45777</v>
      </c>
      <c r="L57" s="15" t="s">
        <v>47</v>
      </c>
      <c r="M57" s="15" t="s">
        <v>47</v>
      </c>
      <c r="N57" s="13" t="s">
        <v>32</v>
      </c>
      <c r="O57" s="13" t="s">
        <v>34</v>
      </c>
      <c r="P57" s="13" t="s">
        <v>29</v>
      </c>
      <c r="Q57" s="13" t="s">
        <v>245</v>
      </c>
      <c r="R57" s="55" t="s">
        <v>47</v>
      </c>
    </row>
    <row r="58" spans="1:18" ht="45" x14ac:dyDescent="0.25">
      <c r="A58" s="13">
        <v>55</v>
      </c>
      <c r="B58" s="13" t="s">
        <v>246</v>
      </c>
      <c r="C58" s="13" t="s">
        <v>86</v>
      </c>
      <c r="D58" s="13" t="s">
        <v>247</v>
      </c>
      <c r="E58" s="50" t="s">
        <v>248</v>
      </c>
      <c r="F58" s="14" t="s">
        <v>35</v>
      </c>
      <c r="G58" s="13" t="s">
        <v>25</v>
      </c>
      <c r="H58" s="13" t="s">
        <v>26</v>
      </c>
      <c r="I58" s="27">
        <v>45775</v>
      </c>
      <c r="J58" s="27">
        <v>45777</v>
      </c>
      <c r="K58" s="27">
        <v>45777</v>
      </c>
      <c r="L58" s="27">
        <v>45777</v>
      </c>
      <c r="M58" s="14">
        <v>32429</v>
      </c>
      <c r="N58" s="13" t="s">
        <v>32</v>
      </c>
      <c r="O58" s="13" t="s">
        <v>34</v>
      </c>
      <c r="P58" s="13" t="s">
        <v>29</v>
      </c>
      <c r="Q58" s="13" t="s">
        <v>249</v>
      </c>
      <c r="R58" s="56">
        <v>1622706.5</v>
      </c>
    </row>
    <row r="59" spans="1:18" x14ac:dyDescent="0.25">
      <c r="A59" s="12" t="s">
        <v>281</v>
      </c>
    </row>
    <row r="60" spans="1:18" x14ac:dyDescent="0.25">
      <c r="F60" s="38" t="s">
        <v>43</v>
      </c>
      <c r="G60" s="38"/>
      <c r="H60" s="38"/>
    </row>
    <row r="61" spans="1:18" x14ac:dyDescent="0.25">
      <c r="F61" s="39" t="s">
        <v>44</v>
      </c>
      <c r="G61" s="39"/>
      <c r="H61" s="39"/>
    </row>
    <row r="62" spans="1:18" x14ac:dyDescent="0.25">
      <c r="F62" s="40" t="s">
        <v>45</v>
      </c>
      <c r="G62" s="40"/>
      <c r="H62" s="40"/>
    </row>
  </sheetData>
  <autoFilter ref="B3:R58" xr:uid="{00000000-0001-0000-0000-000000000000}"/>
  <mergeCells count="4">
    <mergeCell ref="F60:H60"/>
    <mergeCell ref="F61:H61"/>
    <mergeCell ref="F62:H62"/>
    <mergeCell ref="A2:R2"/>
  </mergeCells>
  <conditionalFormatting sqref="M47">
    <cfRule type="duplicateValues" dxfId="1" priority="1"/>
    <cfRule type="duplicateValues" dxfId="0" priority="2"/>
  </conditionalFormatting>
  <pageMargins left="0.23622047244094491" right="0.23622047244094491" top="0.43307086614173229" bottom="0.39370078740157483" header="0.31496062992125984" footer="0.31496062992125984"/>
  <pageSetup paperSize="5" scale="37" fitToHeight="0" orientation="landscape" r:id="rId1"/>
  <headerFooter>
    <oddHeader>&amp;R&amp;P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045315FBA9F44D8D70733E3990EA95" ma:contentTypeVersion="18" ma:contentTypeDescription="Crear nuevo documento." ma:contentTypeScope="" ma:versionID="cab46c80e42aa8f8b982ba4580c23177">
  <xsd:schema xmlns:xsd="http://www.w3.org/2001/XMLSchema" xmlns:xs="http://www.w3.org/2001/XMLSchema" xmlns:p="http://schemas.microsoft.com/office/2006/metadata/properties" xmlns:ns2="413b7329-655d-4d7d-a76a-bebacd67a116" xmlns:ns3="6e0e2266-76bd-4139-930a-1cefa2e3aa60" targetNamespace="http://schemas.microsoft.com/office/2006/metadata/properties" ma:root="true" ma:fieldsID="cc5b1a32a2e34622adf0f99e43699074" ns2:_="" ns3:_="">
    <xsd:import namespace="413b7329-655d-4d7d-a76a-bebacd67a116"/>
    <xsd:import namespace="6e0e2266-76bd-4139-930a-1cefa2e3a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b7329-655d-4d7d-a76a-bebacd67a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e2266-76bd-4139-930a-1cefa2e3a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82f561c-1994-4a7f-972f-9d5b7326916d}" ma:internalName="TaxCatchAll" ma:showField="CatchAllData" ma:web="6e0e2266-76bd-4139-930a-1cefa2e3a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e2266-76bd-4139-930a-1cefa2e3aa60" xsi:nil="true"/>
    <lcf76f155ced4ddcb4097134ff3c332f xmlns="413b7329-655d-4d7d-a76a-bebacd67a1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DAF88E-75BF-4364-8DEA-51582D163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3b7329-655d-4d7d-a76a-bebacd67a116"/>
    <ds:schemaRef ds:uri="6e0e2266-76bd-4139-930a-1cefa2e3a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2D789B-8E53-431D-A564-5E187F20C1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C0A705-E700-47E5-A7B0-2E1146E54D8F}">
  <ds:schemaRefs>
    <ds:schemaRef ds:uri="http://purl.org/dc/terms/"/>
    <ds:schemaRef ds:uri="http://www.w3.org/XML/1998/namespace"/>
    <ds:schemaRef ds:uri="6e0e2266-76bd-4139-930a-1cefa2e3aa60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413b7329-655d-4d7d-a76a-bebacd67a116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Adjud. Abril (General)</vt:lpstr>
      <vt:lpstr>Adjud. Abril (MIPYMES)</vt:lpstr>
      <vt:lpstr>'Adjud. Abril (General)'!Área_de_impresión</vt:lpstr>
      <vt:lpstr>'Adjud. Abril (MIPYMES)'!Área_de_impresión</vt:lpstr>
      <vt:lpstr>'Adjud. Abril (General)'!Títulos_a_imprimir</vt:lpstr>
      <vt:lpstr>'Adjud. Abril (MIPYMES)'!Títulos_a_imprimir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M. Consoro Peña</dc:creator>
  <cp:keywords/>
  <dc:description/>
  <cp:lastModifiedBy>Matily Alcantara Reynoso</cp:lastModifiedBy>
  <cp:revision/>
  <cp:lastPrinted>2025-05-06T12:00:31Z</cp:lastPrinted>
  <dcterms:created xsi:type="dcterms:W3CDTF">2024-04-30T12:32:32Z</dcterms:created>
  <dcterms:modified xsi:type="dcterms:W3CDTF">2025-05-06T12:00:35Z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0x01010027045315FBA9F44D8D70733E3990EA95</vt:lpwstr>
  </property>
  <property fmtid="{D5CDD505-2E9C-101B-9397-08002B2CF9AE}" pid="3" name="MediaServiceImageTags">
    <vt:lpwstr/>
  </property>
</Properties>
</file>