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namedSheetViews/namedSheetView1.xml" ContentType="application/vnd.ms-excel.namedsheetviews+xml"/>
  <Override PartName="/xl/drawings/drawing2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https://poderjudicialgobdo-my.sharepoint.com/personal/matalcantara_poderjudicial_gob_do/Documents/02. REPORTE ORDENES DE COMPRAS/RELACIÓN DE ADJUDICACIONES/2025/03. MARZO 2025/"/>
    </mc:Choice>
  </mc:AlternateContent>
  <xr:revisionPtr revIDLastSave="2568" documentId="8_{725A595C-A662-40AC-B380-E5F032EC463C}" xr6:coauthVersionLast="47" xr6:coauthVersionMax="47" xr10:uidLastSave="{87EF1615-EDFA-4C6F-82F5-46C736FDE1EE}"/>
  <bookViews>
    <workbookView xWindow="28680" yWindow="-120" windowWidth="29040" windowHeight="15840" tabRatio="594" xr2:uid="{00000000-000D-0000-FFFF-FFFF00000000}"/>
  </bookViews>
  <sheets>
    <sheet name="Adjud. Marzo (General)" sheetId="1" r:id="rId1"/>
    <sheet name="Adjud. Marzo (MIPYMES)" sheetId="4" r:id="rId2"/>
  </sheets>
  <definedNames>
    <definedName name="_xlnm._FilterDatabase" localSheetId="0" hidden="1">'Adjud. Marzo (General)'!$B$3:$R$112</definedName>
    <definedName name="_xlnm._FilterDatabase" localSheetId="1" hidden="1">'Adjud. Marzo (MIPYMES)'!$B$3:$R$84</definedName>
    <definedName name="_xlnm.Print_Area" localSheetId="0">'Adjud. Marzo (General)'!$A$1:$Y$112</definedName>
    <definedName name="_xlnm.Print_Area" localSheetId="1">'Adjud. Marzo (MIPYMES)'!$A$1:$R$84</definedName>
    <definedName name="_xlnm.Print_Titles" localSheetId="0">'Adjud. Marzo (General)'!$1:$3</definedName>
    <definedName name="_xlnm.Print_Titles" localSheetId="1">'Adjud. Marzo (MIPYMES)'!$1:$3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104" i="1" l="1"/>
  <c r="S104" i="1"/>
  <c r="U102" i="1"/>
  <c r="S102" i="1"/>
  <c r="U101" i="1"/>
  <c r="S101" i="1"/>
  <c r="U10" i="1"/>
  <c r="U109" i="1"/>
  <c r="S109" i="1"/>
  <c r="U108" i="1"/>
  <c r="S108" i="1"/>
  <c r="T104" i="1" l="1"/>
  <c r="T102" i="1"/>
  <c r="T101" i="1"/>
  <c r="T109" i="1"/>
  <c r="T108" i="1"/>
  <c r="U96" i="1" l="1"/>
  <c r="S96" i="1"/>
  <c r="S107" i="1"/>
  <c r="S106" i="1"/>
  <c r="S105" i="1"/>
  <c r="S103" i="1"/>
  <c r="S100" i="1"/>
  <c r="S99" i="1"/>
  <c r="S98" i="1"/>
  <c r="S97" i="1"/>
  <c r="S95" i="1"/>
  <c r="S94" i="1"/>
  <c r="S93" i="1"/>
  <c r="S92" i="1"/>
  <c r="S91" i="1"/>
  <c r="S90" i="1"/>
  <c r="S89" i="1"/>
  <c r="S88" i="1"/>
  <c r="S87" i="1"/>
  <c r="S86" i="1"/>
  <c r="S85" i="1"/>
  <c r="S84" i="1"/>
  <c r="U61" i="1"/>
  <c r="S61" i="1"/>
  <c r="S13" i="1"/>
  <c r="S6" i="1"/>
  <c r="U7" i="1"/>
  <c r="S83" i="1"/>
  <c r="S82" i="1"/>
  <c r="S79" i="1"/>
  <c r="S78" i="1"/>
  <c r="S77" i="1"/>
  <c r="S75" i="1"/>
  <c r="S74" i="1"/>
  <c r="S73" i="1"/>
  <c r="S69" i="1"/>
  <c r="S68" i="1"/>
  <c r="S67" i="1"/>
  <c r="S66" i="1"/>
  <c r="S65" i="1"/>
  <c r="S64" i="1"/>
  <c r="S63" i="1"/>
  <c r="S62" i="1"/>
  <c r="S60" i="1"/>
  <c r="S56" i="1"/>
  <c r="S55" i="1"/>
  <c r="S54" i="1"/>
  <c r="S53" i="1"/>
  <c r="S49" i="1"/>
  <c r="S44" i="1"/>
  <c r="S41" i="1"/>
  <c r="S40" i="1"/>
  <c r="S39" i="1"/>
  <c r="S38" i="1"/>
  <c r="S28" i="1"/>
  <c r="S25" i="1"/>
  <c r="S24" i="1"/>
  <c r="S23" i="1"/>
  <c r="S22" i="1"/>
  <c r="S21" i="1"/>
  <c r="S20" i="1"/>
  <c r="S18" i="1"/>
  <c r="S17" i="1"/>
  <c r="S16" i="1"/>
  <c r="S14" i="1"/>
  <c r="S12" i="1"/>
  <c r="S11" i="1"/>
  <c r="S10" i="1"/>
  <c r="S9" i="1"/>
  <c r="S8" i="1"/>
  <c r="S7" i="1"/>
  <c r="S5" i="1"/>
  <c r="U107" i="1"/>
  <c r="U106" i="1"/>
  <c r="U105" i="1"/>
  <c r="U103" i="1"/>
  <c r="U100" i="1"/>
  <c r="U99" i="1"/>
  <c r="U98" i="1"/>
  <c r="U97" i="1"/>
  <c r="U95" i="1"/>
  <c r="U94" i="1"/>
  <c r="U93" i="1"/>
  <c r="U92" i="1"/>
  <c r="U91" i="1"/>
  <c r="U90" i="1"/>
  <c r="U89" i="1"/>
  <c r="U88" i="1"/>
  <c r="U87" i="1"/>
  <c r="U86" i="1"/>
  <c r="U85" i="1"/>
  <c r="U84" i="1"/>
  <c r="U83" i="1"/>
  <c r="U82" i="1"/>
  <c r="U79" i="1"/>
  <c r="U78" i="1"/>
  <c r="U28" i="1"/>
  <c r="U25" i="1"/>
  <c r="U24" i="1"/>
  <c r="U23" i="1"/>
  <c r="U22" i="1"/>
  <c r="U77" i="1"/>
  <c r="S4" i="1"/>
  <c r="U4" i="1"/>
  <c r="U75" i="1"/>
  <c r="U74" i="1"/>
  <c r="U73" i="1"/>
  <c r="U69" i="1"/>
  <c r="U68" i="1"/>
  <c r="U67" i="1"/>
  <c r="U66" i="1"/>
  <c r="U65" i="1"/>
  <c r="U64" i="1"/>
  <c r="U63" i="1"/>
  <c r="U62" i="1"/>
  <c r="U60" i="1"/>
  <c r="U56" i="1"/>
  <c r="U55" i="1"/>
  <c r="U54" i="1"/>
  <c r="U53" i="1"/>
  <c r="U49" i="1"/>
  <c r="U44" i="1"/>
  <c r="U41" i="1"/>
  <c r="U40" i="1"/>
  <c r="U39" i="1"/>
  <c r="U38" i="1"/>
  <c r="U21" i="1"/>
  <c r="U20" i="1"/>
  <c r="U18" i="1"/>
  <c r="U6" i="1"/>
  <c r="U8" i="1"/>
  <c r="U16" i="1"/>
  <c r="T86" i="1" l="1"/>
  <c r="T98" i="1"/>
  <c r="T94" i="1"/>
  <c r="T61" i="1"/>
  <c r="T95" i="1"/>
  <c r="T88" i="1"/>
  <c r="T89" i="1"/>
  <c r="T103" i="1"/>
  <c r="T7" i="1"/>
  <c r="T90" i="1"/>
  <c r="T92" i="1"/>
  <c r="T107" i="1"/>
  <c r="T99" i="1"/>
  <c r="T91" i="1"/>
  <c r="T100" i="1"/>
  <c r="T84" i="1"/>
  <c r="T85" i="1"/>
  <c r="T93" i="1"/>
  <c r="T105" i="1"/>
  <c r="T106" i="1"/>
  <c r="T87" i="1"/>
  <c r="T96" i="1"/>
  <c r="T97" i="1"/>
  <c r="T82" i="1"/>
  <c r="T25" i="1"/>
  <c r="T38" i="1"/>
  <c r="T60" i="1"/>
  <c r="T6" i="1"/>
  <c r="T28" i="1"/>
  <c r="T69" i="1"/>
  <c r="T18" i="1"/>
  <c r="T83" i="1"/>
  <c r="T8" i="1"/>
  <c r="T40" i="1"/>
  <c r="T73" i="1"/>
  <c r="T20" i="1"/>
  <c r="T62" i="1"/>
  <c r="T74" i="1"/>
  <c r="T21" i="1"/>
  <c r="T41" i="1"/>
  <c r="T53" i="1"/>
  <c r="T63" i="1"/>
  <c r="T75" i="1"/>
  <c r="T22" i="1"/>
  <c r="T54" i="1"/>
  <c r="T64" i="1"/>
  <c r="T55" i="1"/>
  <c r="T65" i="1"/>
  <c r="T77" i="1"/>
  <c r="T23" i="1"/>
  <c r="T44" i="1"/>
  <c r="T56" i="1"/>
  <c r="T66" i="1"/>
  <c r="T78" i="1"/>
  <c r="T24" i="1"/>
  <c r="T67" i="1"/>
  <c r="T79" i="1"/>
  <c r="T16" i="1"/>
  <c r="T68" i="1"/>
  <c r="T39" i="1"/>
  <c r="T49" i="1"/>
  <c r="T4" i="1"/>
  <c r="U5" i="1"/>
  <c r="T5" i="1" s="1"/>
  <c r="U13" i="1" l="1"/>
  <c r="T13" i="1" s="1"/>
  <c r="U14" i="1"/>
  <c r="T14" i="1" s="1"/>
  <c r="U11" i="1"/>
  <c r="T11" i="1" s="1"/>
  <c r="U12" i="1"/>
  <c r="T12" i="1" s="1"/>
  <c r="U17" i="1"/>
  <c r="T17" i="1" s="1"/>
  <c r="T10" i="1"/>
  <c r="U9" i="1"/>
  <c r="T9" i="1" s="1"/>
  <c r="T2" i="1" l="1"/>
  <c r="U2" i="1"/>
  <c r="V2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Emmanuel Oviedo S.</author>
    <author>tc={ADBD0A92-DE8F-4B60-9FBC-81B3977DF09A}</author>
    <author>tc={2562FC8B-A6EF-4F8E-9A24-1679B8E8E724}</author>
    <author>tc={0DE94BB1-4E0D-44BD-8C4A-C736808ACF32}</author>
    <author>tc={4483F71A-A78F-4122-BFF4-1A0196A5A5F4}</author>
    <author>tc={3700D8B6-4984-422C-ABE5-4222AA1EC07C}</author>
    <author>tc={4DF2ABD9-6D4A-4317-8D36-E176E7BB0ADC}</author>
    <author>tc={0D0CE999-AC83-476D-B330-951F7824FCAE}</author>
    <author>tc={81AF1AC6-DF3E-4F07-BBC4-E23B3F565C24}</author>
    <author>tc={4B595780-B364-46D9-BC30-E69EAF196BD3}</author>
    <author>tc={7CE6D86E-5CE1-4586-BC0F-612B62189671}</author>
    <author>tc={02C78073-BF11-4783-9012-F976BBEDACB8}</author>
    <author>tc={A27E3EDD-38DA-4847-A2FE-1BCDB874F233}</author>
    <author>tc={6A8F32D9-0E7F-4F9B-B483-FF5C5D8FEC6D}</author>
    <author>tc={7A93EB9A-597D-45EE-A584-608D9E1EDFA3}</author>
    <author>tc={FE7A70B0-9BC3-4595-AEA5-A3C6EFBFD794}</author>
    <author>tc={E9EA3932-22E9-4B4F-A774-1061EE4E5A01}</author>
  </authors>
  <commentList>
    <comment ref="V2" authorId="0" shapeId="0" xr:uid="{8E0299D6-C9C1-4F2D-A686-25108C015569}">
      <text>
        <r>
          <rPr>
            <b/>
            <sz val="9"/>
            <color indexed="81"/>
            <rFont val="Tahoma"/>
            <family val="2"/>
          </rPr>
          <t>Emmanuel Oviedo S.:</t>
        </r>
        <r>
          <rPr>
            <sz val="9"/>
            <color indexed="81"/>
            <rFont val="Tahoma"/>
            <family val="2"/>
          </rPr>
          <t xml:space="preserve">
Producción del mes
</t>
        </r>
      </text>
    </comment>
    <comment ref="T13" authorId="1" shapeId="0" xr:uid="{ADBD0A92-DE8F-4B60-9FBC-81B3977DF09A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NO TIENEN PLAZO.</t>
      </text>
    </comment>
    <comment ref="T14" authorId="2" shapeId="0" xr:uid="{2562FC8B-A6EF-4F8E-9A24-1679B8E8E724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NO TIENEN PLAZO.</t>
      </text>
    </comment>
    <comment ref="T16" authorId="3" shapeId="0" xr:uid="{0DE94BB1-4E0D-44BD-8C4A-C736808ACF32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NO TIENEN PLAZO.</t>
      </text>
    </comment>
    <comment ref="T17" authorId="4" shapeId="0" xr:uid="{4483F71A-A78F-4122-BFF4-1A0196A5A5F4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NO TIENEN PLAZO.</t>
      </text>
    </comment>
    <comment ref="T18" authorId="5" shapeId="0" xr:uid="{3700D8B6-4984-422C-ABE5-4222AA1EC07C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NO TIENEN PLAZO.</t>
      </text>
    </comment>
    <comment ref="T20" authorId="6" shapeId="0" xr:uid="{4DF2ABD9-6D4A-4317-8D36-E176E7BB0ADC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NO TIENEN PLAZO.</t>
      </text>
    </comment>
    <comment ref="T21" authorId="7" shapeId="0" xr:uid="{0D0CE999-AC83-476D-B330-951F7824FCAE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NO TIENEN PLAZO.</t>
      </text>
    </comment>
    <comment ref="T22" authorId="8" shapeId="0" xr:uid="{81AF1AC6-DF3E-4F07-BBC4-E23B3F565C24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NO TIENEN PLAZO.</t>
      </text>
    </comment>
    <comment ref="T24" authorId="9" shapeId="0" xr:uid="{4B595780-B364-46D9-BC30-E69EAF196BD3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NO TIENEN PLAZO.</t>
      </text>
    </comment>
    <comment ref="T28" authorId="10" shapeId="0" xr:uid="{7CE6D86E-5CE1-4586-BC0F-612B62189671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TIENE (1) ENMIENDA.</t>
      </text>
    </comment>
    <comment ref="T39" authorId="11" shapeId="0" xr:uid="{02C78073-BF11-4783-9012-F976BBEDACB8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TIENE (2) ENMIENDA.</t>
      </text>
    </comment>
    <comment ref="T40" authorId="12" shapeId="0" xr:uid="{A27E3EDD-38DA-4847-A2FE-1BCDB874F233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NO TIENEN PLAZO.</t>
      </text>
    </comment>
    <comment ref="T49" authorId="13" shapeId="0" xr:uid="{6A8F32D9-0E7F-4F9B-B483-FF5C5D8FEC6D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TIENE (1) ENMIENDA.</t>
      </text>
    </comment>
    <comment ref="T54" authorId="14" shapeId="0" xr:uid="{7A93EB9A-597D-45EE-A584-608D9E1EDFA3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NO TIENEN PLAZO.</t>
      </text>
    </comment>
    <comment ref="T61" authorId="15" shapeId="0" xr:uid="{FE7A70B0-9BC3-4595-AEA5-A3C6EFBFD794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NO TIENEN PLAZO.</t>
      </text>
    </comment>
    <comment ref="T96" authorId="16" shapeId="0" xr:uid="{E9EA3932-22E9-4B4F-A774-1061EE4E5A01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NO TIENEN PLAZO.</t>
      </text>
    </comment>
  </commentList>
</comments>
</file>

<file path=xl/sharedStrings.xml><?xml version="1.0" encoding="utf-8"?>
<sst xmlns="http://schemas.openxmlformats.org/spreadsheetml/2006/main" count="2179" uniqueCount="324">
  <si>
    <t>CANTIDAD DE PROCESO DEL MES</t>
  </si>
  <si>
    <t>CUMPLE</t>
  </si>
  <si>
    <t>PRODUCCIÓN DEL MES</t>
  </si>
  <si>
    <t>LICITACIÓN PÚBLICA NACIONAL</t>
  </si>
  <si>
    <t>*2*</t>
  </si>
  <si>
    <t>NO.</t>
  </si>
  <si>
    <t xml:space="preserve">DPTO. SOLICITANTE </t>
  </si>
  <si>
    <t>MES DE ENTRADA</t>
  </si>
  <si>
    <t>DESCRIPCIÓN RESUMIDA DE LO QUE SE REQUIERE</t>
  </si>
  <si>
    <t xml:space="preserve">CÓDIGO ASIGNADO </t>
  </si>
  <si>
    <t>TIPO DE UMBRAL</t>
  </si>
  <si>
    <t xml:space="preserve">TIPO DE ADQUISICIÓN </t>
  </si>
  <si>
    <t>ESTADO DEL PROCESO</t>
  </si>
  <si>
    <t xml:space="preserve">FECHA PUBLICACIÓN </t>
  </si>
  <si>
    <t>FECHA ADJUDICACION</t>
  </si>
  <si>
    <t>FECHA ORDEN DE COMPRA</t>
  </si>
  <si>
    <t xml:space="preserve">NO. DE ORDEN DE COMPRAS </t>
  </si>
  <si>
    <t xml:space="preserve">MYPYMES  </t>
  </si>
  <si>
    <t>TIPO DE MIPYME / PRODUCCIÓN NACIONAL / MUJER / NO APLICA</t>
  </si>
  <si>
    <t xml:space="preserve"> GÉNERO</t>
  </si>
  <si>
    <t>SUPLIDOR ADJUDICADO</t>
  </si>
  <si>
    <t>MONTO ORDEN DE COMPRAS</t>
  </si>
  <si>
    <t>DIAS LABORABLES (CANTIDAD)</t>
  </si>
  <si>
    <t>CUMPLE O NO</t>
  </si>
  <si>
    <t>COMPARACIÓN DE PRECIOS</t>
  </si>
  <si>
    <t>*3*</t>
  </si>
  <si>
    <t xml:space="preserve">DIRECCIÓN DE GESTIÓN HUMANA </t>
  </si>
  <si>
    <t>BIEN</t>
  </si>
  <si>
    <t>ADJUDICADO</t>
  </si>
  <si>
    <t>N/A</t>
  </si>
  <si>
    <t>NO</t>
  </si>
  <si>
    <t>MASCULINO</t>
  </si>
  <si>
    <t>*4*</t>
  </si>
  <si>
    <t>*5*</t>
  </si>
  <si>
    <t>DIRECCIÓN DE INFRAESTRUCTURA FÍSICA</t>
  </si>
  <si>
    <t>SERVICIO</t>
  </si>
  <si>
    <t>SI</t>
  </si>
  <si>
    <t>MEDIANA EMPRESA</t>
  </si>
  <si>
    <t>PEQUEÑA EMPRESA</t>
  </si>
  <si>
    <t>COMPRA MENOR</t>
  </si>
  <si>
    <t>MICRO EMPRESA</t>
  </si>
  <si>
    <t>FEMENINO</t>
  </si>
  <si>
    <t>DIRECCIÓN DE TECNOLOGÍAS DE LA INFORMACIÓN Y LA COMUNICACIÓN</t>
  </si>
  <si>
    <t>DIRECCIÓN ADMINISTRATIVA</t>
  </si>
  <si>
    <t>POR DEBAJO UMBRAL</t>
  </si>
  <si>
    <t>DIRECCIÓN DE COMUNICACIÓN AL USUARIO</t>
  </si>
  <si>
    <t>MIPYME MUJER – MICRO EMPRESA</t>
  </si>
  <si>
    <t>YERINA REYES CARRAZANA</t>
  </si>
  <si>
    <t xml:space="preserve">FIRMADO POR: </t>
  </si>
  <si>
    <t>GERENTE DE COTIZACIONES Y SEG. DE COMPRAS</t>
  </si>
  <si>
    <t xml:space="preserve">PLAZOS POR TIPO DE PROCESOS </t>
  </si>
  <si>
    <t>N/D</t>
  </si>
  <si>
    <t>DICIEMBRE</t>
  </si>
  <si>
    <t>DIRECCIÓN CENTRAL DE LA POLICÍA DE PROTECCIÓN JUDICIAL</t>
  </si>
  <si>
    <t>MIPYME MUJER - PEQUEÑA EMPRESA</t>
  </si>
  <si>
    <t>ENERO</t>
  </si>
  <si>
    <t>DIAS FERIADOS</t>
  </si>
  <si>
    <t xml:space="preserve">SI </t>
  </si>
  <si>
    <t>EXCEPCIÓN</t>
  </si>
  <si>
    <t>GRAN EMPRESA</t>
  </si>
  <si>
    <t>COORDINACIÓN GENERAL DE COMUNICACIONES Y ASUNTOS PÚBLICOS</t>
  </si>
  <si>
    <t>DIRECCIÓN DE GESTIÓN HUMANA Y CARRERA JUDICIAL ADMINISTRATIVA</t>
  </si>
  <si>
    <t>DIRECCIÓN DE JUSTICIA INCLUSIVA</t>
  </si>
  <si>
    <t>DIRECCIÓN DE SERVICIO JUDICIAL Y OPERACIONES</t>
  </si>
  <si>
    <t>MIPYME MUJER – PEQUEÑA EMPRESA</t>
  </si>
  <si>
    <t>MIPYME MUJER – MEDIANA EMPRESA</t>
  </si>
  <si>
    <t>2P TECHNOLOGY, SRL</t>
  </si>
  <si>
    <t xml:space="preserve">INVERSIONES MARTE SEGURA, SRL </t>
  </si>
  <si>
    <t xml:space="preserve">TECNOFIJACIONES DE DOMINICANA, SRL </t>
  </si>
  <si>
    <t>CASA ARMES, SRL</t>
  </si>
  <si>
    <t>TECNOFIJACIONES DE DOMINICANA, SRL</t>
  </si>
  <si>
    <t>RKR PARTS + SERVICES, EIRL</t>
  </si>
  <si>
    <t>RORESA SOLUCIONES, SRL</t>
  </si>
  <si>
    <t xml:space="preserve">GRUPO BRIZATLANTICA DEL CARIBE, SRL </t>
  </si>
  <si>
    <t>CANTABRIA BRAND REPRESENTATIVE, SRL</t>
  </si>
  <si>
    <t>FECHA DE NOTIFICACIÓN</t>
  </si>
  <si>
    <t>RELACIÓN DE COMPRAS REALIZADAS A MICRO, PEQUEÑAS Y MEDIANAS EMPRESAS (MIPYMES) - MARZO 2025</t>
  </si>
  <si>
    <t>RELACIÓN DE COMPRAS REALIZADAS A MICRO, PEQUEÑAS Y MEDIANAS EMPRESAS - MARZO 2025</t>
  </si>
  <si>
    <t>NOVIEMBRE</t>
  </si>
  <si>
    <t>ADQUISICIÓN DE PAPEL BOND PARA SER UTILIZADO A NIVEL NACIONAL</t>
  </si>
  <si>
    <t>ADQUISICIÓN DE PAPEL HIGIÉNICO PARA SER UTILIZADO A NIVEL NACIONAL</t>
  </si>
  <si>
    <t>ADQUISICIÓN DE TONERS PARA IMPRESORAS PARA SER UTILIZADOS A NIVEL NACIONAL</t>
  </si>
  <si>
    <t>5TA ETAPA READECUACIONES VARIAS EN DIFERENTES LOCALIDADES DEL PODER JUDICIAL</t>
  </si>
  <si>
    <t>LPN-CPJ-17-2024</t>
  </si>
  <si>
    <t>LPN-CPJ-16-2024</t>
  </si>
  <si>
    <t>LPN-CPJ-18-2024</t>
  </si>
  <si>
    <t>CP-CPJ-07-2024</t>
  </si>
  <si>
    <t>OBRA</t>
  </si>
  <si>
    <t>CORRIPIO S.A.S</t>
  </si>
  <si>
    <t>EDITORA CORRIPIO S.A.S</t>
  </si>
  <si>
    <t xml:space="preserve">COMPU-OFFICE DOMINICANA, S.R.L </t>
  </si>
  <si>
    <t xml:space="preserve">LUAMCI COMPANY </t>
  </si>
  <si>
    <t>CONSTRUCTORA VIASAN &amp; ASOCIADOS</t>
  </si>
  <si>
    <t>RUFINO SANCHEZ 
MORILLO</t>
  </si>
  <si>
    <t>DIRECCIÓN DE ANÁLISIS Y POLÍTICAS PÚBLICAS</t>
  </si>
  <si>
    <t>ADMINISTRACIÓN GENERAL DEL SERVICIO JUDICIAL</t>
  </si>
  <si>
    <t>DIRECCIÓN GENERAL DE ADMINISTRACIÓN Y CARRERA JUDICIAL</t>
  </si>
  <si>
    <t>DIRECCIÓN DE PRENSA Y COMUNICACIONES</t>
  </si>
  <si>
    <t xml:space="preserve">ENERO </t>
  </si>
  <si>
    <t xml:space="preserve">FEBRERO </t>
  </si>
  <si>
    <t>MARZO</t>
  </si>
  <si>
    <t>CONTRATACIÓN SERV. DE PRODUCCIÓN DE VIDEO, CREACIÓN  Y TRANSMISIÓN DE CONT. MULTIMEDIA P/ CONSUMO INTERNO Y EXTERNO DEL PODER  JUDICIAL, AUDIOVISUALES P/ JURAMENTACIONES DE ABOGADOS 2025</t>
  </si>
  <si>
    <t>AUDITORIA RECEPCION DE OBRA PARA LOS SISTEMAS HIDROSANITARIOS,  CONTRAINCENDIOS Y ELECTRO-MECANICOS Y VERIFICACION EN CAMPO  DE LOS PLANOS AS BUILT DEL PODER  JUDICIAL CIUDAD JUDICIAL SDE</t>
  </si>
  <si>
    <t>ADQUISICIÓN DE HERRAMIENTAS PARA MEJORA DE LA INFRAESTRUCTURA DE REDES DE DATOS EN LAS SEDES JUDICIALES</t>
  </si>
  <si>
    <t>ADQUISICIÓN DE LICENCIAMIENTO POWER BI  PREMIUM POR CAPACIDAD AHORA  DENOMINADO MICROSOFT FABRIC</t>
  </si>
  <si>
    <t>ADQUISICIÓN  DE SOFTWARES PARA LAS  OPERACIONES DEL PODER JUDICIAL</t>
  </si>
  <si>
    <t>RENOVACIÓN DE LICENCIAS DE LA PLATAFORMA DE GESTIÓN DE SERVICIOS TECNOLÓGICOS (ITSM)</t>
  </si>
  <si>
    <t>RENOVACION DE LICENCIAS DEL SISTEMA INTEGRAL DE INTELIGENCIA ARTIFICIAL PARA LA CIBERDEFENSA DARKTRACE</t>
  </si>
  <si>
    <t>ADQUISICIÓN DE EQUIPOS DE RED PARA LA CIUDAD JUDICIAL DE SANTO DOMINGO ESTE</t>
  </si>
  <si>
    <t>RENOVACIÓN DE LA HERRAMIENTA SECURE ONBOARDING PROCESS PARA EL REGISTRO Y LA VERIFICACIÓN DE LA IDENTIDAD DE LOS USUARIOS DEL FABRICANTE VU SECURITY</t>
  </si>
  <si>
    <t>ADQUISICIÓN DE LICENCIAS PARA LA SOLUCIÓN DE GESTIÓN DE VULNERABILIDADES TENABLE.IO PARA EL PODER JUDICIAL</t>
  </si>
  <si>
    <t>RENOVACIÓN DE LICENCIAS DE LA PLATAFORMA DE FIRMA ELECTRÓNICA</t>
  </si>
  <si>
    <t>SERVICIO DE PRODUCCIÓN Y  EJECUCIÓN GENERAL DE LA CELEBRACIÓN  DEL ACTO NACIONAL Y LOS ACTOS  DEPARTAMENTALES DE LA ORDEN AL MÉRITO  JUDICIAL Y ADMINISTRATIVO JUDICIAL DIRIGIDO A MIPYMES</t>
  </si>
  <si>
    <t>ADQUISICIÓN E IMPLEMENTACIÓN DE LA SOLUCIÓN DE EQUIPOS PARA LA PUESTA EN MARCHA DE LA RED DE DATOS DE LA CIUDAD JUDICIAL DE SANTO DOMINGO ESTE</t>
  </si>
  <si>
    <t xml:space="preserve">ADQ. ACONDICIONADORES DE AIRE PARA DIFERENTES DEPENDENCIAS DEL PODER JUDICIAL, DIRIGIDO A MIPYMES </t>
  </si>
  <si>
    <t>ADQ. MATERIALES ELÉCTRICOS, PRIMER PEDIDO 2025</t>
  </si>
  <si>
    <t>ADQ. MOBILIARIO PARA LAS OFICINAS DE LA SUPREMA CORTE DE LA JUSTICIA</t>
  </si>
  <si>
    <t>CONTRATACIÓN DE MEMBRESÍAS CORPORATIVAS EN LA ASOCIACIÓN DOMINICANA DE ADMINISTRADORES DE GESTIÓN HUMANA (ADOARH)</t>
  </si>
  <si>
    <t>RENOVACIÓN DE LICENCIAS DE LA SOLUCIÓN DE CIBERSEGURIDAD TREND MICRO</t>
  </si>
  <si>
    <t>ADQ. HERRAMIENTAS PARA USO DEL TALLER DE EBANISTERÍA</t>
  </si>
  <si>
    <t>ADQ. EQUIPOS DE SEGURIDAD PARA PERSONAL DE LA DIRECCIÓN DE INFRAESTRUCTURA FÍSICA</t>
  </si>
  <si>
    <t>ADQ. ELECTRODOMÉSTICOS PARA SU USO A NIVEL NACIONAL</t>
  </si>
  <si>
    <t>ADQ. RADIOS DE COMUNICACIÓN PARA EL PERSONAL DE SEGURIDAD DEL PJ SDE</t>
  </si>
  <si>
    <t>ADQUISICIÓN DE LICENCIAS DE SOFTWARE PARA LAS OPERACIONES DEL PERSONAL DE SERVICIO JUDICIAL</t>
  </si>
  <si>
    <t>CONTRATACIÓN DE LOS SERVICIOS DE GRABACIÓN DE VOZ PARA VIDEOS, INFOGRAFÍAS ENTRE OTRAS PRODUCCIONES AUDIOVISUALES PARA EL PODER JUDICIAL</t>
  </si>
  <si>
    <t>ADQ. MATERIALES DE RED PARA MEJORA DE LA INFRAESTRUCTURA DE REDES DE DATOS EN SEDES JUDICIALES</t>
  </si>
  <si>
    <t>CONTRATACIÓN DE SERVICIOS DE REFRIGERIO Y ALMUERZO PARA REUNIONES DE PROYECTOS DE LA DIRECCIÓN DE JUSTICIA INCLUSIVA, DIRIGIDO A MIPYMES</t>
  </si>
  <si>
    <t>CONTRATACIÓN DE SERVICIOS PROFESIONALES PARA ASESORÍA EN MATERIA SOCIAL Y EDUCATIVA</t>
  </si>
  <si>
    <t>ADQ. PIEZAS DE JOYERÍA ARTESANAL PARA REGALOS INSTITUCIONALES</t>
  </si>
  <si>
    <t>CONTRATACIÓN DE SERVICIO DE ALQUILER DE VEHÍCULO</t>
  </si>
  <si>
    <t>CONTRATACIÓN DE SERVICIO DE ALQUILER DE FURGONES CLIMATIZADOS PARA NAVES DE ARCHIVO CENTRAL DEL PODER JUDICIAL</t>
  </si>
  <si>
    <t>ADQ. ARTÍCULOS PROMOCIONALES PARA ACTIVIDADES DE LA DGH, DIRIGIDO A MIPYMES</t>
  </si>
  <si>
    <t>CONFECCIÓN DE UNIFORMES DEPORTIVOS DEL PODER JUDICIAL, DIRIGIDO A MIPYMES</t>
  </si>
  <si>
    <t>ADQ. BANDERAS DE EXTERIOR PARA USO DEL PODER JUDICIAL A NIVEL NACIONAL</t>
  </si>
  <si>
    <t>ADQ. AZÚCAR CREMA PARA SU USO A NIVEL NACIONAL</t>
  </si>
  <si>
    <t>ADQ. MATERIALES DE OFICINA SU USO A NIVEL NACIONAL</t>
  </si>
  <si>
    <t>ADQ. IMPRESORA DE CARNET INSTITUCIONAL DEL PODER JUDICIAL</t>
  </si>
  <si>
    <t>ADQ. CÁMARA FOTOGRÁFICA PARA CARNETIZACIÓN INSTITUCIONAL DEL PODER JUDICIAL</t>
  </si>
  <si>
    <t>ADQ. LICENCIAS PARA GESTIÓN DE REDES SOCIALES DEL PODER JUDICIAL</t>
  </si>
  <si>
    <t>CONTRATACIÓN DE SERVICIO DE HERRERÍA PARA EL JUZGADO DE PAZ DE JÁNICO, PALACIO DE JUSTICIA DE SANTIAGO Y PALACIO DE JUSTICIA DE JARABACOA</t>
  </si>
  <si>
    <t>CONTRATACIÓN DE SERVICIO DE TRANSPORTE DE PERSONAL DEL CENTRO DE GESTIÓN DOCUMENTAL, DIRIGIDO A MIPYMES</t>
  </si>
  <si>
    <t>ADQ. EQUIPOS PARA BOMBEO Y TANQUES PARA AGUA POTABLE</t>
  </si>
  <si>
    <t>ADQ. LONAS PLÁSTICAS PARA SU USO A NIVEL NACIONAL</t>
  </si>
  <si>
    <t xml:space="preserve">CONTRATACIÓN DE SERVICIO DE INTERNET GPON PARA EL TRIBUNAL DE TIERRA DEL DISTRITO NACIONAL </t>
  </si>
  <si>
    <t>ADQ. TERMO BOMBA PARA CAFÉ PARA SU USO A NIVEL NACIONAL</t>
  </si>
  <si>
    <t>ADQ. DE MANGUERAS Y CONOS DE TRÁFICO PARA SU USO A NIVEL NACIONAL</t>
  </si>
  <si>
    <t>ADQ. DE ETIQUETAS PARA SIGNATURA PARA EL CENTRO DE GESTIÓN DOCUMENTAL</t>
  </si>
  <si>
    <t>ADQ. DE TRITURADORAS PARA LOS CENTROS DE CITACIONES Y NOTIFICACIONES (CCN)</t>
  </si>
  <si>
    <t>ADQ. DE CAJAS DE CARTÓN PARA EL CENTRO DE GESTIÓN DOCUMENTAL</t>
  </si>
  <si>
    <t>ADQUISICIÓN DE PINES METÁLICOS CON SU ESTUCHE PARA LAS GALARDONADAS DEL PREMIO A LAS MUJERES DEL PODER JUDICIAL</t>
  </si>
  <si>
    <t>CONTRATACIÓN DE SERVICIOS A TERCERIZAR DE IMPRESIÓN, ESCANEO Y COPIADO EN SEDES JUDICIALES DEL CONSEJO DEL PODER JUDICIAL</t>
  </si>
  <si>
    <t>SUMINISTRO E INSTALACIÓN DE ACONDICIONADORES DE AIRE PARA EL JUZGADO DE PAZ DE JANICO, DIRIGIDO A MIPYMES</t>
  </si>
  <si>
    <t>ADQ. MACANAS EXTENSIVAS Y PARES DE ESPOSAS PARA EL PERSONAL DE SEGURIDAD DEL PJ SDE</t>
  </si>
  <si>
    <t>CONTRATACIÓN DE SERVICIOS TÉCNICOS PARA LA PRUEBA DE COMPETENCIAS CONDUCTUALES DEL CONCURSO DE OPOSICIÓN PARA INGRESAR AL PROGRAMA DE FORMACIÓN DE ASPIRANTES A JUEZ(A) DE PAZ PROCESO 2-2024</t>
  </si>
  <si>
    <t>ADQ. DE FÓLDERES PARA EL CENTRO DE GESTIÓN DOCUMENTAL</t>
  </si>
  <si>
    <t>CONTRATACIÓN DE SERVICIO DE MANTENIMIENTO AL SISTEMA DE VIDEO VIGILANCIA DEL ALMACÉN  DEL EDIFICIO DE LAS CORTES DE APELACIÓN, D. N.</t>
  </si>
  <si>
    <t>CONTRATACIÓN DE SERVICIOS PROFESIONALES PARA LA REALIZACIÓN DEL EVENTO DE PREMIACIÓN A LAS MUJERES DEL PODER JUDICIAL</t>
  </si>
  <si>
    <t>ADQ. TICKETS DE COMBUSTIBLES PARA VEHÍCULOS DEL CONSEJO DEL PODER JUDICIAL (DESIERTO CM-2025-031)</t>
  </si>
  <si>
    <t>ADQ. SILLAS ORTOPÉDICAS, DIRIGIDO A MIPYMES</t>
  </si>
  <si>
    <t>CONTRATACIÓN DE SERVICIO PARA LIMPIEZA Y DESCONGESTIONAMIENTO DE ÁREAS, DIRIGIDO A MIPYMES</t>
  </si>
  <si>
    <t>ADQ. CONDENSADOR DE AIRE ACONDICIONADO PARA EDIFICIO SCJ-CPJ, DIRIGIDO A MIPYMES</t>
  </si>
  <si>
    <t>CONTRATACIÓN SERVICIO DE REVESTIMIENTO DE COUNTER Y MUROS ÁREA DE ACCESO DIGITAL DEL CSS DEL PJCA DN</t>
  </si>
  <si>
    <t>ADQ. CARROS PARA LIMPIEZA PARA SU USO A NIVEL NACIONAL</t>
  </si>
  <si>
    <t>ADQ. CAJA DE SEGURIDAD ELECTRÓNICA PARA SU USO EN EL EDIFICIO SCJ-CPJ</t>
  </si>
  <si>
    <t>CONTRATACIÓN DE SERVICIO DE ALQUILER DE LAPTOPS PARA EL CONCURSO DE OPOSICIÓN PARA INGRESAR AL PROGRAMA DE FORMACIÓN DE ASPIRANTES A JUEZ DE PAZ PROCESO 1-2025</t>
  </si>
  <si>
    <t>CP-CPJ-BS-01-2025</t>
  </si>
  <si>
    <t>CP-CPJ-BS-03-2025</t>
  </si>
  <si>
    <t>CP-CPJ-BS-02-2025</t>
  </si>
  <si>
    <t>PEEX-CPJ-01-2025</t>
  </si>
  <si>
    <t>PEEX-CPJ-02-2025</t>
  </si>
  <si>
    <t>PEEX-CPJ-03-2025</t>
  </si>
  <si>
    <t>PEEX-CPJ-05-2025</t>
  </si>
  <si>
    <t>PEEX-CPJ-06-2025</t>
  </si>
  <si>
    <t xml:space="preserve">PEEX-CPJ-07-2025 </t>
  </si>
  <si>
    <t xml:space="preserve">PEEX-CPJ-04-2025 </t>
  </si>
  <si>
    <t>PEPU-CPJ-01-2025</t>
  </si>
  <si>
    <t>CP-CPJ-BS-06-2025</t>
  </si>
  <si>
    <t>PEEX-CPJ-08-2025</t>
  </si>
  <si>
    <t>CM-2025-020</t>
  </si>
  <si>
    <t>CM-2025-021</t>
  </si>
  <si>
    <t>CDU-2025-012</t>
  </si>
  <si>
    <t>CDU-2025-013</t>
  </si>
  <si>
    <t>PEEX-CPJ-10-2025</t>
  </si>
  <si>
    <t>CM-2025-023</t>
  </si>
  <si>
    <t>CM-2025-025</t>
  </si>
  <si>
    <t>CM-2025-026</t>
  </si>
  <si>
    <t>CM-2025-027</t>
  </si>
  <si>
    <t>PEEX-CPJ-11-2025</t>
  </si>
  <si>
    <t>CDU-2025-017</t>
  </si>
  <si>
    <t>CM-2025-028</t>
  </si>
  <si>
    <t>CM-2025-029</t>
  </si>
  <si>
    <t>PEOR-CPJ-02-2025</t>
  </si>
  <si>
    <t>CDU-2025-023</t>
  </si>
  <si>
    <t>CM-2025-030</t>
  </si>
  <si>
    <t>CM-2025-032</t>
  </si>
  <si>
    <t>CM-2025-033</t>
  </si>
  <si>
    <t>CM-2025-034</t>
  </si>
  <si>
    <t>CM-2025-035</t>
  </si>
  <si>
    <t>CM-2025-036</t>
  </si>
  <si>
    <t>CM-2025-037</t>
  </si>
  <si>
    <t>CDU-2025-026</t>
  </si>
  <si>
    <t>CDU-2025-025</t>
  </si>
  <si>
    <t>CM-2025-038</t>
  </si>
  <si>
    <t>CM-2025-039</t>
  </si>
  <si>
    <t>CM-2025-046</t>
  </si>
  <si>
    <t>CM-2025-040</t>
  </si>
  <si>
    <t>CDU-2025-028</t>
  </si>
  <si>
    <t>CM-2025-041</t>
  </si>
  <si>
    <t>CM-2025-042</t>
  </si>
  <si>
    <t xml:space="preserve">CDU-2025-029 </t>
  </si>
  <si>
    <t>CM-2025-044</t>
  </si>
  <si>
    <t>CM-2025-043</t>
  </si>
  <si>
    <t>CM-2025-045</t>
  </si>
  <si>
    <t>CDU-2025-030</t>
  </si>
  <si>
    <t>CM-2025-047</t>
  </si>
  <si>
    <t>CDU-2025-032</t>
  </si>
  <si>
    <t>CDU-2025-035</t>
  </si>
  <si>
    <t>CDU-2025-033</t>
  </si>
  <si>
    <t>CM-2025-050</t>
  </si>
  <si>
    <t>CDU-2025-036</t>
  </si>
  <si>
    <t>PEOR-CPJ-01-2025</t>
  </si>
  <si>
    <t>CM-2025-052</t>
  </si>
  <si>
    <t>CDU-2025-038</t>
  </si>
  <si>
    <t>CDU-2025-039</t>
  </si>
  <si>
    <t>CDU-2025-041</t>
  </si>
  <si>
    <t>CDU-2025-044</t>
  </si>
  <si>
    <t>CDU-2025-045</t>
  </si>
  <si>
    <t xml:space="preserve">CDU-2025-047 </t>
  </si>
  <si>
    <t>CDU-2025-053</t>
  </si>
  <si>
    <t>MIPYME MUJER - MICRO EMPRESA</t>
  </si>
  <si>
    <t xml:space="preserve">MEDIANA EMPRESA </t>
  </si>
  <si>
    <t xml:space="preserve">PEQUEÑA EMPRESA </t>
  </si>
  <si>
    <t>EVS FILMS PRODUCCIÓN, S.R.L.</t>
  </si>
  <si>
    <t>ING. MARIO EMILIO MARCANO SALCEDO</t>
  </si>
  <si>
    <t>CECOMSA, S.R.L</t>
  </si>
  <si>
    <t>SIG GROUP, S.R.L</t>
  </si>
  <si>
    <t>IT GLOBAL ENTERPRISE SERVICES INC</t>
  </si>
  <si>
    <t>NAP DEL CARIBE INC</t>
  </si>
  <si>
    <t>IT GLOBAL ENTERPRISE SERVICES, INC</t>
  </si>
  <si>
    <t>CECOMSA, SRL</t>
  </si>
  <si>
    <t>APPLAB, S.R.L</t>
  </si>
  <si>
    <t>GRUPO TECNOLÓGICO ADEXUS, SRL</t>
  </si>
  <si>
    <t>AVANSI, S.R.L.</t>
  </si>
  <si>
    <t>IT GLOBAL ENTERPRISE SERVICES, INC.</t>
  </si>
  <si>
    <t xml:space="preserve">ADIVIG, SRL </t>
  </si>
  <si>
    <t>VICTOR GARCÍA AIRE ACONDICIONADO, SRL</t>
  </si>
  <si>
    <t xml:space="preserve">LERMONT ENGINEERING GROUP, SRL </t>
  </si>
  <si>
    <t>CORAMCA, SRL</t>
  </si>
  <si>
    <t xml:space="preserve">ROMÁN PARDES INDUSTRIAL, SRL </t>
  </si>
  <si>
    <t>OXALIS GESTIONES INMOBILIARIAS, SRL</t>
  </si>
  <si>
    <t xml:space="preserve">INGENIERÍA MÚLTIPLES Y MANTENIMIENTO INTEGRAL MORETA BATISTA, SRL </t>
  </si>
  <si>
    <t>BM SUPLIDORES ELÉCTRICOS, SRL</t>
  </si>
  <si>
    <t xml:space="preserve">SUPLIDORES INTERNACIONALES GARCÍA SUPLIGAR, SRL </t>
  </si>
  <si>
    <t>ROSSEL, SRL</t>
  </si>
  <si>
    <t>ALLINONESUPPLY, SRL</t>
  </si>
  <si>
    <t xml:space="preserve">ASOCIACIÓN DOMINICANA DE ADMINISTRADORES DE GESTIÓN HUMANA, ADOARH </t>
  </si>
  <si>
    <t xml:space="preserve">INVERSIONES MARTE SEGURA SRL </t>
  </si>
  <si>
    <t xml:space="preserve">ROMAN PAREDES SRL </t>
  </si>
  <si>
    <t>SOLUCIONES MECÁNICAS SM, SRL</t>
  </si>
  <si>
    <t>INVERSIONES MARTE SEGURA SRL</t>
  </si>
  <si>
    <t>DISTRIBUIDORA DE EQUIPOS INDUSTRIALES Y DE SEGURIDAD DEINSA, SRL</t>
  </si>
  <si>
    <t xml:space="preserve">SERVICIOS EMPRESARIALES CANAAN SRL </t>
  </si>
  <si>
    <t>INVERSIONES INOGAR SRL</t>
  </si>
  <si>
    <t>COMERCIAL RICRUZ SRL</t>
  </si>
  <si>
    <t>ABASTECIMIENTOS COMERCIALES FJJ SRL</t>
  </si>
  <si>
    <t xml:space="preserve">UXMAL COMERCIAL, SRL </t>
  </si>
  <si>
    <t>HISAC INTERNACIONAL, S.R.L.</t>
  </si>
  <si>
    <t xml:space="preserve">VELEZ IMPORT, SRL </t>
  </si>
  <si>
    <t xml:space="preserve">CECOMSA, SRL </t>
  </si>
  <si>
    <t>FORDELINK, SRL</t>
  </si>
  <si>
    <t xml:space="preserve">OFFITEK, SRL </t>
  </si>
  <si>
    <t>JUAN MIGUEL PEREZ</t>
  </si>
  <si>
    <t xml:space="preserve">JOYAS CRIOLLAS, SA </t>
  </si>
  <si>
    <t xml:space="preserve">TURISTRANS TRANSPORTE Y SERVICIOS SRL </t>
  </si>
  <si>
    <t xml:space="preserve">CONTAINER TRAILER SERVICES (CTS) SRL </t>
  </si>
  <si>
    <t xml:space="preserve">LEMON CREATIVO, SRL </t>
  </si>
  <si>
    <t xml:space="preserve">JD UNIFORMES Y UTILERÍAS, SRL </t>
  </si>
  <si>
    <t xml:space="preserve">BANDERAS GLOBAL HC, SRL </t>
  </si>
  <si>
    <t xml:space="preserve">THE OFFICE WAREHOUSE DOMINICANA, SRL </t>
  </si>
  <si>
    <t xml:space="preserve">GALEN OFFICE SUPPLY, SRL </t>
  </si>
  <si>
    <t xml:space="preserve">ENFOQUE DIGITAL, SRL </t>
  </si>
  <si>
    <t>OFFITEK, SRL</t>
  </si>
  <si>
    <t xml:space="preserve">PROCITROM, SRL </t>
  </si>
  <si>
    <t>TRANSPORTE ENCARNACIÓN REYES, SRL</t>
  </si>
  <si>
    <t>INVERSIONES MARTE SEGURA, SRL</t>
  </si>
  <si>
    <t xml:space="preserve">ROMÁN PAREDES INDUSTRIAL, SRL </t>
  </si>
  <si>
    <t xml:space="preserve">CASA ARMES, SRL </t>
  </si>
  <si>
    <t>COLUMBUS NETWORKS DOMINICANA, SA</t>
  </si>
  <si>
    <t xml:space="preserve">LOM OFFICE COMP, SRL </t>
  </si>
  <si>
    <t>SOFIMAC TECHNOLOGY SOTE, SRL</t>
  </si>
  <si>
    <t>CENTROXPERT STE, SRL</t>
  </si>
  <si>
    <t xml:space="preserve">MICROFUNDICIÓN FGLE, SRL </t>
  </si>
  <si>
    <t xml:space="preserve">SYNTES, SRL </t>
  </si>
  <si>
    <t xml:space="preserve">VICTOR GARCÍA AIRE ACONDICIONADO, SRL </t>
  </si>
  <si>
    <t xml:space="preserve">PHES &amp; ESPINOSA, SRL </t>
  </si>
  <si>
    <t>UNIQUE MANAGEMENT SOLUTIONS I. MARTÍNEZ, SRL</t>
  </si>
  <si>
    <t>OMX MULTISERVICIOS, SRL</t>
  </si>
  <si>
    <t>METRO TECNOLOGÍA (METROTEC), SRL</t>
  </si>
  <si>
    <t>PRODUCCIONES TICTACTUK, S.R.L.</t>
  </si>
  <si>
    <t>DISTRIBUIDORES INTERNACIONALES DE PETRÓLEO, SA</t>
  </si>
  <si>
    <t xml:space="preserve">MUEBLES &amp; EQUIPOS PARA OFICINA LEÓN GONZÁLEZ, SRL </t>
  </si>
  <si>
    <t xml:space="preserve">OPEN CLEAN, SRL </t>
  </si>
  <si>
    <t xml:space="preserve">FRÍO MAX, SRL </t>
  </si>
  <si>
    <t>PROCITROM, SRL</t>
  </si>
  <si>
    <t>ROMÁN PAREDES INDUSTRIAL, SRL</t>
  </si>
  <si>
    <t xml:space="preserve">RENT SAFE INTERNATIONAL, SRL </t>
  </si>
  <si>
    <t>HAS TECNOLOGIA, SRL</t>
  </si>
  <si>
    <t>SUMINISTRO E INSTALACIÓN DE ACONDICIONADORES DE AIRE PARA LA SUPREMA CORTE DE JUSTICIA EL CONSEJO DEL PODER JUDICIAL DIRIGIDA A MIPYMES</t>
  </si>
  <si>
    <t>CP-CPJ-BS-04-2025</t>
  </si>
  <si>
    <t>VICTOR GARCIA AIRE ACONDICIONADO, SRL</t>
  </si>
  <si>
    <t>LERMONT ENGINEERING 
GROUP, SRL</t>
  </si>
  <si>
    <t>SUMINISTRO E INSTALACIÓN DE PIZARRAS DE CRISTAL Y ACCESORIOS DECORATIVOS EN EL EDIFICIO DE LA SUPREMA CORTE DE JUSTICIA</t>
  </si>
  <si>
    <t>CDU-2025-037</t>
  </si>
  <si>
    <t>INGENIERÍA Y MANTENIMIENTO INTEGRAL DE ESTRUCTURAS, SRL</t>
  </si>
  <si>
    <t xml:space="preserve"> DIRECCIÓN DE PRODUCCIÓN E IDENTIDAD INSTITUCIONAL</t>
  </si>
  <si>
    <t>CONTRATACIÓN DE UNA EMPRESA PARA DISEÑO Y DIAGRAMACIÓN DEL CÓDIGO DE COMPORTAMIENTO ÉTICO DEL PODER JUDICIAL</t>
  </si>
  <si>
    <t>CDU-2025-046</t>
  </si>
  <si>
    <t>EDITEC, SRL</t>
  </si>
  <si>
    <t xml:space="preserve"> DIRECCIÓN DE JUSTICIA INCLUSIVA</t>
  </si>
  <si>
    <t>CONTRATACIÓN DE SERVICIOS DE MONTAJE, AUDIOVISUALES Y REFRIGERIO PARA EL EVENTO DE CONMEMORACIÓN DEL MES DE ABRIL PARA LA PREVENCIÓN DE ABUSO INFANTIL</t>
  </si>
  <si>
    <t>CM-2025-048</t>
  </si>
  <si>
    <t>XIOMARI VELOZ D' LUJO FIESTA, SRL</t>
  </si>
  <si>
    <r>
      <rPr>
        <b/>
        <u/>
        <sz val="11"/>
        <color rgb="FF000000"/>
        <rFont val="Aptos Narrow"/>
        <family val="2"/>
        <scheme val="minor"/>
      </rPr>
      <t>Fecha elaboración:</t>
    </r>
    <r>
      <rPr>
        <sz val="11"/>
        <color rgb="FF000000"/>
        <rFont val="Aptos Narrow"/>
        <family val="2"/>
        <scheme val="minor"/>
      </rPr>
      <t xml:space="preserve"> 04 de abril 2025</t>
    </r>
    <r>
      <rPr>
        <b/>
        <sz val="11"/>
        <color rgb="FF000000"/>
        <rFont val="Aptos Narrow"/>
        <family val="2"/>
        <scheme val="minor"/>
      </rPr>
      <t>.</t>
    </r>
  </si>
  <si>
    <r>
      <rPr>
        <b/>
        <u/>
        <sz val="14"/>
        <color rgb="FF000000"/>
        <rFont val="Aptos Narrow"/>
        <family val="2"/>
        <scheme val="minor"/>
      </rPr>
      <t>Fecha elaboración:</t>
    </r>
    <r>
      <rPr>
        <sz val="14"/>
        <color rgb="FF000000"/>
        <rFont val="Aptos Narrow"/>
        <family val="2"/>
        <scheme val="minor"/>
      </rPr>
      <t xml:space="preserve"> 04 de abril 2025</t>
    </r>
    <r>
      <rPr>
        <b/>
        <sz val="14"/>
        <color rgb="FF000000"/>
        <rFont val="Aptos Narrow"/>
        <family val="2"/>
        <scheme val="minor"/>
      </rPr>
      <t>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</si>
</sst>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[$-1C0A]dddd\ d&quot; de &quot;mmmm&quot; de &quot;yyyy;@"/>
  </numFmts>
  <fonts count="24" x14ac:knownFonts="1">
    <font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rgb="FF000000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sz val="11"/>
      <color rgb="FF000000"/>
      <name val="Aptos Narrow"/>
      <family val="2"/>
      <scheme val="minor"/>
    </font>
    <font>
      <b/>
      <u/>
      <sz val="11"/>
      <color rgb="FF000000"/>
      <name val="Aptos Narrow"/>
      <family val="2"/>
      <scheme val="minor"/>
    </font>
    <font>
      <b/>
      <u/>
      <sz val="11"/>
      <name val="Aptos Narrow"/>
      <family val="2"/>
      <scheme val="minor"/>
    </font>
    <font>
      <sz val="11"/>
      <name val="Aptos Narrow"/>
      <family val="2"/>
      <scheme val="minor"/>
    </font>
    <font>
      <b/>
      <u/>
      <sz val="18"/>
      <color theme="1"/>
      <name val="Aptos Narrow"/>
      <family val="2"/>
      <scheme val="minor"/>
    </font>
    <font>
      <b/>
      <u/>
      <sz val="20"/>
      <color theme="1"/>
      <name val="Times New Roman"/>
      <family val="1"/>
    </font>
    <font>
      <b/>
      <u val="double"/>
      <sz val="11"/>
      <color theme="1"/>
      <name val="Aptos Narrow"/>
      <family val="2"/>
      <scheme val="minor"/>
    </font>
    <font>
      <b/>
      <i/>
      <u val="double"/>
      <sz val="18"/>
      <color theme="1"/>
      <name val="Aptos Narrow"/>
      <family val="2"/>
      <scheme val="minor"/>
    </font>
    <font>
      <b/>
      <i/>
      <u val="double"/>
      <sz val="16"/>
      <color theme="1"/>
      <name val="Aptos Narrow"/>
      <family val="2"/>
      <scheme val="minor"/>
    </font>
    <font>
      <b/>
      <i/>
      <u val="double"/>
      <sz val="14"/>
      <color theme="1"/>
      <name val="Aptos Narrow"/>
      <family val="2"/>
      <scheme val="minor"/>
    </font>
    <font>
      <b/>
      <sz val="14"/>
      <color rgb="FF000000"/>
      <name val="Aptos Narrow"/>
      <family val="2"/>
      <scheme val="minor"/>
    </font>
    <font>
      <b/>
      <u/>
      <sz val="14"/>
      <color rgb="FF000000"/>
      <name val="Aptos Narrow"/>
      <family val="2"/>
      <scheme val="minor"/>
    </font>
    <font>
      <sz val="14"/>
      <color rgb="FF000000"/>
      <name val="Aptos Narrow"/>
      <family val="2"/>
      <scheme val="minor"/>
    </font>
    <font>
      <sz val="12"/>
      <color theme="1"/>
      <name val="Aptos Narrow"/>
      <family val="2"/>
    </font>
  </fonts>
  <fills count="8">
    <fill>
      <patternFill patternType="none"/>
    </fill>
    <fill>
      <patternFill patternType="gray125"/>
    </fill>
    <fill>
      <patternFill patternType="solid">
        <fgColor theme="3" tint="0.749992370372631"/>
        <bgColor indexed="64"/>
      </patternFill>
    </fill>
    <fill>
      <patternFill patternType="solid">
        <fgColor theme="3" tint="0.749992370372631"/>
        <bgColor rgb="FF000000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44" fontId="2" fillId="0" borderId="0" applyFont="0" applyFill="0" applyBorder="0" applyAlignment="0" applyProtection="0"/>
    <xf numFmtId="0" fontId="3" fillId="0" borderId="0"/>
    <xf numFmtId="9" fontId="2" fillId="0" borderId="0" applyFont="0" applyFill="0" applyBorder="0" applyAlignment="0" applyProtection="0"/>
  </cellStyleXfs>
  <cellXfs count="63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7" fillId="3" borderId="11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9" fontId="7" fillId="0" borderId="0" xfId="3" applyFont="1" applyFill="1" applyAlignment="1">
      <alignment horizontal="center" vertical="center" wrapText="1"/>
    </xf>
    <xf numFmtId="0" fontId="0" fillId="5" borderId="0" xfId="0" applyFill="1" applyAlignment="1">
      <alignment horizontal="center" vertical="center"/>
    </xf>
    <xf numFmtId="0" fontId="9" fillId="0" borderId="0" xfId="0" applyFont="1"/>
    <xf numFmtId="0" fontId="10" fillId="0" borderId="7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164" fontId="0" fillId="0" borderId="8" xfId="0" applyNumberFormat="1" applyBorder="1" applyAlignment="1">
      <alignment horizontal="center" vertical="center" wrapText="1"/>
    </xf>
    <xf numFmtId="44" fontId="0" fillId="0" borderId="8" xfId="1" applyFont="1" applyFill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6" fillId="4" borderId="0" xfId="0" applyFont="1" applyFill="1" applyAlignment="1">
      <alignment horizontal="center" vertical="center" wrapText="1"/>
    </xf>
    <xf numFmtId="0" fontId="16" fillId="5" borderId="0" xfId="0" applyFont="1" applyFill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9" fontId="7" fillId="5" borderId="3" xfId="3" applyFont="1" applyFill="1" applyBorder="1" applyAlignment="1">
      <alignment horizontal="center" vertical="center" wrapText="1"/>
    </xf>
    <xf numFmtId="0" fontId="0" fillId="7" borderId="0" xfId="0" applyFill="1" applyAlignment="1">
      <alignment horizontal="center" vertical="center"/>
    </xf>
    <xf numFmtId="0" fontId="10" fillId="0" borderId="16" xfId="0" applyFont="1" applyBorder="1" applyAlignment="1">
      <alignment horizontal="center" vertical="center" wrapText="1"/>
    </xf>
    <xf numFmtId="164" fontId="0" fillId="0" borderId="17" xfId="0" applyNumberFormat="1" applyBorder="1" applyAlignment="1">
      <alignment horizontal="center" vertical="center" wrapText="1"/>
    </xf>
    <xf numFmtId="164" fontId="0" fillId="0" borderId="7" xfId="0" applyNumberForma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14" fontId="0" fillId="6" borderId="18" xfId="0" applyNumberFormat="1" applyFill="1" applyBorder="1" applyAlignment="1">
      <alignment horizontal="center" vertical="center"/>
    </xf>
    <xf numFmtId="0" fontId="20" fillId="0" borderId="0" xfId="0" applyFont="1" applyAlignment="1">
      <alignment vertical="center"/>
    </xf>
    <xf numFmtId="164" fontId="0" fillId="0" borderId="10" xfId="0" applyNumberFormat="1" applyBorder="1" applyAlignment="1">
      <alignment horizontal="center" vertical="center" wrapText="1"/>
    </xf>
    <xf numFmtId="164" fontId="0" fillId="0" borderId="22" xfId="0" applyNumberFormat="1" applyBorder="1" applyAlignment="1">
      <alignment horizontal="center" vertical="center" wrapText="1"/>
    </xf>
    <xf numFmtId="164" fontId="0" fillId="0" borderId="23" xfId="0" applyNumberFormat="1" applyBorder="1" applyAlignment="1">
      <alignment horizontal="center" vertical="center" wrapText="1"/>
    </xf>
    <xf numFmtId="14" fontId="0" fillId="6" borderId="19" xfId="0" applyNumberFormat="1" applyFill="1" applyBorder="1" applyAlignment="1">
      <alignment horizontal="center" vertical="center"/>
    </xf>
    <xf numFmtId="14" fontId="0" fillId="6" borderId="20" xfId="0" applyNumberFormat="1" applyFill="1" applyBorder="1" applyAlignment="1">
      <alignment horizontal="center" vertical="center"/>
    </xf>
    <xf numFmtId="0" fontId="0" fillId="0" borderId="23" xfId="0" applyBorder="1" applyAlignment="1">
      <alignment horizontal="center" vertical="center" wrapText="1"/>
    </xf>
    <xf numFmtId="44" fontId="0" fillId="0" borderId="24" xfId="1" applyFont="1" applyFill="1" applyBorder="1" applyAlignment="1">
      <alignment horizontal="center" vertical="center" wrapText="1"/>
    </xf>
    <xf numFmtId="0" fontId="23" fillId="0" borderId="16" xfId="0" applyFont="1" applyBorder="1" applyAlignment="1">
      <alignment horizontal="center" vertical="center" wrapText="1"/>
    </xf>
    <xf numFmtId="164" fontId="0" fillId="0" borderId="25" xfId="0" applyNumberFormat="1" applyBorder="1" applyAlignment="1">
      <alignment horizontal="center" vertical="center" wrapText="1"/>
    </xf>
    <xf numFmtId="164" fontId="0" fillId="0" borderId="24" xfId="0" applyNumberFormat="1" applyBorder="1" applyAlignment="1">
      <alignment horizontal="center" vertical="center" wrapText="1"/>
    </xf>
    <xf numFmtId="0" fontId="0" fillId="4" borderId="21" xfId="0" applyFill="1" applyBorder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7" borderId="21" xfId="0" applyFill="1" applyBorder="1" applyAlignment="1">
      <alignment horizontal="center" vertical="center"/>
    </xf>
    <xf numFmtId="0" fontId="0" fillId="7" borderId="0" xfId="0" applyFill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12" fillId="0" borderId="0" xfId="2" applyFont="1" applyAlignment="1">
      <alignment horizontal="center" vertical="center"/>
    </xf>
    <xf numFmtId="0" fontId="13" fillId="0" borderId="0" xfId="2" applyFont="1" applyAlignment="1">
      <alignment horizontal="center" vertical="center"/>
    </xf>
    <xf numFmtId="0" fontId="7" fillId="0" borderId="0" xfId="2" applyFont="1" applyAlignment="1">
      <alignment horizontal="center" vertical="center"/>
    </xf>
    <xf numFmtId="0" fontId="14" fillId="2" borderId="1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</cellXfs>
  <cellStyles count="4">
    <cellStyle name="Moneda" xfId="1" builtinId="4"/>
    <cellStyle name="Normal" xfId="0" builtinId="0"/>
    <cellStyle name="Normal 2" xfId="2" xr:uid="{4A5EFC2A-DB1B-483F-9F28-D841B6403735}"/>
    <cellStyle name="Porcentaje" xfId="3" builtinId="5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colors>
    <mruColors>
      <color rgb="FF96B8FC"/>
      <color rgb="FF9DACF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140652</xdr:colOff>
      <xdr:row>0</xdr:row>
      <xdr:rowOff>119380</xdr:rowOff>
    </xdr:from>
    <xdr:to>
      <xdr:col>3</xdr:col>
      <xdr:colOff>3127375</xdr:colOff>
      <xdr:row>0</xdr:row>
      <xdr:rowOff>1869440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8D231E6-30B7-4740-916E-F952D32D58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9777" y="119380"/>
          <a:ext cx="6082348" cy="17500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140652</xdr:colOff>
      <xdr:row>0</xdr:row>
      <xdr:rowOff>119380</xdr:rowOff>
    </xdr:from>
    <xdr:to>
      <xdr:col>3</xdr:col>
      <xdr:colOff>3127375</xdr:colOff>
      <xdr:row>0</xdr:row>
      <xdr:rowOff>1869440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C55958D-4FDA-4888-BED1-E820D48068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0252" y="119380"/>
          <a:ext cx="5987098" cy="1750060"/>
        </a:xfrm>
        <a:prstGeom prst="rect">
          <a:avLst/>
        </a:prstGeom>
      </xdr:spPr>
    </xdr:pic>
    <xdr:clientData/>
  </xdr:twoCellAnchor>
</xdr:wsDr>
</file>

<file path=xl/namedSheetViews/namedSheetView1.xml><?xml version="1.0" encoding="utf-8"?>
<namedSheetViews xmlns="http://schemas.microsoft.com/office/spreadsheetml/2019/namedsheetviews" xmlns:x="http://schemas.openxmlformats.org/spreadsheetml/2006/main" xmlns:mc="http://schemas.openxmlformats.org/markup-compatibility/2006" xmlns:x14="http://schemas.microsoft.com/office/spreadsheetml/2009/9/main" mc:Ignorable="x14"/>
</file>

<file path=xl/persons/person.xml><?xml version="1.0" encoding="utf-8"?>
<personList xmlns="http://schemas.microsoft.com/office/spreadsheetml/2018/threadedcomments" xmlns:x="http://schemas.openxmlformats.org/spreadsheetml/2006/main">
  <person displayName="Matily Alcantara Reynoso" id="{1D2E334A-71CF-473E-84CF-0D0DCECFF407}" userId="S::matalcantara@poderjudicial.gob.do::964b127b-4144-40e2-bf3a-faf1ec4e9d50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T13" dT="2025-03-31T15:52:16.95" personId="{1D2E334A-71CF-473E-84CF-0D0DCECFF407}" id="{ADBD0A92-DE8F-4B60-9FBC-81B3977DF09A}">
    <text>NO TIENEN PLAZO.</text>
  </threadedComment>
  <threadedComment ref="T14" dT="2025-03-31T15:52:24.49" personId="{1D2E334A-71CF-473E-84CF-0D0DCECFF407}" id="{2562FC8B-A6EF-4F8E-9A24-1679B8E8E724}">
    <text>NO TIENEN PLAZO.</text>
  </threadedComment>
  <threadedComment ref="T16" dT="2025-03-31T15:52:28.94" personId="{1D2E334A-71CF-473E-84CF-0D0DCECFF407}" id="{0DE94BB1-4E0D-44BD-8C4A-C736808ACF32}">
    <text>NO TIENEN PLAZO.</text>
  </threadedComment>
  <threadedComment ref="T17" dT="2025-03-31T15:52:32.05" personId="{1D2E334A-71CF-473E-84CF-0D0DCECFF407}" id="{4483F71A-A78F-4122-BFF4-1A0196A5A5F4}">
    <text>NO TIENEN PLAZO.</text>
  </threadedComment>
  <threadedComment ref="T18" dT="2025-03-31T15:52:35.65" personId="{1D2E334A-71CF-473E-84CF-0D0DCECFF407}" id="{3700D8B6-4984-422C-ABE5-4222AA1EC07C}">
    <text>NO TIENEN PLAZO.</text>
  </threadedComment>
  <threadedComment ref="T20" dT="2025-03-31T15:52:38.58" personId="{1D2E334A-71CF-473E-84CF-0D0DCECFF407}" id="{4DF2ABD9-6D4A-4317-8D36-E176E7BB0ADC}">
    <text>NO TIENEN PLAZO.</text>
  </threadedComment>
  <threadedComment ref="T21" dT="2025-03-31T15:52:41.65" personId="{1D2E334A-71CF-473E-84CF-0D0DCECFF407}" id="{0D0CE999-AC83-476D-B330-951F7824FCAE}">
    <text>NO TIENEN PLAZO.</text>
  </threadedComment>
  <threadedComment ref="T22" dT="2025-03-31T15:52:45.56" personId="{1D2E334A-71CF-473E-84CF-0D0DCECFF407}" id="{81AF1AC6-DF3E-4F07-BBC4-E23B3F565C24}">
    <text>NO TIENEN PLAZO.</text>
  </threadedComment>
  <threadedComment ref="T24" dT="2025-03-31T15:52:50.20" personId="{1D2E334A-71CF-473E-84CF-0D0DCECFF407}" id="{4B595780-B364-46D9-BC30-E69EAF196BD3}">
    <text>NO TIENEN PLAZO.</text>
  </threadedComment>
  <threadedComment ref="T28" dT="2025-03-31T15:47:36.03" personId="{1D2E334A-71CF-473E-84CF-0D0DCECFF407}" id="{7CE6D86E-5CE1-4586-BC0F-612B62189671}">
    <text>TIENE (1) ENMIENDA.</text>
  </threadedComment>
  <threadedComment ref="T39" dT="2025-03-31T15:49:58.67" personId="{1D2E334A-71CF-473E-84CF-0D0DCECFF407}" id="{02C78073-BF11-4783-9012-F976BBEDACB8}">
    <text>TIENE (2) ENMIENDA.</text>
  </threadedComment>
  <threadedComment ref="T40" dT="2025-03-31T15:55:29.39" personId="{1D2E334A-71CF-473E-84CF-0D0DCECFF407}" id="{A27E3EDD-38DA-4847-A2FE-1BCDB874F233}">
    <text>NO TIENEN PLAZO.</text>
  </threadedComment>
  <threadedComment ref="T49" dT="2025-03-31T15:58:05.12" personId="{1D2E334A-71CF-473E-84CF-0D0DCECFF407}" id="{6A8F32D9-0E7F-4F9B-B483-FF5C5D8FEC6D}">
    <text>TIENE (1) ENMIENDA.</text>
  </threadedComment>
  <threadedComment ref="T54" dT="2025-03-31T15:59:13.35" personId="{1D2E334A-71CF-473E-84CF-0D0DCECFF407}" id="{7A93EB9A-597D-45EE-A584-608D9E1EDFA3}">
    <text>NO TIENEN PLAZO.</text>
  </threadedComment>
  <threadedComment ref="T61" dT="2025-03-31T15:59:13.35" personId="{1D2E334A-71CF-473E-84CF-0D0DCECFF407}" id="{FE7A70B0-9BC3-4595-AEA5-A3C6EFBFD794}">
    <text>NO TIENEN PLAZO.</text>
  </threadedComment>
  <threadedComment ref="T96" dT="2025-03-31T15:59:13.35" personId="{1D2E334A-71CF-473E-84CF-0D0DCECFF407}" id="{E9EA3932-22E9-4B4F-A774-1061EE4E5A01}">
    <text>NO TIENEN PLAZO.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microsoft.com/office/2019/04/relationships/namedSheetView" Target="../namedSheetViews/namedSheetView1.xml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112"/>
  <sheetViews>
    <sheetView showGridLines="0" tabSelected="1" view="pageBreakPreview" zoomScale="90" zoomScaleNormal="85" zoomScaleSheetLayoutView="90" workbookViewId="0">
      <selection activeCell="I4" sqref="I4"/>
    </sheetView>
  </sheetViews>
  <sheetFormatPr baseColWidth="10" defaultColWidth="9.140625" defaultRowHeight="15" x14ac:dyDescent="0.25"/>
  <cols>
    <col min="2" max="2" width="32.140625" customWidth="1"/>
    <col min="3" max="3" width="12.85546875" customWidth="1"/>
    <col min="4" max="4" width="53.140625" customWidth="1"/>
    <col min="5" max="5" width="21.42578125" customWidth="1"/>
    <col min="6" max="6" width="27.42578125" customWidth="1"/>
    <col min="7" max="7" width="19.28515625" customWidth="1"/>
    <col min="8" max="8" width="15.42578125" customWidth="1"/>
    <col min="9" max="9" width="33.42578125" customWidth="1"/>
    <col min="10" max="12" width="31.7109375" customWidth="1"/>
    <col min="13" max="13" width="23.140625" customWidth="1"/>
    <col min="14" max="14" width="14.140625" customWidth="1"/>
    <col min="15" max="15" width="27.7109375" customWidth="1"/>
    <col min="16" max="16" width="13.42578125" customWidth="1"/>
    <col min="17" max="17" width="27.5703125" customWidth="1"/>
    <col min="18" max="18" width="22.5703125" customWidth="1"/>
    <col min="19" max="19" width="30.42578125" style="3" customWidth="1"/>
    <col min="20" max="20" width="29.140625" customWidth="1"/>
    <col min="21" max="21" width="33.7109375" customWidth="1"/>
    <col min="22" max="22" width="27.42578125" customWidth="1"/>
    <col min="23" max="23" width="52.7109375" customWidth="1"/>
    <col min="24" max="24" width="24.5703125" customWidth="1"/>
    <col min="25" max="25" width="3.85546875" customWidth="1"/>
  </cols>
  <sheetData>
    <row r="1" spans="1:25" ht="156" customHeight="1" thickBot="1" x14ac:dyDescent="0.3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2"/>
      <c r="T1" s="22" t="s">
        <v>0</v>
      </c>
      <c r="U1" s="22" t="s">
        <v>1</v>
      </c>
      <c r="V1" s="22" t="s">
        <v>2</v>
      </c>
      <c r="W1" s="50" t="s">
        <v>50</v>
      </c>
      <c r="X1" s="50"/>
    </row>
    <row r="2" spans="1:25" ht="36.75" customHeight="1" thickBot="1" x14ac:dyDescent="0.3">
      <c r="A2" s="54" t="s">
        <v>77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6"/>
      <c r="T2" s="24">
        <f>COUNTA(T4:T109)+31</f>
        <v>106</v>
      </c>
      <c r="U2" s="25">
        <f>COUNTIF(T4:T109,U1)+47</f>
        <v>106</v>
      </c>
      <c r="V2" s="26">
        <f>U2/T2</f>
        <v>1</v>
      </c>
      <c r="W2" s="23" t="s">
        <v>3</v>
      </c>
      <c r="X2" s="4">
        <v>90</v>
      </c>
      <c r="Y2" s="5" t="s">
        <v>4</v>
      </c>
    </row>
    <row r="3" spans="1:25" ht="57" customHeight="1" x14ac:dyDescent="0.25">
      <c r="A3" s="6" t="s">
        <v>5</v>
      </c>
      <c r="B3" s="7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8" t="s">
        <v>14</v>
      </c>
      <c r="K3" s="8" t="s">
        <v>75</v>
      </c>
      <c r="L3" s="8" t="s">
        <v>15</v>
      </c>
      <c r="M3" s="8" t="s">
        <v>16</v>
      </c>
      <c r="N3" s="9" t="s">
        <v>17</v>
      </c>
      <c r="O3" s="9" t="s">
        <v>18</v>
      </c>
      <c r="P3" s="9" t="s">
        <v>19</v>
      </c>
      <c r="Q3" s="8" t="s">
        <v>20</v>
      </c>
      <c r="R3" s="10" t="s">
        <v>21</v>
      </c>
      <c r="S3" s="20" t="s">
        <v>22</v>
      </c>
      <c r="T3" s="21" t="s">
        <v>23</v>
      </c>
      <c r="V3" s="11"/>
      <c r="W3" s="4" t="s">
        <v>24</v>
      </c>
      <c r="X3" s="4">
        <v>45</v>
      </c>
      <c r="Y3" s="5" t="s">
        <v>25</v>
      </c>
    </row>
    <row r="4" spans="1:25" ht="30" x14ac:dyDescent="0.25">
      <c r="A4" s="14">
        <v>1</v>
      </c>
      <c r="B4" s="14" t="s">
        <v>43</v>
      </c>
      <c r="C4" s="14" t="s">
        <v>78</v>
      </c>
      <c r="D4" s="14" t="s">
        <v>79</v>
      </c>
      <c r="E4" s="14" t="s">
        <v>83</v>
      </c>
      <c r="F4" s="15" t="s">
        <v>3</v>
      </c>
      <c r="G4" s="14" t="s">
        <v>27</v>
      </c>
      <c r="H4" s="14" t="s">
        <v>28</v>
      </c>
      <c r="I4" s="16">
        <v>45623</v>
      </c>
      <c r="J4" s="16">
        <v>45720</v>
      </c>
      <c r="K4" s="16">
        <v>45722</v>
      </c>
      <c r="L4" s="16">
        <v>45743</v>
      </c>
      <c r="M4" s="15">
        <v>32348</v>
      </c>
      <c r="N4" s="14" t="s">
        <v>30</v>
      </c>
      <c r="O4" s="14" t="s">
        <v>29</v>
      </c>
      <c r="P4" s="14" t="s">
        <v>31</v>
      </c>
      <c r="Q4" s="14" t="s">
        <v>89</v>
      </c>
      <c r="R4" s="17">
        <v>15972480</v>
      </c>
      <c r="S4" s="3">
        <f t="shared" ref="S4:S14" si="0">NETWORKDAYS(I4,J4,$X$9:$X$19)-1</f>
        <v>59</v>
      </c>
      <c r="T4" s="12" t="str">
        <f>IF(S4&lt;=U4,"Cumple","No Cumple")</f>
        <v>Cumple</v>
      </c>
      <c r="U4" s="2">
        <f t="shared" ref="U4:U14" si="1">VLOOKUP(F4,$W$2:$X$5,2,FALSE)</f>
        <v>90</v>
      </c>
      <c r="W4" s="4" t="s">
        <v>39</v>
      </c>
      <c r="X4" s="4">
        <v>15</v>
      </c>
      <c r="Y4" s="5" t="s">
        <v>32</v>
      </c>
    </row>
    <row r="5" spans="1:25" ht="30" x14ac:dyDescent="0.25">
      <c r="A5" s="14">
        <v>2</v>
      </c>
      <c r="B5" s="14" t="s">
        <v>43</v>
      </c>
      <c r="C5" s="14" t="s">
        <v>78</v>
      </c>
      <c r="D5" s="14" t="s">
        <v>80</v>
      </c>
      <c r="E5" s="14" t="s">
        <v>84</v>
      </c>
      <c r="F5" s="15" t="s">
        <v>3</v>
      </c>
      <c r="G5" s="14" t="s">
        <v>27</v>
      </c>
      <c r="H5" s="14" t="s">
        <v>28</v>
      </c>
      <c r="I5" s="16">
        <v>45653</v>
      </c>
      <c r="J5" s="16">
        <v>45720</v>
      </c>
      <c r="K5" s="16">
        <v>45722</v>
      </c>
      <c r="L5" s="16">
        <v>45743</v>
      </c>
      <c r="M5" s="15">
        <v>32347</v>
      </c>
      <c r="N5" s="14" t="s">
        <v>36</v>
      </c>
      <c r="O5" s="14" t="s">
        <v>46</v>
      </c>
      <c r="P5" s="14" t="s">
        <v>41</v>
      </c>
      <c r="Q5" s="14" t="s">
        <v>88</v>
      </c>
      <c r="R5" s="17">
        <v>17792571</v>
      </c>
      <c r="S5" s="3">
        <f t="shared" si="0"/>
        <v>40</v>
      </c>
      <c r="T5" s="12" t="str">
        <f t="shared" ref="T5:T60" si="2">IF(S5&lt;=U5,"Cumple","No Cumple")</f>
        <v>Cumple</v>
      </c>
      <c r="U5" s="2">
        <f t="shared" si="1"/>
        <v>90</v>
      </c>
      <c r="W5" s="4" t="s">
        <v>44</v>
      </c>
      <c r="X5" s="4">
        <v>10</v>
      </c>
      <c r="Y5" s="5" t="s">
        <v>33</v>
      </c>
    </row>
    <row r="6" spans="1:25" ht="30" x14ac:dyDescent="0.25">
      <c r="A6" s="14">
        <v>3</v>
      </c>
      <c r="B6" s="14" t="s">
        <v>43</v>
      </c>
      <c r="C6" s="14" t="s">
        <v>78</v>
      </c>
      <c r="D6" s="14" t="s">
        <v>81</v>
      </c>
      <c r="E6" s="14" t="s">
        <v>85</v>
      </c>
      <c r="F6" s="15" t="s">
        <v>3</v>
      </c>
      <c r="G6" s="14" t="s">
        <v>27</v>
      </c>
      <c r="H6" s="14" t="s">
        <v>28</v>
      </c>
      <c r="I6" s="16">
        <v>45631</v>
      </c>
      <c r="J6" s="16">
        <v>45734</v>
      </c>
      <c r="K6" s="16">
        <v>45735</v>
      </c>
      <c r="L6" s="16" t="s">
        <v>51</v>
      </c>
      <c r="M6" s="16" t="s">
        <v>51</v>
      </c>
      <c r="N6" s="14" t="s">
        <v>57</v>
      </c>
      <c r="O6" s="14" t="s">
        <v>37</v>
      </c>
      <c r="P6" s="14" t="s">
        <v>31</v>
      </c>
      <c r="Q6" s="14" t="s">
        <v>90</v>
      </c>
      <c r="R6" s="16" t="s">
        <v>51</v>
      </c>
      <c r="S6" s="3">
        <f t="shared" si="0"/>
        <v>63</v>
      </c>
      <c r="T6" s="12" t="str">
        <f t="shared" si="2"/>
        <v>Cumple</v>
      </c>
      <c r="U6" s="2">
        <f t="shared" si="1"/>
        <v>90</v>
      </c>
    </row>
    <row r="7" spans="1:25" ht="30" x14ac:dyDescent="0.25">
      <c r="A7" s="14">
        <v>4</v>
      </c>
      <c r="B7" s="14" t="s">
        <v>34</v>
      </c>
      <c r="C7" s="14" t="s">
        <v>52</v>
      </c>
      <c r="D7" s="14" t="s">
        <v>82</v>
      </c>
      <c r="E7" s="14" t="s">
        <v>86</v>
      </c>
      <c r="F7" s="15" t="s">
        <v>24</v>
      </c>
      <c r="G7" s="14" t="s">
        <v>87</v>
      </c>
      <c r="H7" s="14" t="s">
        <v>28</v>
      </c>
      <c r="I7" s="16">
        <v>45653</v>
      </c>
      <c r="J7" s="16">
        <v>45722</v>
      </c>
      <c r="K7" s="16">
        <v>45726</v>
      </c>
      <c r="L7" s="16" t="s">
        <v>51</v>
      </c>
      <c r="M7" s="16" t="s">
        <v>51</v>
      </c>
      <c r="N7" s="14" t="s">
        <v>36</v>
      </c>
      <c r="O7" s="14" t="s">
        <v>38</v>
      </c>
      <c r="P7" s="14" t="s">
        <v>31</v>
      </c>
      <c r="Q7" s="14" t="s">
        <v>92</v>
      </c>
      <c r="R7" s="16" t="s">
        <v>51</v>
      </c>
      <c r="S7" s="3">
        <f t="shared" si="0"/>
        <v>42</v>
      </c>
      <c r="T7" s="12" t="str">
        <f>IF(S7&lt;=U7,"Cumple","No Cumple")</f>
        <v>Cumple</v>
      </c>
      <c r="U7" s="2">
        <f t="shared" si="1"/>
        <v>45</v>
      </c>
    </row>
    <row r="8" spans="1:25" ht="30.75" thickBot="1" x14ac:dyDescent="0.3">
      <c r="A8" s="14">
        <v>5</v>
      </c>
      <c r="B8" s="14" t="s">
        <v>34</v>
      </c>
      <c r="C8" s="14" t="s">
        <v>52</v>
      </c>
      <c r="D8" s="14" t="s">
        <v>82</v>
      </c>
      <c r="E8" s="14" t="s">
        <v>86</v>
      </c>
      <c r="F8" s="15" t="s">
        <v>24</v>
      </c>
      <c r="G8" s="14" t="s">
        <v>87</v>
      </c>
      <c r="H8" s="14" t="s">
        <v>28</v>
      </c>
      <c r="I8" s="16">
        <v>45653</v>
      </c>
      <c r="J8" s="16">
        <v>45722</v>
      </c>
      <c r="K8" s="16">
        <v>45726</v>
      </c>
      <c r="L8" s="16" t="s">
        <v>51</v>
      </c>
      <c r="M8" s="16" t="s">
        <v>51</v>
      </c>
      <c r="N8" s="14" t="s">
        <v>36</v>
      </c>
      <c r="O8" s="14" t="s">
        <v>40</v>
      </c>
      <c r="P8" s="14" t="s">
        <v>31</v>
      </c>
      <c r="Q8" s="14" t="s">
        <v>91</v>
      </c>
      <c r="R8" s="16" t="s">
        <v>51</v>
      </c>
      <c r="S8" s="3">
        <f t="shared" si="0"/>
        <v>42</v>
      </c>
      <c r="T8" s="12" t="str">
        <f t="shared" si="2"/>
        <v>Cumple</v>
      </c>
      <c r="U8" s="2">
        <f t="shared" si="1"/>
        <v>45</v>
      </c>
    </row>
    <row r="9" spans="1:25" ht="30" x14ac:dyDescent="0.25">
      <c r="A9" s="14">
        <v>6</v>
      </c>
      <c r="B9" s="14" t="s">
        <v>34</v>
      </c>
      <c r="C9" s="14" t="s">
        <v>52</v>
      </c>
      <c r="D9" s="14" t="s">
        <v>82</v>
      </c>
      <c r="E9" s="14" t="s">
        <v>86</v>
      </c>
      <c r="F9" s="15" t="s">
        <v>24</v>
      </c>
      <c r="G9" s="14" t="s">
        <v>87</v>
      </c>
      <c r="H9" s="14" t="s">
        <v>28</v>
      </c>
      <c r="I9" s="16">
        <v>45653</v>
      </c>
      <c r="J9" s="16">
        <v>45722</v>
      </c>
      <c r="K9" s="16">
        <v>45726</v>
      </c>
      <c r="L9" s="16" t="s">
        <v>51</v>
      </c>
      <c r="M9" s="16" t="s">
        <v>51</v>
      </c>
      <c r="N9" s="14" t="s">
        <v>36</v>
      </c>
      <c r="O9" s="14" t="s">
        <v>40</v>
      </c>
      <c r="P9" s="14" t="s">
        <v>31</v>
      </c>
      <c r="Q9" s="14" t="s">
        <v>93</v>
      </c>
      <c r="R9" s="16" t="s">
        <v>51</v>
      </c>
      <c r="S9" s="3">
        <f t="shared" si="0"/>
        <v>42</v>
      </c>
      <c r="T9" s="12" t="str">
        <f t="shared" si="2"/>
        <v>Cumple</v>
      </c>
      <c r="U9" s="2">
        <f t="shared" si="1"/>
        <v>45</v>
      </c>
      <c r="W9" s="57" t="s">
        <v>56</v>
      </c>
      <c r="X9" s="33">
        <v>45600</v>
      </c>
    </row>
    <row r="10" spans="1:25" ht="60" x14ac:dyDescent="0.25">
      <c r="A10" s="14">
        <v>7</v>
      </c>
      <c r="B10" s="14" t="s">
        <v>45</v>
      </c>
      <c r="C10" s="14" t="s">
        <v>98</v>
      </c>
      <c r="D10" s="14" t="s">
        <v>101</v>
      </c>
      <c r="E10" s="14" t="s">
        <v>165</v>
      </c>
      <c r="F10" s="15" t="s">
        <v>24</v>
      </c>
      <c r="G10" s="14" t="s">
        <v>35</v>
      </c>
      <c r="H10" s="14" t="s">
        <v>28</v>
      </c>
      <c r="I10" s="16">
        <v>45685</v>
      </c>
      <c r="J10" s="16">
        <v>45720</v>
      </c>
      <c r="K10" s="16">
        <v>45721</v>
      </c>
      <c r="L10" s="16">
        <v>45744</v>
      </c>
      <c r="M10" s="15">
        <v>32356</v>
      </c>
      <c r="N10" s="14" t="s">
        <v>36</v>
      </c>
      <c r="O10" s="14" t="s">
        <v>38</v>
      </c>
      <c r="P10" s="14" t="s">
        <v>31</v>
      </c>
      <c r="Q10" s="18" t="s">
        <v>232</v>
      </c>
      <c r="R10" s="17">
        <v>1911600</v>
      </c>
      <c r="S10" s="3">
        <f t="shared" si="0"/>
        <v>24</v>
      </c>
      <c r="T10" s="12" t="str">
        <f t="shared" si="2"/>
        <v>Cumple</v>
      </c>
      <c r="U10" s="2">
        <f t="shared" si="1"/>
        <v>45</v>
      </c>
      <c r="W10" s="58"/>
      <c r="X10" s="38">
        <v>45649</v>
      </c>
    </row>
    <row r="11" spans="1:25" ht="30" customHeight="1" x14ac:dyDescent="0.25">
      <c r="A11" s="14">
        <v>8</v>
      </c>
      <c r="B11" s="18" t="s">
        <v>34</v>
      </c>
      <c r="C11" s="14" t="s">
        <v>55</v>
      </c>
      <c r="D11" s="18" t="s">
        <v>102</v>
      </c>
      <c r="E11" s="18" t="s">
        <v>166</v>
      </c>
      <c r="F11" s="15" t="s">
        <v>24</v>
      </c>
      <c r="G11" s="18" t="s">
        <v>35</v>
      </c>
      <c r="H11" s="14" t="s">
        <v>28</v>
      </c>
      <c r="I11" s="16">
        <v>45692</v>
      </c>
      <c r="J11" s="16">
        <v>45729</v>
      </c>
      <c r="K11" s="16">
        <v>45734</v>
      </c>
      <c r="L11" s="16" t="s">
        <v>51</v>
      </c>
      <c r="M11" s="16" t="s">
        <v>51</v>
      </c>
      <c r="N11" s="18" t="s">
        <v>57</v>
      </c>
      <c r="O11" s="18" t="s">
        <v>40</v>
      </c>
      <c r="P11" s="14" t="s">
        <v>31</v>
      </c>
      <c r="Q11" s="18" t="s">
        <v>233</v>
      </c>
      <c r="R11" s="16" t="s">
        <v>51</v>
      </c>
      <c r="S11" s="3">
        <f t="shared" si="0"/>
        <v>26</v>
      </c>
      <c r="T11" s="12" t="str">
        <f t="shared" si="2"/>
        <v>Cumple</v>
      </c>
      <c r="U11" s="2">
        <f t="shared" si="1"/>
        <v>45</v>
      </c>
      <c r="W11" s="58"/>
      <c r="X11" s="38">
        <v>45650</v>
      </c>
    </row>
    <row r="12" spans="1:25" ht="45" x14ac:dyDescent="0.25">
      <c r="A12" s="14">
        <v>9</v>
      </c>
      <c r="B12" s="14" t="s">
        <v>42</v>
      </c>
      <c r="C12" s="14" t="s">
        <v>55</v>
      </c>
      <c r="D12" s="14" t="s">
        <v>103</v>
      </c>
      <c r="E12" s="14" t="s">
        <v>167</v>
      </c>
      <c r="F12" s="15" t="s">
        <v>24</v>
      </c>
      <c r="G12" s="14" t="s">
        <v>27</v>
      </c>
      <c r="H12" s="14" t="s">
        <v>28</v>
      </c>
      <c r="I12" s="16">
        <v>45692</v>
      </c>
      <c r="J12" s="16">
        <v>45729</v>
      </c>
      <c r="K12" s="16">
        <v>45734</v>
      </c>
      <c r="L12" s="16" t="s">
        <v>51</v>
      </c>
      <c r="M12" s="16" t="s">
        <v>51</v>
      </c>
      <c r="N12" s="14" t="s">
        <v>57</v>
      </c>
      <c r="O12" s="14" t="s">
        <v>37</v>
      </c>
      <c r="P12" s="14" t="s">
        <v>31</v>
      </c>
      <c r="Q12" s="14" t="s">
        <v>90</v>
      </c>
      <c r="R12" s="16" t="s">
        <v>51</v>
      </c>
      <c r="S12" s="3">
        <f t="shared" si="0"/>
        <v>26</v>
      </c>
      <c r="T12" s="12" t="str">
        <f t="shared" si="2"/>
        <v>Cumple</v>
      </c>
      <c r="U12" s="2">
        <f t="shared" si="1"/>
        <v>45</v>
      </c>
      <c r="W12" s="58"/>
      <c r="X12" s="38">
        <v>45651</v>
      </c>
    </row>
    <row r="13" spans="1:25" ht="30" customHeight="1" x14ac:dyDescent="0.25">
      <c r="A13" s="14">
        <v>10</v>
      </c>
      <c r="B13" s="14" t="s">
        <v>94</v>
      </c>
      <c r="C13" s="14" t="s">
        <v>55</v>
      </c>
      <c r="D13" s="14" t="s">
        <v>104</v>
      </c>
      <c r="E13" s="14" t="s">
        <v>168</v>
      </c>
      <c r="F13" s="15" t="s">
        <v>58</v>
      </c>
      <c r="G13" s="14" t="s">
        <v>35</v>
      </c>
      <c r="H13" s="14" t="s">
        <v>28</v>
      </c>
      <c r="I13" s="16">
        <v>45691</v>
      </c>
      <c r="J13" s="16">
        <v>45722</v>
      </c>
      <c r="K13" s="16">
        <v>45726</v>
      </c>
      <c r="L13" s="16" t="s">
        <v>51</v>
      </c>
      <c r="M13" s="16" t="s">
        <v>51</v>
      </c>
      <c r="N13" s="14" t="s">
        <v>30</v>
      </c>
      <c r="O13" s="14" t="s">
        <v>59</v>
      </c>
      <c r="P13" s="14" t="s">
        <v>31</v>
      </c>
      <c r="Q13" s="14" t="s">
        <v>234</v>
      </c>
      <c r="R13" s="16" t="s">
        <v>51</v>
      </c>
      <c r="S13" s="27">
        <f t="shared" si="0"/>
        <v>22</v>
      </c>
      <c r="T13" s="27" t="e">
        <f t="shared" si="2"/>
        <v>#N/A</v>
      </c>
      <c r="U13" s="2" t="e">
        <f t="shared" si="1"/>
        <v>#N/A</v>
      </c>
      <c r="W13" s="58"/>
      <c r="X13" s="38">
        <v>45656</v>
      </c>
    </row>
    <row r="14" spans="1:25" ht="30" customHeight="1" x14ac:dyDescent="0.25">
      <c r="A14" s="14">
        <v>11</v>
      </c>
      <c r="B14" s="14" t="s">
        <v>42</v>
      </c>
      <c r="C14" s="14" t="s">
        <v>55</v>
      </c>
      <c r="D14" s="14" t="s">
        <v>105</v>
      </c>
      <c r="E14" s="14" t="s">
        <v>169</v>
      </c>
      <c r="F14" s="15" t="s">
        <v>58</v>
      </c>
      <c r="G14" s="14" t="s">
        <v>35</v>
      </c>
      <c r="H14" s="14" t="s">
        <v>28</v>
      </c>
      <c r="I14" s="16">
        <v>45691</v>
      </c>
      <c r="J14" s="16">
        <v>45727</v>
      </c>
      <c r="K14" s="16">
        <v>45728</v>
      </c>
      <c r="L14" s="16" t="s">
        <v>51</v>
      </c>
      <c r="M14" s="16" t="s">
        <v>51</v>
      </c>
      <c r="N14" s="14" t="s">
        <v>30</v>
      </c>
      <c r="O14" s="14" t="s">
        <v>59</v>
      </c>
      <c r="P14" s="14" t="s">
        <v>31</v>
      </c>
      <c r="Q14" s="14" t="s">
        <v>234</v>
      </c>
      <c r="R14" s="16" t="s">
        <v>51</v>
      </c>
      <c r="S14" s="48">
        <f t="shared" si="0"/>
        <v>25</v>
      </c>
      <c r="T14" s="49" t="e">
        <f t="shared" si="2"/>
        <v>#N/A</v>
      </c>
      <c r="U14" s="47" t="e">
        <f t="shared" si="1"/>
        <v>#N/A</v>
      </c>
      <c r="W14" s="58"/>
      <c r="X14" s="38">
        <v>45657</v>
      </c>
    </row>
    <row r="15" spans="1:25" ht="30" customHeight="1" x14ac:dyDescent="0.25">
      <c r="A15" s="14">
        <v>12</v>
      </c>
      <c r="B15" s="14" t="s">
        <v>42</v>
      </c>
      <c r="C15" s="14" t="s">
        <v>55</v>
      </c>
      <c r="D15" s="14" t="s">
        <v>105</v>
      </c>
      <c r="E15" s="14" t="s">
        <v>169</v>
      </c>
      <c r="F15" s="15" t="s">
        <v>58</v>
      </c>
      <c r="G15" s="14" t="s">
        <v>35</v>
      </c>
      <c r="H15" s="14" t="s">
        <v>28</v>
      </c>
      <c r="I15" s="16">
        <v>45691</v>
      </c>
      <c r="J15" s="16">
        <v>45727</v>
      </c>
      <c r="K15" s="16">
        <v>45728</v>
      </c>
      <c r="L15" s="16" t="s">
        <v>51</v>
      </c>
      <c r="M15" s="16" t="s">
        <v>51</v>
      </c>
      <c r="N15" s="14" t="s">
        <v>57</v>
      </c>
      <c r="O15" s="14" t="s">
        <v>38</v>
      </c>
      <c r="P15" s="14" t="s">
        <v>31</v>
      </c>
      <c r="Q15" s="14" t="s">
        <v>235</v>
      </c>
      <c r="R15" s="16" t="s">
        <v>51</v>
      </c>
      <c r="S15" s="48"/>
      <c r="T15" s="49"/>
      <c r="U15" s="47"/>
      <c r="W15" s="58"/>
      <c r="X15" s="38">
        <v>45658</v>
      </c>
    </row>
    <row r="16" spans="1:25" ht="30" customHeight="1" x14ac:dyDescent="0.25">
      <c r="A16" s="14">
        <v>13</v>
      </c>
      <c r="B16" s="14" t="s">
        <v>42</v>
      </c>
      <c r="C16" s="14" t="s">
        <v>55</v>
      </c>
      <c r="D16" s="14" t="s">
        <v>106</v>
      </c>
      <c r="E16" s="14" t="s">
        <v>170</v>
      </c>
      <c r="F16" s="15" t="s">
        <v>58</v>
      </c>
      <c r="G16" s="14" t="s">
        <v>35</v>
      </c>
      <c r="H16" s="14" t="s">
        <v>28</v>
      </c>
      <c r="I16" s="16">
        <v>45691</v>
      </c>
      <c r="J16" s="16">
        <v>45722</v>
      </c>
      <c r="K16" s="16">
        <v>45726</v>
      </c>
      <c r="L16" s="16" t="s">
        <v>51</v>
      </c>
      <c r="M16" s="16" t="s">
        <v>51</v>
      </c>
      <c r="N16" s="14" t="s">
        <v>30</v>
      </c>
      <c r="O16" s="14" t="s">
        <v>29</v>
      </c>
      <c r="P16" s="14" t="s">
        <v>31</v>
      </c>
      <c r="Q16" s="14" t="s">
        <v>236</v>
      </c>
      <c r="R16" s="16" t="s">
        <v>51</v>
      </c>
      <c r="S16" s="27">
        <f>NETWORKDAYS(I16,J16,$X$9:$X$19)-1</f>
        <v>22</v>
      </c>
      <c r="T16" s="27" t="e">
        <f t="shared" si="2"/>
        <v>#N/A</v>
      </c>
      <c r="U16" s="2" t="e">
        <f>VLOOKUP(F16,$W$2:$X$5,2,FALSE)</f>
        <v>#N/A</v>
      </c>
      <c r="W16" s="58"/>
      <c r="X16" s="38">
        <v>45663</v>
      </c>
    </row>
    <row r="17" spans="1:24" ht="30" customHeight="1" x14ac:dyDescent="0.25">
      <c r="A17" s="14">
        <v>14</v>
      </c>
      <c r="B17" s="14" t="s">
        <v>42</v>
      </c>
      <c r="C17" s="14" t="s">
        <v>55</v>
      </c>
      <c r="D17" s="19" t="s">
        <v>107</v>
      </c>
      <c r="E17" s="14" t="s">
        <v>171</v>
      </c>
      <c r="F17" s="15" t="s">
        <v>58</v>
      </c>
      <c r="G17" s="14" t="s">
        <v>35</v>
      </c>
      <c r="H17" s="14" t="s">
        <v>28</v>
      </c>
      <c r="I17" s="16">
        <v>45694</v>
      </c>
      <c r="J17" s="16">
        <v>45727</v>
      </c>
      <c r="K17" s="16">
        <v>45728</v>
      </c>
      <c r="L17" s="16" t="s">
        <v>51</v>
      </c>
      <c r="M17" s="16" t="s">
        <v>51</v>
      </c>
      <c r="N17" s="14" t="s">
        <v>30</v>
      </c>
      <c r="O17" s="14" t="s">
        <v>29</v>
      </c>
      <c r="P17" s="14" t="s">
        <v>31</v>
      </c>
      <c r="Q17" s="14" t="s">
        <v>237</v>
      </c>
      <c r="R17" s="16" t="s">
        <v>51</v>
      </c>
      <c r="S17" s="27">
        <f>NETWORKDAYS(I17,J17,$X$9:$X$19)-1</f>
        <v>22</v>
      </c>
      <c r="T17" s="27" t="e">
        <f t="shared" si="2"/>
        <v>#N/A</v>
      </c>
      <c r="U17" s="2" t="e">
        <f>VLOOKUP(F17,$W$2:$X$5,2,FALSE)</f>
        <v>#N/A</v>
      </c>
      <c r="W17" s="58"/>
      <c r="X17" s="38">
        <v>45664</v>
      </c>
    </row>
    <row r="18" spans="1:24" ht="30" customHeight="1" x14ac:dyDescent="0.25">
      <c r="A18" s="14">
        <v>15</v>
      </c>
      <c r="B18" s="14" t="s">
        <v>42</v>
      </c>
      <c r="C18" s="14" t="s">
        <v>55</v>
      </c>
      <c r="D18" s="14" t="s">
        <v>108</v>
      </c>
      <c r="E18" s="14" t="s">
        <v>172</v>
      </c>
      <c r="F18" s="15" t="s">
        <v>58</v>
      </c>
      <c r="G18" s="14" t="s">
        <v>35</v>
      </c>
      <c r="H18" s="14" t="s">
        <v>28</v>
      </c>
      <c r="I18" s="16">
        <v>45694</v>
      </c>
      <c r="J18" s="16">
        <v>45727</v>
      </c>
      <c r="K18" s="16">
        <v>45729</v>
      </c>
      <c r="L18" s="16" t="s">
        <v>51</v>
      </c>
      <c r="M18" s="16" t="s">
        <v>51</v>
      </c>
      <c r="N18" s="14" t="s">
        <v>30</v>
      </c>
      <c r="O18" s="14" t="s">
        <v>29</v>
      </c>
      <c r="P18" s="14" t="s">
        <v>31</v>
      </c>
      <c r="Q18" s="14" t="s">
        <v>238</v>
      </c>
      <c r="R18" s="16" t="s">
        <v>51</v>
      </c>
      <c r="S18" s="48">
        <f>NETWORKDAYS(I18,J18,$X$9:$X$19)-1</f>
        <v>22</v>
      </c>
      <c r="T18" s="49" t="e">
        <f t="shared" si="2"/>
        <v>#N/A</v>
      </c>
      <c r="U18" s="47" t="e">
        <f>VLOOKUP(F18,$W$2:$X$5,2,FALSE)</f>
        <v>#N/A</v>
      </c>
      <c r="W18" s="58"/>
      <c r="X18" s="38">
        <v>45678</v>
      </c>
    </row>
    <row r="19" spans="1:24" ht="30" customHeight="1" thickBot="1" x14ac:dyDescent="0.3">
      <c r="A19" s="14">
        <v>16</v>
      </c>
      <c r="B19" s="14" t="s">
        <v>42</v>
      </c>
      <c r="C19" s="14" t="s">
        <v>55</v>
      </c>
      <c r="D19" s="14" t="s">
        <v>108</v>
      </c>
      <c r="E19" s="14" t="s">
        <v>172</v>
      </c>
      <c r="F19" s="15" t="s">
        <v>58</v>
      </c>
      <c r="G19" s="14" t="s">
        <v>35</v>
      </c>
      <c r="H19" s="14" t="s">
        <v>28</v>
      </c>
      <c r="I19" s="16">
        <v>45694</v>
      </c>
      <c r="J19" s="16">
        <v>45727</v>
      </c>
      <c r="K19" s="16">
        <v>45729</v>
      </c>
      <c r="L19" s="16" t="s">
        <v>51</v>
      </c>
      <c r="M19" s="16" t="s">
        <v>51</v>
      </c>
      <c r="N19" s="14" t="s">
        <v>30</v>
      </c>
      <c r="O19" s="14" t="s">
        <v>59</v>
      </c>
      <c r="P19" s="14" t="s">
        <v>31</v>
      </c>
      <c r="Q19" s="14" t="s">
        <v>239</v>
      </c>
      <c r="R19" s="16" t="s">
        <v>51</v>
      </c>
      <c r="S19" s="48"/>
      <c r="T19" s="49"/>
      <c r="U19" s="47"/>
      <c r="W19" s="59"/>
      <c r="X19" s="39">
        <v>45715</v>
      </c>
    </row>
    <row r="20" spans="1:24" ht="30" customHeight="1" x14ac:dyDescent="0.25">
      <c r="A20" s="14">
        <v>17</v>
      </c>
      <c r="B20" s="14" t="s">
        <v>42</v>
      </c>
      <c r="C20" s="14" t="s">
        <v>55</v>
      </c>
      <c r="D20" s="14" t="s">
        <v>109</v>
      </c>
      <c r="E20" s="14" t="s">
        <v>173</v>
      </c>
      <c r="F20" s="15" t="s">
        <v>58</v>
      </c>
      <c r="G20" s="14" t="s">
        <v>35</v>
      </c>
      <c r="H20" s="14" t="s">
        <v>28</v>
      </c>
      <c r="I20" s="16">
        <v>45694</v>
      </c>
      <c r="J20" s="16">
        <v>45727</v>
      </c>
      <c r="K20" s="16">
        <v>45729</v>
      </c>
      <c r="L20" s="16" t="s">
        <v>51</v>
      </c>
      <c r="M20" s="16" t="s">
        <v>51</v>
      </c>
      <c r="N20" s="14" t="s">
        <v>57</v>
      </c>
      <c r="O20" s="14" t="s">
        <v>38</v>
      </c>
      <c r="P20" s="14" t="s">
        <v>31</v>
      </c>
      <c r="Q20" s="14" t="s">
        <v>240</v>
      </c>
      <c r="R20" s="16" t="s">
        <v>51</v>
      </c>
      <c r="S20" s="27">
        <f t="shared" ref="S20:S25" si="3">NETWORKDAYS(I20,J20,$X$9:$X$19)-1</f>
        <v>22</v>
      </c>
      <c r="T20" s="27" t="e">
        <f t="shared" si="2"/>
        <v>#N/A</v>
      </c>
      <c r="U20" s="2" t="e">
        <f t="shared" ref="U20:U25" si="4">VLOOKUP(F20,$W$2:$X$5,2,FALSE)</f>
        <v>#N/A</v>
      </c>
      <c r="W20" s="31"/>
      <c r="X20" s="32"/>
    </row>
    <row r="21" spans="1:24" ht="30" customHeight="1" x14ac:dyDescent="0.25">
      <c r="A21" s="14">
        <v>18</v>
      </c>
      <c r="B21" s="14" t="s">
        <v>42</v>
      </c>
      <c r="C21" s="14" t="s">
        <v>55</v>
      </c>
      <c r="D21" s="14" t="s">
        <v>110</v>
      </c>
      <c r="E21" s="14" t="s">
        <v>174</v>
      </c>
      <c r="F21" s="15" t="s">
        <v>58</v>
      </c>
      <c r="G21" s="14" t="s">
        <v>35</v>
      </c>
      <c r="H21" s="14" t="s">
        <v>28</v>
      </c>
      <c r="I21" s="16">
        <v>45692</v>
      </c>
      <c r="J21" s="16">
        <v>45734</v>
      </c>
      <c r="K21" s="16">
        <v>45735</v>
      </c>
      <c r="L21" s="16" t="s">
        <v>51</v>
      </c>
      <c r="M21" s="16" t="s">
        <v>51</v>
      </c>
      <c r="N21" s="14" t="s">
        <v>30</v>
      </c>
      <c r="O21" s="14" t="s">
        <v>29</v>
      </c>
      <c r="P21" s="14" t="s">
        <v>31</v>
      </c>
      <c r="Q21" s="14" t="s">
        <v>241</v>
      </c>
      <c r="R21" s="16" t="s">
        <v>51</v>
      </c>
      <c r="S21" s="27">
        <f t="shared" si="3"/>
        <v>29</v>
      </c>
      <c r="T21" s="27" t="e">
        <f t="shared" si="2"/>
        <v>#N/A</v>
      </c>
      <c r="U21" s="2" t="e">
        <f t="shared" si="4"/>
        <v>#N/A</v>
      </c>
      <c r="W21" s="31"/>
      <c r="X21" s="32"/>
    </row>
    <row r="22" spans="1:24" ht="30" customHeight="1" x14ac:dyDescent="0.25">
      <c r="A22" s="14">
        <v>19</v>
      </c>
      <c r="B22" s="14" t="s">
        <v>42</v>
      </c>
      <c r="C22" s="14" t="s">
        <v>55</v>
      </c>
      <c r="D22" s="14" t="s">
        <v>111</v>
      </c>
      <c r="E22" s="14" t="s">
        <v>175</v>
      </c>
      <c r="F22" s="15" t="s">
        <v>58</v>
      </c>
      <c r="G22" s="14" t="s">
        <v>35</v>
      </c>
      <c r="H22" s="14" t="s">
        <v>28</v>
      </c>
      <c r="I22" s="16">
        <v>45692</v>
      </c>
      <c r="J22" s="16">
        <v>45722</v>
      </c>
      <c r="K22" s="16">
        <v>45726</v>
      </c>
      <c r="L22" s="16" t="s">
        <v>51</v>
      </c>
      <c r="M22" s="16" t="s">
        <v>51</v>
      </c>
      <c r="N22" s="14" t="s">
        <v>30</v>
      </c>
      <c r="O22" s="14" t="s">
        <v>29</v>
      </c>
      <c r="P22" s="14" t="s">
        <v>31</v>
      </c>
      <c r="Q22" s="14" t="s">
        <v>242</v>
      </c>
      <c r="R22" s="16" t="s">
        <v>51</v>
      </c>
      <c r="S22" s="27">
        <f t="shared" si="3"/>
        <v>21</v>
      </c>
      <c r="T22" s="27" t="e">
        <f t="shared" si="2"/>
        <v>#N/A</v>
      </c>
      <c r="U22" s="2" t="e">
        <f t="shared" si="4"/>
        <v>#N/A</v>
      </c>
      <c r="W22" s="31"/>
      <c r="X22" s="32"/>
    </row>
    <row r="23" spans="1:24" ht="30" customHeight="1" x14ac:dyDescent="0.25">
      <c r="A23" s="14">
        <v>20</v>
      </c>
      <c r="B23" s="14" t="s">
        <v>61</v>
      </c>
      <c r="C23" s="14" t="s">
        <v>55</v>
      </c>
      <c r="D23" s="14" t="s">
        <v>112</v>
      </c>
      <c r="E23" s="14" t="s">
        <v>176</v>
      </c>
      <c r="F23" s="15" t="s">
        <v>24</v>
      </c>
      <c r="G23" s="14" t="s">
        <v>35</v>
      </c>
      <c r="H23" s="14" t="s">
        <v>28</v>
      </c>
      <c r="I23" s="16">
        <v>45699</v>
      </c>
      <c r="J23" s="16">
        <v>45734</v>
      </c>
      <c r="K23" s="16">
        <v>45735</v>
      </c>
      <c r="L23" s="16" t="s">
        <v>51</v>
      </c>
      <c r="M23" s="16" t="s">
        <v>51</v>
      </c>
      <c r="N23" s="14" t="s">
        <v>36</v>
      </c>
      <c r="O23" s="14" t="s">
        <v>38</v>
      </c>
      <c r="P23" s="14" t="s">
        <v>31</v>
      </c>
      <c r="Q23" s="14" t="s">
        <v>232</v>
      </c>
      <c r="R23" s="16" t="s">
        <v>51</v>
      </c>
      <c r="S23" s="3">
        <f t="shared" si="3"/>
        <v>24</v>
      </c>
      <c r="T23" s="12" t="str">
        <f t="shared" si="2"/>
        <v>Cumple</v>
      </c>
      <c r="U23" s="2">
        <f t="shared" si="4"/>
        <v>45</v>
      </c>
      <c r="W23" s="31"/>
      <c r="X23" s="32"/>
    </row>
    <row r="24" spans="1:24" ht="30" customHeight="1" x14ac:dyDescent="0.25">
      <c r="A24" s="14">
        <v>21</v>
      </c>
      <c r="B24" s="14" t="s">
        <v>42</v>
      </c>
      <c r="C24" s="14" t="s">
        <v>55</v>
      </c>
      <c r="D24" s="14" t="s">
        <v>113</v>
      </c>
      <c r="E24" s="14" t="s">
        <v>177</v>
      </c>
      <c r="F24" s="15" t="s">
        <v>58</v>
      </c>
      <c r="G24" s="14" t="s">
        <v>35</v>
      </c>
      <c r="H24" s="14" t="s">
        <v>28</v>
      </c>
      <c r="I24" s="16">
        <v>45699</v>
      </c>
      <c r="J24" s="16">
        <v>45741</v>
      </c>
      <c r="K24" s="16">
        <v>45742</v>
      </c>
      <c r="L24" s="16" t="s">
        <v>51</v>
      </c>
      <c r="M24" s="16" t="s">
        <v>51</v>
      </c>
      <c r="N24" s="14" t="s">
        <v>30</v>
      </c>
      <c r="O24" s="14" t="s">
        <v>29</v>
      </c>
      <c r="P24" s="14" t="s">
        <v>31</v>
      </c>
      <c r="Q24" s="14" t="s">
        <v>243</v>
      </c>
      <c r="R24" s="16" t="s">
        <v>51</v>
      </c>
      <c r="S24" s="27">
        <f t="shared" si="3"/>
        <v>29</v>
      </c>
      <c r="T24" s="27" t="e">
        <f t="shared" si="2"/>
        <v>#N/A</v>
      </c>
      <c r="U24" s="2" t="e">
        <f t="shared" si="4"/>
        <v>#N/A</v>
      </c>
      <c r="W24" s="31"/>
      <c r="X24" s="32"/>
    </row>
    <row r="25" spans="1:24" ht="30" customHeight="1" x14ac:dyDescent="0.25">
      <c r="A25" s="14">
        <v>22</v>
      </c>
      <c r="B25" s="14" t="s">
        <v>34</v>
      </c>
      <c r="C25" s="14" t="s">
        <v>55</v>
      </c>
      <c r="D25" s="14" t="s">
        <v>114</v>
      </c>
      <c r="E25" s="14" t="s">
        <v>178</v>
      </c>
      <c r="F25" s="15" t="s">
        <v>39</v>
      </c>
      <c r="G25" s="14" t="s">
        <v>27</v>
      </c>
      <c r="H25" s="14" t="s">
        <v>28</v>
      </c>
      <c r="I25" s="16">
        <v>45701</v>
      </c>
      <c r="J25" s="16">
        <v>45721</v>
      </c>
      <c r="K25" s="16">
        <v>45726</v>
      </c>
      <c r="L25" s="16">
        <v>45728</v>
      </c>
      <c r="M25" s="15">
        <v>32307</v>
      </c>
      <c r="N25" s="14" t="s">
        <v>57</v>
      </c>
      <c r="O25" s="14" t="s">
        <v>40</v>
      </c>
      <c r="P25" s="14" t="s">
        <v>31</v>
      </c>
      <c r="Q25" s="14" t="s">
        <v>244</v>
      </c>
      <c r="R25" s="17">
        <v>849600</v>
      </c>
      <c r="S25" s="45">
        <f t="shared" si="3"/>
        <v>13</v>
      </c>
      <c r="T25" s="46" t="str">
        <f>IF(S25&lt;=U25,"Cumple","No Cumple")</f>
        <v>Cumple</v>
      </c>
      <c r="U25" s="47">
        <f t="shared" si="4"/>
        <v>15</v>
      </c>
      <c r="W25" s="31"/>
      <c r="X25" s="32"/>
    </row>
    <row r="26" spans="1:24" ht="30" customHeight="1" x14ac:dyDescent="0.25">
      <c r="A26" s="14">
        <v>23</v>
      </c>
      <c r="B26" s="14" t="s">
        <v>34</v>
      </c>
      <c r="C26" s="14" t="s">
        <v>55</v>
      </c>
      <c r="D26" s="14" t="s">
        <v>114</v>
      </c>
      <c r="E26" s="14" t="s">
        <v>178</v>
      </c>
      <c r="F26" s="15" t="s">
        <v>39</v>
      </c>
      <c r="G26" s="14" t="s">
        <v>27</v>
      </c>
      <c r="H26" s="14" t="s">
        <v>28</v>
      </c>
      <c r="I26" s="16">
        <v>45701</v>
      </c>
      <c r="J26" s="16">
        <v>45721</v>
      </c>
      <c r="K26" s="16">
        <v>45726</v>
      </c>
      <c r="L26" s="16">
        <v>45728</v>
      </c>
      <c r="M26" s="15">
        <v>32308</v>
      </c>
      <c r="N26" s="14" t="s">
        <v>57</v>
      </c>
      <c r="O26" s="14" t="s">
        <v>37</v>
      </c>
      <c r="P26" s="14" t="s">
        <v>31</v>
      </c>
      <c r="Q26" s="14" t="s">
        <v>245</v>
      </c>
      <c r="R26" s="17">
        <v>440000</v>
      </c>
      <c r="S26" s="45"/>
      <c r="T26" s="46"/>
      <c r="U26" s="47"/>
      <c r="W26" s="31"/>
      <c r="X26" s="32"/>
    </row>
    <row r="27" spans="1:24" ht="30" customHeight="1" x14ac:dyDescent="0.25">
      <c r="A27" s="14">
        <v>24</v>
      </c>
      <c r="B27" s="14" t="s">
        <v>34</v>
      </c>
      <c r="C27" s="14" t="s">
        <v>55</v>
      </c>
      <c r="D27" s="14" t="s">
        <v>114</v>
      </c>
      <c r="E27" s="14" t="s">
        <v>178</v>
      </c>
      <c r="F27" s="15" t="s">
        <v>39</v>
      </c>
      <c r="G27" s="14" t="s">
        <v>27</v>
      </c>
      <c r="H27" s="14" t="s">
        <v>28</v>
      </c>
      <c r="I27" s="16">
        <v>45701</v>
      </c>
      <c r="J27" s="16">
        <v>45721</v>
      </c>
      <c r="K27" s="16">
        <v>45726</v>
      </c>
      <c r="L27" s="16">
        <v>45728</v>
      </c>
      <c r="M27" s="15">
        <v>32309</v>
      </c>
      <c r="N27" s="14" t="s">
        <v>57</v>
      </c>
      <c r="O27" s="14" t="s">
        <v>38</v>
      </c>
      <c r="P27" s="14" t="s">
        <v>31</v>
      </c>
      <c r="Q27" s="14" t="s">
        <v>246</v>
      </c>
      <c r="R27" s="17">
        <v>361263.96</v>
      </c>
      <c r="S27" s="45"/>
      <c r="T27" s="46"/>
      <c r="U27" s="47"/>
      <c r="W27" s="31"/>
      <c r="X27" s="32"/>
    </row>
    <row r="28" spans="1:24" ht="30" x14ac:dyDescent="0.25">
      <c r="A28" s="14">
        <v>25</v>
      </c>
      <c r="B28" s="14" t="s">
        <v>34</v>
      </c>
      <c r="C28" s="14" t="s">
        <v>55</v>
      </c>
      <c r="D28" s="14" t="s">
        <v>115</v>
      </c>
      <c r="E28" s="14" t="s">
        <v>179</v>
      </c>
      <c r="F28" s="15" t="s">
        <v>39</v>
      </c>
      <c r="G28" s="14" t="s">
        <v>27</v>
      </c>
      <c r="H28" s="14" t="s">
        <v>28</v>
      </c>
      <c r="I28" s="16">
        <v>45695</v>
      </c>
      <c r="J28" s="16">
        <v>45720</v>
      </c>
      <c r="K28" s="16">
        <v>45722</v>
      </c>
      <c r="L28" s="16">
        <v>45723</v>
      </c>
      <c r="M28" s="15">
        <v>32288</v>
      </c>
      <c r="N28" s="14" t="s">
        <v>36</v>
      </c>
      <c r="O28" s="14" t="s">
        <v>40</v>
      </c>
      <c r="P28" s="14" t="s">
        <v>31</v>
      </c>
      <c r="Q28" s="14" t="s">
        <v>72</v>
      </c>
      <c r="R28" s="17">
        <v>244401.6</v>
      </c>
      <c r="S28" s="48">
        <f>NETWORKDAYS(I28,J28,$X$9:$X$19)-1</f>
        <v>16</v>
      </c>
      <c r="T28" s="49" t="str">
        <f t="shared" si="2"/>
        <v>No Cumple</v>
      </c>
      <c r="U28" s="47">
        <f>VLOOKUP(F28,$W$2:$X$5,2,FALSE)</f>
        <v>15</v>
      </c>
      <c r="W28" s="31"/>
      <c r="X28" s="32"/>
    </row>
    <row r="29" spans="1:24" ht="30" x14ac:dyDescent="0.25">
      <c r="A29" s="14">
        <v>26</v>
      </c>
      <c r="B29" s="14" t="s">
        <v>34</v>
      </c>
      <c r="C29" s="14" t="s">
        <v>55</v>
      </c>
      <c r="D29" s="14" t="s">
        <v>115</v>
      </c>
      <c r="E29" s="14" t="s">
        <v>179</v>
      </c>
      <c r="F29" s="15" t="s">
        <v>39</v>
      </c>
      <c r="G29" s="14" t="s">
        <v>27</v>
      </c>
      <c r="H29" s="14" t="s">
        <v>28</v>
      </c>
      <c r="I29" s="16">
        <v>45695</v>
      </c>
      <c r="J29" s="16">
        <v>45720</v>
      </c>
      <c r="K29" s="16">
        <v>45722</v>
      </c>
      <c r="L29" s="16">
        <v>45723</v>
      </c>
      <c r="M29" s="15">
        <v>32289</v>
      </c>
      <c r="N29" s="14" t="s">
        <v>57</v>
      </c>
      <c r="O29" s="14" t="s">
        <v>38</v>
      </c>
      <c r="P29" s="14" t="s">
        <v>31</v>
      </c>
      <c r="Q29" s="14" t="s">
        <v>247</v>
      </c>
      <c r="R29" s="17">
        <v>227420.34</v>
      </c>
      <c r="S29" s="48"/>
      <c r="T29" s="49"/>
      <c r="U29" s="47"/>
      <c r="W29" s="31"/>
      <c r="X29" s="32"/>
    </row>
    <row r="30" spans="1:24" ht="30" x14ac:dyDescent="0.25">
      <c r="A30" s="14">
        <v>27</v>
      </c>
      <c r="B30" s="14" t="s">
        <v>34</v>
      </c>
      <c r="C30" s="14" t="s">
        <v>55</v>
      </c>
      <c r="D30" s="14" t="s">
        <v>115</v>
      </c>
      <c r="E30" s="14" t="s">
        <v>179</v>
      </c>
      <c r="F30" s="15" t="s">
        <v>39</v>
      </c>
      <c r="G30" s="14" t="s">
        <v>27</v>
      </c>
      <c r="H30" s="14" t="s">
        <v>28</v>
      </c>
      <c r="I30" s="16">
        <v>45695</v>
      </c>
      <c r="J30" s="16">
        <v>45720</v>
      </c>
      <c r="K30" s="16">
        <v>45722</v>
      </c>
      <c r="L30" s="16">
        <v>45723</v>
      </c>
      <c r="M30" s="15">
        <v>32290</v>
      </c>
      <c r="N30" s="14" t="s">
        <v>57</v>
      </c>
      <c r="O30" s="14" t="s">
        <v>37</v>
      </c>
      <c r="P30" s="14" t="s">
        <v>31</v>
      </c>
      <c r="Q30" s="14" t="s">
        <v>248</v>
      </c>
      <c r="R30" s="17">
        <v>191667.4</v>
      </c>
      <c r="S30" s="48"/>
      <c r="T30" s="49"/>
      <c r="U30" s="47"/>
      <c r="W30" s="31"/>
      <c r="X30" s="32"/>
    </row>
    <row r="31" spans="1:24" ht="30" x14ac:dyDescent="0.25">
      <c r="A31" s="14">
        <v>28</v>
      </c>
      <c r="B31" s="14" t="s">
        <v>34</v>
      </c>
      <c r="C31" s="14" t="s">
        <v>55</v>
      </c>
      <c r="D31" s="14" t="s">
        <v>115</v>
      </c>
      <c r="E31" s="14" t="s">
        <v>179</v>
      </c>
      <c r="F31" s="15" t="s">
        <v>39</v>
      </c>
      <c r="G31" s="14" t="s">
        <v>27</v>
      </c>
      <c r="H31" s="14" t="s">
        <v>28</v>
      </c>
      <c r="I31" s="16">
        <v>45695</v>
      </c>
      <c r="J31" s="16">
        <v>45720</v>
      </c>
      <c r="K31" s="16">
        <v>45722</v>
      </c>
      <c r="L31" s="16">
        <v>45723</v>
      </c>
      <c r="M31" s="15">
        <v>32291</v>
      </c>
      <c r="N31" s="14" t="s">
        <v>36</v>
      </c>
      <c r="O31" s="14" t="s">
        <v>37</v>
      </c>
      <c r="P31" s="14" t="s">
        <v>31</v>
      </c>
      <c r="Q31" s="14" t="s">
        <v>68</v>
      </c>
      <c r="R31" s="17">
        <v>85702.57</v>
      </c>
      <c r="S31" s="48"/>
      <c r="T31" s="49"/>
      <c r="U31" s="47"/>
      <c r="W31" s="31"/>
      <c r="X31" s="32"/>
    </row>
    <row r="32" spans="1:24" ht="30" x14ac:dyDescent="0.25">
      <c r="A32" s="14">
        <v>29</v>
      </c>
      <c r="B32" s="14" t="s">
        <v>34</v>
      </c>
      <c r="C32" s="14" t="s">
        <v>55</v>
      </c>
      <c r="D32" s="14" t="s">
        <v>115</v>
      </c>
      <c r="E32" s="14" t="s">
        <v>179</v>
      </c>
      <c r="F32" s="15" t="s">
        <v>39</v>
      </c>
      <c r="G32" s="14" t="s">
        <v>27</v>
      </c>
      <c r="H32" s="14" t="s">
        <v>28</v>
      </c>
      <c r="I32" s="16">
        <v>45695</v>
      </c>
      <c r="J32" s="16">
        <v>45720</v>
      </c>
      <c r="K32" s="16">
        <v>45722</v>
      </c>
      <c r="L32" s="16">
        <v>45723</v>
      </c>
      <c r="M32" s="15">
        <v>32292</v>
      </c>
      <c r="N32" s="14" t="s">
        <v>36</v>
      </c>
      <c r="O32" s="14" t="s">
        <v>46</v>
      </c>
      <c r="P32" s="14" t="s">
        <v>41</v>
      </c>
      <c r="Q32" s="14" t="s">
        <v>249</v>
      </c>
      <c r="R32" s="17">
        <v>70528.600000000006</v>
      </c>
      <c r="S32" s="48"/>
      <c r="T32" s="49"/>
      <c r="U32" s="47"/>
      <c r="W32" s="31"/>
      <c r="X32" s="32"/>
    </row>
    <row r="33" spans="1:24" ht="30" customHeight="1" x14ac:dyDescent="0.25">
      <c r="A33" s="14">
        <v>30</v>
      </c>
      <c r="B33" s="14" t="s">
        <v>34</v>
      </c>
      <c r="C33" s="14" t="s">
        <v>55</v>
      </c>
      <c r="D33" s="14" t="s">
        <v>115</v>
      </c>
      <c r="E33" s="14" t="s">
        <v>179</v>
      </c>
      <c r="F33" s="15" t="s">
        <v>39</v>
      </c>
      <c r="G33" s="14" t="s">
        <v>27</v>
      </c>
      <c r="H33" s="14" t="s">
        <v>28</v>
      </c>
      <c r="I33" s="16">
        <v>45695</v>
      </c>
      <c r="J33" s="16">
        <v>45720</v>
      </c>
      <c r="K33" s="16">
        <v>45722</v>
      </c>
      <c r="L33" s="16">
        <v>45723</v>
      </c>
      <c r="M33" s="15">
        <v>32293</v>
      </c>
      <c r="N33" s="14" t="s">
        <v>36</v>
      </c>
      <c r="O33" s="14" t="s">
        <v>64</v>
      </c>
      <c r="P33" s="14" t="s">
        <v>41</v>
      </c>
      <c r="Q33" s="14" t="s">
        <v>250</v>
      </c>
      <c r="R33" s="17">
        <v>70528.600000000006</v>
      </c>
      <c r="S33" s="48"/>
      <c r="T33" s="49"/>
      <c r="U33" s="47"/>
      <c r="W33" s="31"/>
      <c r="X33" s="32"/>
    </row>
    <row r="34" spans="1:24" ht="30" x14ac:dyDescent="0.25">
      <c r="A34" s="14">
        <v>31</v>
      </c>
      <c r="B34" s="14" t="s">
        <v>34</v>
      </c>
      <c r="C34" s="14" t="s">
        <v>55</v>
      </c>
      <c r="D34" s="14" t="s">
        <v>115</v>
      </c>
      <c r="E34" s="14" t="s">
        <v>179</v>
      </c>
      <c r="F34" s="15" t="s">
        <v>39</v>
      </c>
      <c r="G34" s="14" t="s">
        <v>27</v>
      </c>
      <c r="H34" s="14" t="s">
        <v>28</v>
      </c>
      <c r="I34" s="16">
        <v>45695</v>
      </c>
      <c r="J34" s="16">
        <v>45720</v>
      </c>
      <c r="K34" s="16">
        <v>45722</v>
      </c>
      <c r="L34" s="16">
        <v>45723</v>
      </c>
      <c r="M34" s="15">
        <v>32294</v>
      </c>
      <c r="N34" s="14" t="s">
        <v>36</v>
      </c>
      <c r="O34" s="14" t="s">
        <v>38</v>
      </c>
      <c r="P34" s="14" t="s">
        <v>31</v>
      </c>
      <c r="Q34" s="14" t="s">
        <v>251</v>
      </c>
      <c r="R34" s="17">
        <v>32845.629999999997</v>
      </c>
      <c r="S34" s="48"/>
      <c r="T34" s="49"/>
      <c r="U34" s="47"/>
      <c r="W34" s="31"/>
      <c r="X34" s="32"/>
    </row>
    <row r="35" spans="1:24" ht="30" customHeight="1" x14ac:dyDescent="0.25">
      <c r="A35" s="14">
        <v>32</v>
      </c>
      <c r="B35" s="14" t="s">
        <v>34</v>
      </c>
      <c r="C35" s="14" t="s">
        <v>55</v>
      </c>
      <c r="D35" s="14" t="s">
        <v>115</v>
      </c>
      <c r="E35" s="14" t="s">
        <v>179</v>
      </c>
      <c r="F35" s="15" t="s">
        <v>39</v>
      </c>
      <c r="G35" s="14" t="s">
        <v>27</v>
      </c>
      <c r="H35" s="14" t="s">
        <v>28</v>
      </c>
      <c r="I35" s="16">
        <v>45695</v>
      </c>
      <c r="J35" s="16">
        <v>45720</v>
      </c>
      <c r="K35" s="16">
        <v>45722</v>
      </c>
      <c r="L35" s="16">
        <v>45723</v>
      </c>
      <c r="M35" s="15">
        <v>32295</v>
      </c>
      <c r="N35" s="14" t="s">
        <v>30</v>
      </c>
      <c r="O35" s="14" t="s">
        <v>29</v>
      </c>
      <c r="P35" s="14" t="s">
        <v>31</v>
      </c>
      <c r="Q35" s="14" t="s">
        <v>252</v>
      </c>
      <c r="R35" s="17">
        <v>31801</v>
      </c>
      <c r="S35" s="48"/>
      <c r="T35" s="49"/>
      <c r="U35" s="47"/>
      <c r="W35" s="31"/>
      <c r="X35" s="32"/>
    </row>
    <row r="36" spans="1:24" ht="30" x14ac:dyDescent="0.25">
      <c r="A36" s="14">
        <v>33</v>
      </c>
      <c r="B36" s="14" t="s">
        <v>34</v>
      </c>
      <c r="C36" s="14" t="s">
        <v>55</v>
      </c>
      <c r="D36" s="14" t="s">
        <v>115</v>
      </c>
      <c r="E36" s="14" t="s">
        <v>179</v>
      </c>
      <c r="F36" s="15" t="s">
        <v>39</v>
      </c>
      <c r="G36" s="14" t="s">
        <v>27</v>
      </c>
      <c r="H36" s="14" t="s">
        <v>28</v>
      </c>
      <c r="I36" s="16">
        <v>45695</v>
      </c>
      <c r="J36" s="16">
        <v>45720</v>
      </c>
      <c r="K36" s="16">
        <v>45722</v>
      </c>
      <c r="L36" s="16">
        <v>45723</v>
      </c>
      <c r="M36" s="15">
        <v>32296</v>
      </c>
      <c r="N36" s="14" t="s">
        <v>36</v>
      </c>
      <c r="O36" s="14" t="s">
        <v>40</v>
      </c>
      <c r="P36" s="14" t="s">
        <v>31</v>
      </c>
      <c r="Q36" s="14" t="s">
        <v>67</v>
      </c>
      <c r="R36" s="17">
        <v>11121.5</v>
      </c>
      <c r="S36" s="48"/>
      <c r="T36" s="49"/>
      <c r="U36" s="47"/>
      <c r="W36" s="31"/>
      <c r="X36" s="32"/>
    </row>
    <row r="37" spans="1:24" ht="30" x14ac:dyDescent="0.25">
      <c r="A37" s="14">
        <v>34</v>
      </c>
      <c r="B37" s="14" t="s">
        <v>34</v>
      </c>
      <c r="C37" s="14" t="s">
        <v>55</v>
      </c>
      <c r="D37" s="14" t="s">
        <v>115</v>
      </c>
      <c r="E37" s="14" t="s">
        <v>179</v>
      </c>
      <c r="F37" s="15" t="s">
        <v>39</v>
      </c>
      <c r="G37" s="14" t="s">
        <v>27</v>
      </c>
      <c r="H37" s="14" t="s">
        <v>28</v>
      </c>
      <c r="I37" s="16">
        <v>45695</v>
      </c>
      <c r="J37" s="16">
        <v>45720</v>
      </c>
      <c r="K37" s="16">
        <v>45722</v>
      </c>
      <c r="L37" s="16">
        <v>45723</v>
      </c>
      <c r="M37" s="15">
        <v>32297</v>
      </c>
      <c r="N37" s="14" t="s">
        <v>57</v>
      </c>
      <c r="O37" s="14" t="s">
        <v>38</v>
      </c>
      <c r="P37" s="14" t="s">
        <v>31</v>
      </c>
      <c r="Q37" s="14" t="s">
        <v>253</v>
      </c>
      <c r="R37" s="17">
        <v>5154.24</v>
      </c>
      <c r="S37" s="48"/>
      <c r="T37" s="49"/>
      <c r="U37" s="47"/>
      <c r="W37" s="31"/>
      <c r="X37" s="32"/>
    </row>
    <row r="38" spans="1:24" ht="30" customHeight="1" x14ac:dyDescent="0.25">
      <c r="A38" s="14">
        <v>35</v>
      </c>
      <c r="B38" s="14" t="s">
        <v>34</v>
      </c>
      <c r="C38" s="14" t="s">
        <v>99</v>
      </c>
      <c r="D38" s="14" t="s">
        <v>116</v>
      </c>
      <c r="E38" s="14" t="s">
        <v>180</v>
      </c>
      <c r="F38" s="15" t="s">
        <v>44</v>
      </c>
      <c r="G38" s="14" t="s">
        <v>27</v>
      </c>
      <c r="H38" s="14" t="s">
        <v>28</v>
      </c>
      <c r="I38" s="16">
        <v>45709</v>
      </c>
      <c r="J38" s="16">
        <v>45720</v>
      </c>
      <c r="K38" s="16">
        <v>45721</v>
      </c>
      <c r="L38" s="16">
        <v>45721</v>
      </c>
      <c r="M38" s="15">
        <v>32277</v>
      </c>
      <c r="N38" s="14" t="s">
        <v>36</v>
      </c>
      <c r="O38" s="14" t="s">
        <v>64</v>
      </c>
      <c r="P38" s="14" t="s">
        <v>41</v>
      </c>
      <c r="Q38" s="14" t="s">
        <v>254</v>
      </c>
      <c r="R38" s="17">
        <v>246966.67</v>
      </c>
      <c r="S38" s="3">
        <f>NETWORKDAYS(I38,J38,$X$9:$X$19)-1</f>
        <v>6</v>
      </c>
      <c r="T38" s="12" t="str">
        <f t="shared" si="2"/>
        <v>Cumple</v>
      </c>
      <c r="U38" s="2">
        <f>VLOOKUP(F38,$W$2:$X$5,2,FALSE)</f>
        <v>10</v>
      </c>
      <c r="W38" s="31"/>
      <c r="X38" s="32"/>
    </row>
    <row r="39" spans="1:24" ht="30" customHeight="1" x14ac:dyDescent="0.25">
      <c r="A39" s="14">
        <v>36</v>
      </c>
      <c r="B39" s="14" t="s">
        <v>61</v>
      </c>
      <c r="C39" s="14" t="s">
        <v>99</v>
      </c>
      <c r="D39" s="14" t="s">
        <v>117</v>
      </c>
      <c r="E39" s="14" t="s">
        <v>181</v>
      </c>
      <c r="F39" s="15" t="s">
        <v>44</v>
      </c>
      <c r="G39" s="14" t="s">
        <v>35</v>
      </c>
      <c r="H39" s="14" t="s">
        <v>28</v>
      </c>
      <c r="I39" s="16">
        <v>45714</v>
      </c>
      <c r="J39" s="16">
        <v>45736</v>
      </c>
      <c r="K39" s="16">
        <v>45737</v>
      </c>
      <c r="L39" s="16">
        <v>45737</v>
      </c>
      <c r="M39" s="15">
        <v>32334</v>
      </c>
      <c r="N39" s="14" t="s">
        <v>30</v>
      </c>
      <c r="O39" s="14" t="s">
        <v>29</v>
      </c>
      <c r="P39" s="14" t="s">
        <v>41</v>
      </c>
      <c r="Q39" s="14" t="s">
        <v>255</v>
      </c>
      <c r="R39" s="17">
        <v>42500</v>
      </c>
      <c r="S39" s="27">
        <f>NETWORKDAYS(I39,J39,$X$9:$X$19)-1</f>
        <v>15</v>
      </c>
      <c r="T39" s="27" t="str">
        <f t="shared" si="2"/>
        <v>No Cumple</v>
      </c>
      <c r="U39" s="2">
        <f>VLOOKUP(F39,$W$2:$X$5,2,FALSE)</f>
        <v>10</v>
      </c>
      <c r="W39" s="31"/>
      <c r="X39" s="32"/>
    </row>
    <row r="40" spans="1:24" ht="30" customHeight="1" x14ac:dyDescent="0.25">
      <c r="A40" s="14">
        <v>37</v>
      </c>
      <c r="B40" s="14" t="s">
        <v>42</v>
      </c>
      <c r="C40" s="14" t="s">
        <v>99</v>
      </c>
      <c r="D40" s="14" t="s">
        <v>118</v>
      </c>
      <c r="E40" s="14" t="s">
        <v>182</v>
      </c>
      <c r="F40" s="15" t="s">
        <v>58</v>
      </c>
      <c r="G40" s="14" t="s">
        <v>35</v>
      </c>
      <c r="H40" s="14" t="s">
        <v>28</v>
      </c>
      <c r="I40" s="16">
        <v>45712</v>
      </c>
      <c r="J40" s="16">
        <v>45741</v>
      </c>
      <c r="K40" s="16">
        <v>45744</v>
      </c>
      <c r="L40" s="16" t="s">
        <v>51</v>
      </c>
      <c r="M40" s="16" t="s">
        <v>51</v>
      </c>
      <c r="N40" s="14" t="s">
        <v>30</v>
      </c>
      <c r="O40" s="14" t="s">
        <v>29</v>
      </c>
      <c r="P40" s="14" t="s">
        <v>31</v>
      </c>
      <c r="Q40" s="14" t="s">
        <v>236</v>
      </c>
      <c r="R40" s="16" t="s">
        <v>51</v>
      </c>
      <c r="S40" s="27">
        <f>NETWORKDAYS(I40,J40,$X$9:$X$19)-1</f>
        <v>20</v>
      </c>
      <c r="T40" s="27" t="e">
        <f t="shared" si="2"/>
        <v>#N/A</v>
      </c>
      <c r="U40" s="2" t="e">
        <f>VLOOKUP(F40,$W$2:$X$5,2,FALSE)</f>
        <v>#N/A</v>
      </c>
      <c r="W40" s="31"/>
      <c r="X40" s="32"/>
    </row>
    <row r="41" spans="1:24" ht="30" customHeight="1" x14ac:dyDescent="0.25">
      <c r="A41" s="14">
        <v>38</v>
      </c>
      <c r="B41" s="14" t="s">
        <v>34</v>
      </c>
      <c r="C41" s="14" t="s">
        <v>99</v>
      </c>
      <c r="D41" s="14" t="s">
        <v>119</v>
      </c>
      <c r="E41" s="14" t="s">
        <v>183</v>
      </c>
      <c r="F41" s="15" t="s">
        <v>39</v>
      </c>
      <c r="G41" s="14" t="s">
        <v>27</v>
      </c>
      <c r="H41" s="14" t="s">
        <v>28</v>
      </c>
      <c r="I41" s="16">
        <v>45701</v>
      </c>
      <c r="J41" s="16">
        <v>45720</v>
      </c>
      <c r="K41" s="16">
        <v>45722</v>
      </c>
      <c r="L41" s="16">
        <v>45726</v>
      </c>
      <c r="M41" s="15">
        <v>32299</v>
      </c>
      <c r="N41" s="14" t="s">
        <v>36</v>
      </c>
      <c r="O41" s="14" t="s">
        <v>40</v>
      </c>
      <c r="P41" s="14" t="s">
        <v>31</v>
      </c>
      <c r="Q41" s="14" t="s">
        <v>256</v>
      </c>
      <c r="R41" s="17">
        <v>25883.3</v>
      </c>
      <c r="S41" s="45">
        <f>NETWORKDAYS(I41,J41,$X$9:$X$19)-1</f>
        <v>12</v>
      </c>
      <c r="T41" s="46" t="str">
        <f t="shared" si="2"/>
        <v>Cumple</v>
      </c>
      <c r="U41" s="47">
        <f>VLOOKUP(F41,$W$2:$X$5,2,FALSE)</f>
        <v>15</v>
      </c>
      <c r="W41" s="31"/>
      <c r="X41" s="32"/>
    </row>
    <row r="42" spans="1:24" ht="30" customHeight="1" x14ac:dyDescent="0.25">
      <c r="A42" s="14">
        <v>39</v>
      </c>
      <c r="B42" s="14" t="s">
        <v>34</v>
      </c>
      <c r="C42" s="14" t="s">
        <v>99</v>
      </c>
      <c r="D42" s="14" t="s">
        <v>119</v>
      </c>
      <c r="E42" s="14" t="s">
        <v>183</v>
      </c>
      <c r="F42" s="15" t="s">
        <v>39</v>
      </c>
      <c r="G42" s="14" t="s">
        <v>27</v>
      </c>
      <c r="H42" s="14" t="s">
        <v>28</v>
      </c>
      <c r="I42" s="16">
        <v>45701</v>
      </c>
      <c r="J42" s="16">
        <v>45720</v>
      </c>
      <c r="K42" s="16">
        <v>45722</v>
      </c>
      <c r="L42" s="16">
        <v>45723</v>
      </c>
      <c r="M42" s="15">
        <v>32298</v>
      </c>
      <c r="N42" s="14" t="s">
        <v>30</v>
      </c>
      <c r="O42" s="14" t="s">
        <v>29</v>
      </c>
      <c r="P42" s="14" t="s">
        <v>31</v>
      </c>
      <c r="Q42" s="14" t="s">
        <v>252</v>
      </c>
      <c r="R42" s="17">
        <v>49352.31</v>
      </c>
      <c r="S42" s="45"/>
      <c r="T42" s="46"/>
      <c r="U42" s="47"/>
      <c r="W42" s="31"/>
      <c r="X42" s="32"/>
    </row>
    <row r="43" spans="1:24" ht="30" customHeight="1" x14ac:dyDescent="0.25">
      <c r="A43" s="14">
        <v>40</v>
      </c>
      <c r="B43" s="14" t="s">
        <v>34</v>
      </c>
      <c r="C43" s="14" t="s">
        <v>99</v>
      </c>
      <c r="D43" s="14" t="s">
        <v>119</v>
      </c>
      <c r="E43" s="14" t="s">
        <v>183</v>
      </c>
      <c r="F43" s="15" t="s">
        <v>39</v>
      </c>
      <c r="G43" s="14" t="s">
        <v>27</v>
      </c>
      <c r="H43" s="14" t="s">
        <v>28</v>
      </c>
      <c r="I43" s="16">
        <v>45701</v>
      </c>
      <c r="J43" s="16">
        <v>45720</v>
      </c>
      <c r="K43" s="16">
        <v>45722</v>
      </c>
      <c r="L43" s="16">
        <v>45723</v>
      </c>
      <c r="M43" s="15">
        <v>32287</v>
      </c>
      <c r="N43" s="14" t="s">
        <v>36</v>
      </c>
      <c r="O43" s="14" t="s">
        <v>37</v>
      </c>
      <c r="P43" s="14" t="s">
        <v>31</v>
      </c>
      <c r="Q43" s="14" t="s">
        <v>257</v>
      </c>
      <c r="R43" s="17">
        <v>94364.6</v>
      </c>
      <c r="S43" s="45"/>
      <c r="T43" s="46"/>
      <c r="U43" s="47"/>
      <c r="W43" s="31"/>
      <c r="X43" s="32"/>
    </row>
    <row r="44" spans="1:24" ht="30" customHeight="1" x14ac:dyDescent="0.25">
      <c r="A44" s="14">
        <v>41</v>
      </c>
      <c r="B44" s="14" t="s">
        <v>34</v>
      </c>
      <c r="C44" s="14" t="s">
        <v>99</v>
      </c>
      <c r="D44" s="14" t="s">
        <v>120</v>
      </c>
      <c r="E44" s="14" t="s">
        <v>184</v>
      </c>
      <c r="F44" s="15" t="s">
        <v>39</v>
      </c>
      <c r="G44" s="14" t="s">
        <v>27</v>
      </c>
      <c r="H44" s="14" t="s">
        <v>28</v>
      </c>
      <c r="I44" s="16">
        <v>45707</v>
      </c>
      <c r="J44" s="16">
        <v>45729</v>
      </c>
      <c r="K44" s="16">
        <v>45730</v>
      </c>
      <c r="L44" s="16">
        <v>45734</v>
      </c>
      <c r="M44" s="15">
        <v>32315</v>
      </c>
      <c r="N44" s="14" t="s">
        <v>36</v>
      </c>
      <c r="O44" s="14" t="s">
        <v>38</v>
      </c>
      <c r="P44" s="14" t="s">
        <v>31</v>
      </c>
      <c r="Q44" s="14" t="s">
        <v>258</v>
      </c>
      <c r="R44" s="17">
        <v>232497.76</v>
      </c>
      <c r="S44" s="45">
        <f>NETWORKDAYS(I44,J44,$X$9:$X$19)-1</f>
        <v>15</v>
      </c>
      <c r="T44" s="46" t="str">
        <f t="shared" si="2"/>
        <v>Cumple</v>
      </c>
      <c r="U44" s="47">
        <f>VLOOKUP(F44,$W$2:$X$5,2,FALSE)</f>
        <v>15</v>
      </c>
      <c r="W44" s="31"/>
      <c r="X44" s="32"/>
    </row>
    <row r="45" spans="1:24" ht="30" customHeight="1" x14ac:dyDescent="0.25">
      <c r="A45" s="14">
        <v>42</v>
      </c>
      <c r="B45" s="14" t="s">
        <v>34</v>
      </c>
      <c r="C45" s="14" t="s">
        <v>99</v>
      </c>
      <c r="D45" s="14" t="s">
        <v>120</v>
      </c>
      <c r="E45" s="14" t="s">
        <v>184</v>
      </c>
      <c r="F45" s="15" t="s">
        <v>39</v>
      </c>
      <c r="G45" s="14" t="s">
        <v>27</v>
      </c>
      <c r="H45" s="14" t="s">
        <v>28</v>
      </c>
      <c r="I45" s="16">
        <v>45707</v>
      </c>
      <c r="J45" s="16">
        <v>45729</v>
      </c>
      <c r="K45" s="16">
        <v>45730</v>
      </c>
      <c r="L45" s="16">
        <v>45734</v>
      </c>
      <c r="M45" s="15">
        <v>32316</v>
      </c>
      <c r="N45" s="14" t="s">
        <v>36</v>
      </c>
      <c r="O45" s="14" t="s">
        <v>40</v>
      </c>
      <c r="P45" s="14" t="s">
        <v>31</v>
      </c>
      <c r="Q45" s="14" t="s">
        <v>259</v>
      </c>
      <c r="R45" s="17">
        <v>37304.519999999997</v>
      </c>
      <c r="S45" s="45"/>
      <c r="T45" s="46"/>
      <c r="U45" s="47"/>
      <c r="W45" s="31"/>
      <c r="X45" s="32"/>
    </row>
    <row r="46" spans="1:24" ht="30" customHeight="1" x14ac:dyDescent="0.25">
      <c r="A46" s="14">
        <v>43</v>
      </c>
      <c r="B46" s="14" t="s">
        <v>34</v>
      </c>
      <c r="C46" s="14" t="s">
        <v>99</v>
      </c>
      <c r="D46" s="14" t="s">
        <v>120</v>
      </c>
      <c r="E46" s="14" t="s">
        <v>184</v>
      </c>
      <c r="F46" s="15" t="s">
        <v>39</v>
      </c>
      <c r="G46" s="14" t="s">
        <v>27</v>
      </c>
      <c r="H46" s="14" t="s">
        <v>28</v>
      </c>
      <c r="I46" s="16">
        <v>45707</v>
      </c>
      <c r="J46" s="16">
        <v>45729</v>
      </c>
      <c r="K46" s="16">
        <v>45730</v>
      </c>
      <c r="L46" s="16">
        <v>45734</v>
      </c>
      <c r="M46" s="15">
        <v>32320</v>
      </c>
      <c r="N46" s="14" t="s">
        <v>36</v>
      </c>
      <c r="O46" s="14" t="s">
        <v>37</v>
      </c>
      <c r="P46" s="14" t="s">
        <v>31</v>
      </c>
      <c r="Q46" s="14" t="s">
        <v>69</v>
      </c>
      <c r="R46" s="17">
        <v>34244.78</v>
      </c>
      <c r="S46" s="45"/>
      <c r="T46" s="46"/>
      <c r="U46" s="47"/>
      <c r="W46" s="31"/>
      <c r="X46" s="32"/>
    </row>
    <row r="47" spans="1:24" ht="30" customHeight="1" x14ac:dyDescent="0.25">
      <c r="A47" s="14">
        <v>44</v>
      </c>
      <c r="B47" s="14" t="s">
        <v>34</v>
      </c>
      <c r="C47" s="14" t="s">
        <v>99</v>
      </c>
      <c r="D47" s="14" t="s">
        <v>120</v>
      </c>
      <c r="E47" s="14" t="s">
        <v>184</v>
      </c>
      <c r="F47" s="15" t="s">
        <v>39</v>
      </c>
      <c r="G47" s="14" t="s">
        <v>27</v>
      </c>
      <c r="H47" s="14" t="s">
        <v>28</v>
      </c>
      <c r="I47" s="16">
        <v>45707</v>
      </c>
      <c r="J47" s="16">
        <v>45729</v>
      </c>
      <c r="K47" s="16">
        <v>45730</v>
      </c>
      <c r="L47" s="16">
        <v>45734</v>
      </c>
      <c r="M47" s="15">
        <v>32317</v>
      </c>
      <c r="N47" s="14" t="s">
        <v>36</v>
      </c>
      <c r="O47" s="14" t="s">
        <v>37</v>
      </c>
      <c r="P47" s="14" t="s">
        <v>31</v>
      </c>
      <c r="Q47" s="14" t="s">
        <v>70</v>
      </c>
      <c r="R47" s="17">
        <v>19003.900000000001</v>
      </c>
      <c r="S47" s="45"/>
      <c r="T47" s="46"/>
      <c r="U47" s="47"/>
      <c r="W47" s="31"/>
      <c r="X47" s="32"/>
    </row>
    <row r="48" spans="1:24" ht="30" customHeight="1" x14ac:dyDescent="0.25">
      <c r="A48" s="14">
        <v>45</v>
      </c>
      <c r="B48" s="14" t="s">
        <v>34</v>
      </c>
      <c r="C48" s="14" t="s">
        <v>99</v>
      </c>
      <c r="D48" s="14" t="s">
        <v>120</v>
      </c>
      <c r="E48" s="14" t="s">
        <v>184</v>
      </c>
      <c r="F48" s="15" t="s">
        <v>39</v>
      </c>
      <c r="G48" s="14" t="s">
        <v>27</v>
      </c>
      <c r="H48" s="14" t="s">
        <v>28</v>
      </c>
      <c r="I48" s="16">
        <v>45707</v>
      </c>
      <c r="J48" s="16">
        <v>45729</v>
      </c>
      <c r="K48" s="16">
        <v>45730</v>
      </c>
      <c r="L48" s="16">
        <v>45734</v>
      </c>
      <c r="M48" s="15">
        <v>32318</v>
      </c>
      <c r="N48" s="14" t="s">
        <v>30</v>
      </c>
      <c r="O48" s="14" t="s">
        <v>29</v>
      </c>
      <c r="P48" s="14" t="s">
        <v>41</v>
      </c>
      <c r="Q48" s="14" t="s">
        <v>260</v>
      </c>
      <c r="R48" s="17">
        <v>12882.04</v>
      </c>
      <c r="S48" s="45"/>
      <c r="T48" s="46"/>
      <c r="U48" s="47"/>
      <c r="W48" s="31"/>
      <c r="X48" s="32"/>
    </row>
    <row r="49" spans="1:24" ht="30" customHeight="1" x14ac:dyDescent="0.25">
      <c r="A49" s="14">
        <v>46</v>
      </c>
      <c r="B49" s="14" t="s">
        <v>43</v>
      </c>
      <c r="C49" s="14" t="s">
        <v>99</v>
      </c>
      <c r="D49" s="14" t="s">
        <v>121</v>
      </c>
      <c r="E49" s="14" t="s">
        <v>185</v>
      </c>
      <c r="F49" s="15" t="s">
        <v>39</v>
      </c>
      <c r="G49" s="14" t="s">
        <v>27</v>
      </c>
      <c r="H49" s="14" t="s">
        <v>28</v>
      </c>
      <c r="I49" s="16">
        <v>45699</v>
      </c>
      <c r="J49" s="16">
        <v>45723</v>
      </c>
      <c r="K49" s="16">
        <v>45727</v>
      </c>
      <c r="L49" s="16">
        <v>45727</v>
      </c>
      <c r="M49" s="15">
        <v>32301</v>
      </c>
      <c r="N49" s="14" t="s">
        <v>36</v>
      </c>
      <c r="O49" s="14" t="s">
        <v>38</v>
      </c>
      <c r="P49" s="14" t="s">
        <v>31</v>
      </c>
      <c r="Q49" s="14" t="s">
        <v>261</v>
      </c>
      <c r="R49" s="17">
        <v>741784.56</v>
      </c>
      <c r="S49" s="48">
        <f>NETWORKDAYS(I49,J49,$X$9:$X$19)-1</f>
        <v>17</v>
      </c>
      <c r="T49" s="49" t="str">
        <f t="shared" si="2"/>
        <v>No Cumple</v>
      </c>
      <c r="U49" s="47">
        <f>VLOOKUP(F49,$W$2:$X$5,2,FALSE)</f>
        <v>15</v>
      </c>
      <c r="W49" s="31"/>
      <c r="X49" s="32"/>
    </row>
    <row r="50" spans="1:24" ht="30" customHeight="1" x14ac:dyDescent="0.25">
      <c r="A50" s="14">
        <v>47</v>
      </c>
      <c r="B50" s="14" t="s">
        <v>43</v>
      </c>
      <c r="C50" s="14" t="s">
        <v>99</v>
      </c>
      <c r="D50" s="14" t="s">
        <v>121</v>
      </c>
      <c r="E50" s="14" t="s">
        <v>185</v>
      </c>
      <c r="F50" s="15" t="s">
        <v>39</v>
      </c>
      <c r="G50" s="14" t="s">
        <v>27</v>
      </c>
      <c r="H50" s="14" t="s">
        <v>28</v>
      </c>
      <c r="I50" s="16">
        <v>45699</v>
      </c>
      <c r="J50" s="16">
        <v>45723</v>
      </c>
      <c r="K50" s="16">
        <v>45727</v>
      </c>
      <c r="L50" s="16">
        <v>45727</v>
      </c>
      <c r="M50" s="15">
        <v>32300</v>
      </c>
      <c r="N50" s="14" t="s">
        <v>36</v>
      </c>
      <c r="O50" s="14" t="s">
        <v>64</v>
      </c>
      <c r="P50" s="14" t="s">
        <v>41</v>
      </c>
      <c r="Q50" s="14" t="s">
        <v>262</v>
      </c>
      <c r="R50" s="17">
        <v>532106.23999999999</v>
      </c>
      <c r="S50" s="48"/>
      <c r="T50" s="49"/>
      <c r="U50" s="47"/>
      <c r="W50" s="31"/>
      <c r="X50" s="32"/>
    </row>
    <row r="51" spans="1:24" ht="30" customHeight="1" x14ac:dyDescent="0.25">
      <c r="A51" s="14">
        <v>48</v>
      </c>
      <c r="B51" s="14" t="s">
        <v>43</v>
      </c>
      <c r="C51" s="14" t="s">
        <v>99</v>
      </c>
      <c r="D51" s="14" t="s">
        <v>121</v>
      </c>
      <c r="E51" s="14" t="s">
        <v>185</v>
      </c>
      <c r="F51" s="15" t="s">
        <v>39</v>
      </c>
      <c r="G51" s="14" t="s">
        <v>27</v>
      </c>
      <c r="H51" s="14" t="s">
        <v>28</v>
      </c>
      <c r="I51" s="16">
        <v>45699</v>
      </c>
      <c r="J51" s="16">
        <v>45723</v>
      </c>
      <c r="K51" s="16">
        <v>45727</v>
      </c>
      <c r="L51" s="16">
        <v>45727</v>
      </c>
      <c r="M51" s="15">
        <v>32302</v>
      </c>
      <c r="N51" s="14" t="s">
        <v>36</v>
      </c>
      <c r="O51" s="14" t="s">
        <v>40</v>
      </c>
      <c r="P51" s="14" t="s">
        <v>31</v>
      </c>
      <c r="Q51" s="14" t="s">
        <v>263</v>
      </c>
      <c r="R51" s="17">
        <v>274535.84999999998</v>
      </c>
      <c r="S51" s="48"/>
      <c r="T51" s="49"/>
      <c r="U51" s="47"/>
      <c r="W51" s="31"/>
      <c r="X51" s="32"/>
    </row>
    <row r="52" spans="1:24" ht="30" customHeight="1" x14ac:dyDescent="0.25">
      <c r="A52" s="14">
        <v>49</v>
      </c>
      <c r="B52" s="14" t="s">
        <v>43</v>
      </c>
      <c r="C52" s="14" t="s">
        <v>99</v>
      </c>
      <c r="D52" s="14" t="s">
        <v>121</v>
      </c>
      <c r="E52" s="14" t="s">
        <v>185</v>
      </c>
      <c r="F52" s="15" t="s">
        <v>39</v>
      </c>
      <c r="G52" s="14" t="s">
        <v>27</v>
      </c>
      <c r="H52" s="14" t="s">
        <v>28</v>
      </c>
      <c r="I52" s="16">
        <v>45699</v>
      </c>
      <c r="J52" s="16">
        <v>45723</v>
      </c>
      <c r="K52" s="16">
        <v>45727</v>
      </c>
      <c r="L52" s="16">
        <v>45727</v>
      </c>
      <c r="M52" s="15">
        <v>32303</v>
      </c>
      <c r="N52" s="14" t="s">
        <v>36</v>
      </c>
      <c r="O52" s="14" t="s">
        <v>38</v>
      </c>
      <c r="P52" s="14" t="s">
        <v>31</v>
      </c>
      <c r="Q52" s="14" t="s">
        <v>264</v>
      </c>
      <c r="R52" s="17">
        <v>53064.6</v>
      </c>
      <c r="S52" s="48"/>
      <c r="T52" s="49"/>
      <c r="U52" s="47"/>
      <c r="W52" s="31"/>
      <c r="X52" s="32"/>
    </row>
    <row r="53" spans="1:24" ht="30" customHeight="1" x14ac:dyDescent="0.25">
      <c r="A53" s="14">
        <v>50</v>
      </c>
      <c r="B53" s="14" t="s">
        <v>53</v>
      </c>
      <c r="C53" s="14" t="s">
        <v>99</v>
      </c>
      <c r="D53" s="14" t="s">
        <v>122</v>
      </c>
      <c r="E53" s="14" t="s">
        <v>186</v>
      </c>
      <c r="F53" s="15" t="s">
        <v>39</v>
      </c>
      <c r="G53" s="14" t="s">
        <v>27</v>
      </c>
      <c r="H53" s="14" t="s">
        <v>28</v>
      </c>
      <c r="I53" s="16">
        <v>45705</v>
      </c>
      <c r="J53" s="16">
        <v>45721</v>
      </c>
      <c r="K53" s="16">
        <v>45722</v>
      </c>
      <c r="L53" s="16">
        <v>45723</v>
      </c>
      <c r="M53" s="15">
        <v>32286</v>
      </c>
      <c r="N53" s="14" t="s">
        <v>36</v>
      </c>
      <c r="O53" s="14" t="s">
        <v>37</v>
      </c>
      <c r="P53" s="14" t="s">
        <v>31</v>
      </c>
      <c r="Q53" s="14" t="s">
        <v>265</v>
      </c>
      <c r="R53" s="17">
        <v>562500</v>
      </c>
      <c r="S53" s="3">
        <f>NETWORKDAYS(I53,J53,$X$9:$X$19)-1</f>
        <v>11</v>
      </c>
      <c r="T53" s="12" t="str">
        <f t="shared" si="2"/>
        <v>Cumple</v>
      </c>
      <c r="U53" s="2">
        <f>VLOOKUP(F53,$W$2:$X$5,2,FALSE)</f>
        <v>15</v>
      </c>
      <c r="W53" s="31"/>
      <c r="X53" s="32"/>
    </row>
    <row r="54" spans="1:24" ht="30" customHeight="1" x14ac:dyDescent="0.25">
      <c r="A54" s="14">
        <v>51</v>
      </c>
      <c r="B54" s="14" t="s">
        <v>95</v>
      </c>
      <c r="C54" s="14" t="s">
        <v>99</v>
      </c>
      <c r="D54" s="14" t="s">
        <v>123</v>
      </c>
      <c r="E54" s="14" t="s">
        <v>187</v>
      </c>
      <c r="F54" s="15" t="s">
        <v>58</v>
      </c>
      <c r="G54" s="14" t="s">
        <v>35</v>
      </c>
      <c r="H54" s="14" t="s">
        <v>28</v>
      </c>
      <c r="I54" s="16">
        <v>45712</v>
      </c>
      <c r="J54" s="16">
        <v>45741</v>
      </c>
      <c r="K54" s="16">
        <v>45742</v>
      </c>
      <c r="L54" s="16" t="s">
        <v>51</v>
      </c>
      <c r="M54" s="16" t="s">
        <v>51</v>
      </c>
      <c r="N54" s="14" t="s">
        <v>36</v>
      </c>
      <c r="O54" s="14" t="s">
        <v>38</v>
      </c>
      <c r="P54" s="14" t="s">
        <v>31</v>
      </c>
      <c r="Q54" s="14" t="s">
        <v>266</v>
      </c>
      <c r="R54" s="16" t="s">
        <v>51</v>
      </c>
      <c r="S54" s="27">
        <f>NETWORKDAYS(I54,J54,$X$9:$X$19)-1</f>
        <v>20</v>
      </c>
      <c r="T54" s="27" t="e">
        <f t="shared" si="2"/>
        <v>#N/A</v>
      </c>
      <c r="U54" s="2" t="e">
        <f>VLOOKUP(F54,$W$2:$X$5,2,FALSE)</f>
        <v>#N/A</v>
      </c>
      <c r="W54" s="31"/>
      <c r="X54" s="32"/>
    </row>
    <row r="55" spans="1:24" ht="30" customHeight="1" x14ac:dyDescent="0.25">
      <c r="A55" s="14">
        <v>52</v>
      </c>
      <c r="B55" s="14" t="s">
        <v>45</v>
      </c>
      <c r="C55" s="14" t="s">
        <v>99</v>
      </c>
      <c r="D55" s="14" t="s">
        <v>124</v>
      </c>
      <c r="E55" s="14" t="s">
        <v>188</v>
      </c>
      <c r="F55" s="15" t="s">
        <v>44</v>
      </c>
      <c r="G55" s="14" t="s">
        <v>35</v>
      </c>
      <c r="H55" s="14" t="s">
        <v>28</v>
      </c>
      <c r="I55" s="16">
        <v>45733</v>
      </c>
      <c r="J55" s="16">
        <v>45737</v>
      </c>
      <c r="K55" s="16">
        <v>45740</v>
      </c>
      <c r="L55" s="16">
        <v>45740</v>
      </c>
      <c r="M55" s="15">
        <v>32342</v>
      </c>
      <c r="N55" s="14" t="s">
        <v>36</v>
      </c>
      <c r="O55" s="14" t="s">
        <v>37</v>
      </c>
      <c r="P55" s="14" t="s">
        <v>31</v>
      </c>
      <c r="Q55" s="14" t="s">
        <v>267</v>
      </c>
      <c r="R55" s="17">
        <v>247505</v>
      </c>
      <c r="S55" s="3">
        <f>NETWORKDAYS(I55,J55,$X$9:$X$19)-1</f>
        <v>4</v>
      </c>
      <c r="T55" s="12" t="str">
        <f t="shared" si="2"/>
        <v>Cumple</v>
      </c>
      <c r="U55" s="2">
        <f>VLOOKUP(F55,$W$2:$X$5,2,FALSE)</f>
        <v>10</v>
      </c>
      <c r="W55" s="31"/>
      <c r="X55" s="32"/>
    </row>
    <row r="56" spans="1:24" ht="30" customHeight="1" x14ac:dyDescent="0.25">
      <c r="A56" s="14">
        <v>53</v>
      </c>
      <c r="B56" s="14" t="s">
        <v>42</v>
      </c>
      <c r="C56" s="14" t="s">
        <v>99</v>
      </c>
      <c r="D56" s="14" t="s">
        <v>125</v>
      </c>
      <c r="E56" s="14" t="s">
        <v>189</v>
      </c>
      <c r="F56" s="15" t="s">
        <v>39</v>
      </c>
      <c r="G56" s="14" t="s">
        <v>27</v>
      </c>
      <c r="H56" s="14" t="s">
        <v>28</v>
      </c>
      <c r="I56" s="16">
        <v>45702</v>
      </c>
      <c r="J56" s="16">
        <v>45721</v>
      </c>
      <c r="K56" s="16">
        <v>45723</v>
      </c>
      <c r="L56" s="16">
        <v>45723</v>
      </c>
      <c r="M56" s="15">
        <v>32285</v>
      </c>
      <c r="N56" s="14" t="s">
        <v>36</v>
      </c>
      <c r="O56" s="14" t="s">
        <v>65</v>
      </c>
      <c r="P56" s="14" t="s">
        <v>41</v>
      </c>
      <c r="Q56" s="14" t="s">
        <v>66</v>
      </c>
      <c r="R56" s="17">
        <v>1320722.08</v>
      </c>
      <c r="S56" s="45">
        <f>NETWORKDAYS(I56,J56,$X$9:$X$19)-1</f>
        <v>12</v>
      </c>
      <c r="T56" s="46" t="str">
        <f t="shared" si="2"/>
        <v>Cumple</v>
      </c>
      <c r="U56" s="47">
        <f>VLOOKUP(F56,$W$2:$X$5,2,FALSE)</f>
        <v>15</v>
      </c>
      <c r="W56" s="31"/>
      <c r="X56" s="32"/>
    </row>
    <row r="57" spans="1:24" ht="30" customHeight="1" x14ac:dyDescent="0.25">
      <c r="A57" s="14">
        <v>54</v>
      </c>
      <c r="B57" s="14" t="s">
        <v>42</v>
      </c>
      <c r="C57" s="14" t="s">
        <v>99</v>
      </c>
      <c r="D57" s="14" t="s">
        <v>125</v>
      </c>
      <c r="E57" s="14" t="s">
        <v>189</v>
      </c>
      <c r="F57" s="15" t="s">
        <v>39</v>
      </c>
      <c r="G57" s="14" t="s">
        <v>27</v>
      </c>
      <c r="H57" s="14" t="s">
        <v>28</v>
      </c>
      <c r="I57" s="16">
        <v>45702</v>
      </c>
      <c r="J57" s="16">
        <v>45721</v>
      </c>
      <c r="K57" s="16">
        <v>45723</v>
      </c>
      <c r="L57" s="16">
        <v>45723</v>
      </c>
      <c r="M57" s="15">
        <v>32283</v>
      </c>
      <c r="N57" s="14" t="s">
        <v>30</v>
      </c>
      <c r="O57" s="14" t="s">
        <v>59</v>
      </c>
      <c r="P57" s="14" t="s">
        <v>31</v>
      </c>
      <c r="Q57" s="14" t="s">
        <v>268</v>
      </c>
      <c r="R57" s="17">
        <v>424921.78</v>
      </c>
      <c r="S57" s="45"/>
      <c r="T57" s="46"/>
      <c r="U57" s="47"/>
      <c r="W57" s="31"/>
      <c r="X57" s="32"/>
    </row>
    <row r="58" spans="1:24" ht="30" customHeight="1" x14ac:dyDescent="0.25">
      <c r="A58" s="14">
        <v>55</v>
      </c>
      <c r="B58" s="14" t="s">
        <v>42</v>
      </c>
      <c r="C58" s="14" t="s">
        <v>99</v>
      </c>
      <c r="D58" s="14" t="s">
        <v>125</v>
      </c>
      <c r="E58" s="14" t="s">
        <v>189</v>
      </c>
      <c r="F58" s="15" t="s">
        <v>39</v>
      </c>
      <c r="G58" s="14" t="s">
        <v>27</v>
      </c>
      <c r="H58" s="14" t="s">
        <v>28</v>
      </c>
      <c r="I58" s="16">
        <v>45702</v>
      </c>
      <c r="J58" s="16">
        <v>45721</v>
      </c>
      <c r="K58" s="16">
        <v>45723</v>
      </c>
      <c r="L58" s="16">
        <v>45723</v>
      </c>
      <c r="M58" s="15">
        <v>32284</v>
      </c>
      <c r="N58" s="14" t="s">
        <v>36</v>
      </c>
      <c r="O58" s="14" t="s">
        <v>38</v>
      </c>
      <c r="P58" s="14" t="s">
        <v>31</v>
      </c>
      <c r="Q58" s="14" t="s">
        <v>269</v>
      </c>
      <c r="R58" s="17">
        <v>107657.3</v>
      </c>
      <c r="S58" s="45"/>
      <c r="T58" s="46"/>
      <c r="U58" s="47"/>
      <c r="W58" s="31"/>
      <c r="X58" s="32"/>
    </row>
    <row r="59" spans="1:24" ht="30" customHeight="1" x14ac:dyDescent="0.25">
      <c r="A59" s="14">
        <v>56</v>
      </c>
      <c r="B59" s="14" t="s">
        <v>42</v>
      </c>
      <c r="C59" s="14" t="s">
        <v>99</v>
      </c>
      <c r="D59" s="14" t="s">
        <v>125</v>
      </c>
      <c r="E59" s="14" t="s">
        <v>189</v>
      </c>
      <c r="F59" s="15" t="s">
        <v>39</v>
      </c>
      <c r="G59" s="14" t="s">
        <v>27</v>
      </c>
      <c r="H59" s="14" t="s">
        <v>28</v>
      </c>
      <c r="I59" s="16">
        <v>45702</v>
      </c>
      <c r="J59" s="16">
        <v>45721</v>
      </c>
      <c r="K59" s="16">
        <v>45723</v>
      </c>
      <c r="L59" s="16">
        <v>45722</v>
      </c>
      <c r="M59" s="15">
        <v>32282</v>
      </c>
      <c r="N59" s="14" t="s">
        <v>30</v>
      </c>
      <c r="O59" s="14" t="s">
        <v>29</v>
      </c>
      <c r="P59" s="14" t="s">
        <v>31</v>
      </c>
      <c r="Q59" s="14" t="s">
        <v>270</v>
      </c>
      <c r="R59" s="17">
        <v>41679.58</v>
      </c>
      <c r="S59" s="45"/>
      <c r="T59" s="46"/>
      <c r="U59" s="47"/>
      <c r="W59" s="31"/>
      <c r="X59" s="32"/>
    </row>
    <row r="60" spans="1:24" ht="30" customHeight="1" x14ac:dyDescent="0.25">
      <c r="A60" s="14">
        <v>57</v>
      </c>
      <c r="B60" s="28" t="s">
        <v>62</v>
      </c>
      <c r="C60" s="14" t="s">
        <v>99</v>
      </c>
      <c r="D60" s="28" t="s">
        <v>126</v>
      </c>
      <c r="E60" s="28" t="s">
        <v>190</v>
      </c>
      <c r="F60" s="15" t="s">
        <v>39</v>
      </c>
      <c r="G60" s="28" t="s">
        <v>35</v>
      </c>
      <c r="H60" s="14" t="s">
        <v>28</v>
      </c>
      <c r="I60" s="29">
        <v>45706</v>
      </c>
      <c r="J60" s="16">
        <v>45723</v>
      </c>
      <c r="K60" s="29">
        <v>45727</v>
      </c>
      <c r="L60" s="29">
        <v>45728</v>
      </c>
      <c r="M60" s="40">
        <v>32310</v>
      </c>
      <c r="N60" s="14" t="s">
        <v>36</v>
      </c>
      <c r="O60" s="14" t="s">
        <v>38</v>
      </c>
      <c r="P60" s="14" t="s">
        <v>41</v>
      </c>
      <c r="Q60" s="14" t="s">
        <v>74</v>
      </c>
      <c r="R60" s="41">
        <v>442500</v>
      </c>
      <c r="S60" s="3">
        <f t="shared" ref="S60:S69" si="5">NETWORKDAYS(I60,J60,$X$9:$X$19)-1</f>
        <v>12</v>
      </c>
      <c r="T60" s="12" t="str">
        <f t="shared" si="2"/>
        <v>Cumple</v>
      </c>
      <c r="U60" s="2">
        <f t="shared" ref="U60:U69" si="6">VLOOKUP(F60,$W$2:$X$5,2,FALSE)</f>
        <v>15</v>
      </c>
      <c r="W60" s="31"/>
      <c r="X60" s="32"/>
    </row>
    <row r="61" spans="1:24" ht="30" customHeight="1" x14ac:dyDescent="0.25">
      <c r="A61" s="14">
        <v>58</v>
      </c>
      <c r="B61" s="14" t="s">
        <v>60</v>
      </c>
      <c r="C61" s="14" t="s">
        <v>99</v>
      </c>
      <c r="D61" s="14" t="s">
        <v>127</v>
      </c>
      <c r="E61" s="14" t="s">
        <v>191</v>
      </c>
      <c r="F61" s="15" t="s">
        <v>58</v>
      </c>
      <c r="G61" s="14" t="s">
        <v>35</v>
      </c>
      <c r="H61" s="14" t="s">
        <v>28</v>
      </c>
      <c r="I61" s="30">
        <v>45734</v>
      </c>
      <c r="J61" s="30">
        <v>45734</v>
      </c>
      <c r="K61" s="30">
        <v>45742</v>
      </c>
      <c r="L61" s="44" t="s">
        <v>51</v>
      </c>
      <c r="M61" s="37" t="s">
        <v>51</v>
      </c>
      <c r="N61" s="14" t="s">
        <v>30</v>
      </c>
      <c r="O61" s="14" t="s">
        <v>29</v>
      </c>
      <c r="P61" s="14" t="s">
        <v>31</v>
      </c>
      <c r="Q61" s="14" t="s">
        <v>271</v>
      </c>
      <c r="R61" s="16" t="s">
        <v>51</v>
      </c>
      <c r="S61" s="27">
        <f t="shared" si="5"/>
        <v>0</v>
      </c>
      <c r="T61" s="27" t="e">
        <f>IF(S61&lt;=U61,"Cumple","No Cumple")</f>
        <v>#N/A</v>
      </c>
      <c r="U61" s="2" t="e">
        <f t="shared" si="6"/>
        <v>#N/A</v>
      </c>
      <c r="W61" s="31"/>
      <c r="X61" s="32"/>
    </row>
    <row r="62" spans="1:24" ht="30" customHeight="1" x14ac:dyDescent="0.25">
      <c r="A62" s="14">
        <v>59</v>
      </c>
      <c r="B62" s="18" t="s">
        <v>60</v>
      </c>
      <c r="C62" s="14" t="s">
        <v>99</v>
      </c>
      <c r="D62" s="18" t="s">
        <v>128</v>
      </c>
      <c r="E62" s="18" t="s">
        <v>192</v>
      </c>
      <c r="F62" s="15" t="s">
        <v>44</v>
      </c>
      <c r="G62" s="18" t="s">
        <v>27</v>
      </c>
      <c r="H62" s="14" t="s">
        <v>28</v>
      </c>
      <c r="I62" s="35">
        <v>45714</v>
      </c>
      <c r="J62" s="35">
        <v>45726</v>
      </c>
      <c r="K62" s="35">
        <v>45727</v>
      </c>
      <c r="L62" s="16">
        <v>45727</v>
      </c>
      <c r="M62" s="15">
        <v>32304</v>
      </c>
      <c r="N62" s="18" t="s">
        <v>30</v>
      </c>
      <c r="O62" s="18" t="s">
        <v>29</v>
      </c>
      <c r="P62" s="18" t="s">
        <v>41</v>
      </c>
      <c r="Q62" s="18" t="s">
        <v>272</v>
      </c>
      <c r="R62" s="17">
        <v>225144</v>
      </c>
      <c r="S62" s="3">
        <f t="shared" si="5"/>
        <v>7</v>
      </c>
      <c r="T62" s="12" t="str">
        <f t="shared" ref="T62:T107" si="7">IF(S62&lt;=U62,"Cumple","No Cumple")</f>
        <v>Cumple</v>
      </c>
      <c r="U62" s="2">
        <f t="shared" si="6"/>
        <v>10</v>
      </c>
      <c r="W62" s="31"/>
      <c r="X62" s="32"/>
    </row>
    <row r="63" spans="1:24" ht="30" customHeight="1" x14ac:dyDescent="0.25">
      <c r="A63" s="14">
        <v>60</v>
      </c>
      <c r="B63" s="14" t="s">
        <v>43</v>
      </c>
      <c r="C63" s="14" t="s">
        <v>99</v>
      </c>
      <c r="D63" s="14" t="s">
        <v>129</v>
      </c>
      <c r="E63" s="14" t="s">
        <v>193</v>
      </c>
      <c r="F63" s="15" t="s">
        <v>39</v>
      </c>
      <c r="G63" s="14" t="s">
        <v>35</v>
      </c>
      <c r="H63" s="14" t="s">
        <v>28</v>
      </c>
      <c r="I63" s="16">
        <v>45706</v>
      </c>
      <c r="J63" s="16">
        <v>45722</v>
      </c>
      <c r="K63" s="35">
        <v>45727</v>
      </c>
      <c r="L63" s="29">
        <v>45728</v>
      </c>
      <c r="M63" s="15">
        <v>32306</v>
      </c>
      <c r="N63" s="14" t="s">
        <v>36</v>
      </c>
      <c r="O63" s="14" t="s">
        <v>38</v>
      </c>
      <c r="P63" s="14" t="s">
        <v>41</v>
      </c>
      <c r="Q63" s="14" t="s">
        <v>273</v>
      </c>
      <c r="R63" s="17">
        <v>1416000</v>
      </c>
      <c r="S63" s="3">
        <f t="shared" si="5"/>
        <v>11</v>
      </c>
      <c r="T63" s="12" t="str">
        <f t="shared" si="7"/>
        <v>Cumple</v>
      </c>
      <c r="U63" s="2">
        <f t="shared" si="6"/>
        <v>15</v>
      </c>
      <c r="W63" s="31"/>
      <c r="X63" s="32"/>
    </row>
    <row r="64" spans="1:24" ht="30" customHeight="1" x14ac:dyDescent="0.25">
      <c r="A64" s="14">
        <v>61</v>
      </c>
      <c r="B64" s="14" t="s">
        <v>63</v>
      </c>
      <c r="C64" s="14" t="s">
        <v>99</v>
      </c>
      <c r="D64" s="14" t="s">
        <v>130</v>
      </c>
      <c r="E64" s="14" t="s">
        <v>194</v>
      </c>
      <c r="F64" s="15" t="s">
        <v>39</v>
      </c>
      <c r="G64" s="14" t="s">
        <v>35</v>
      </c>
      <c r="H64" s="14" t="s">
        <v>28</v>
      </c>
      <c r="I64" s="16">
        <v>45707</v>
      </c>
      <c r="J64" s="16">
        <v>45723</v>
      </c>
      <c r="K64" s="16">
        <v>45726</v>
      </c>
      <c r="L64" s="16">
        <v>45730</v>
      </c>
      <c r="M64" s="15">
        <v>32312</v>
      </c>
      <c r="N64" s="14" t="s">
        <v>30</v>
      </c>
      <c r="O64" s="14" t="s">
        <v>29</v>
      </c>
      <c r="P64" s="14" t="s">
        <v>31</v>
      </c>
      <c r="Q64" s="14" t="s">
        <v>274</v>
      </c>
      <c r="R64" s="17">
        <v>1012440</v>
      </c>
      <c r="S64" s="3">
        <f t="shared" si="5"/>
        <v>11</v>
      </c>
      <c r="T64" s="12" t="str">
        <f t="shared" si="7"/>
        <v>Cumple</v>
      </c>
      <c r="U64" s="2">
        <f t="shared" si="6"/>
        <v>15</v>
      </c>
      <c r="W64" s="31"/>
      <c r="X64" s="32"/>
    </row>
    <row r="65" spans="1:24" ht="30" customHeight="1" x14ac:dyDescent="0.25">
      <c r="A65" s="14">
        <v>62</v>
      </c>
      <c r="B65" s="14" t="s">
        <v>96</v>
      </c>
      <c r="C65" s="14" t="s">
        <v>99</v>
      </c>
      <c r="D65" s="14" t="s">
        <v>131</v>
      </c>
      <c r="E65" s="14" t="s">
        <v>195</v>
      </c>
      <c r="F65" s="15" t="s">
        <v>39</v>
      </c>
      <c r="G65" s="14" t="s">
        <v>27</v>
      </c>
      <c r="H65" s="14" t="s">
        <v>28</v>
      </c>
      <c r="I65" s="16">
        <v>45719</v>
      </c>
      <c r="J65" s="16">
        <v>45729</v>
      </c>
      <c r="K65" s="16">
        <v>45735</v>
      </c>
      <c r="L65" s="16">
        <v>45742</v>
      </c>
      <c r="M65" s="15">
        <v>32344</v>
      </c>
      <c r="N65" s="14" t="s">
        <v>36</v>
      </c>
      <c r="O65" s="14" t="s">
        <v>40</v>
      </c>
      <c r="P65" s="14" t="s">
        <v>41</v>
      </c>
      <c r="Q65" s="14" t="s">
        <v>275</v>
      </c>
      <c r="R65" s="17">
        <v>1716397.9</v>
      </c>
      <c r="S65" s="3">
        <f t="shared" si="5"/>
        <v>8</v>
      </c>
      <c r="T65" s="12" t="str">
        <f t="shared" si="7"/>
        <v>Cumple</v>
      </c>
      <c r="U65" s="2">
        <f t="shared" si="6"/>
        <v>15</v>
      </c>
      <c r="W65" s="31"/>
      <c r="X65" s="32"/>
    </row>
    <row r="66" spans="1:24" ht="30" customHeight="1" x14ac:dyDescent="0.25">
      <c r="A66" s="14">
        <v>63</v>
      </c>
      <c r="B66" s="14" t="s">
        <v>26</v>
      </c>
      <c r="C66" s="14" t="s">
        <v>99</v>
      </c>
      <c r="D66" s="14" t="s">
        <v>132</v>
      </c>
      <c r="E66" s="14" t="s">
        <v>196</v>
      </c>
      <c r="F66" s="15" t="s">
        <v>39</v>
      </c>
      <c r="G66" s="14" t="s">
        <v>27</v>
      </c>
      <c r="H66" s="14" t="s">
        <v>28</v>
      </c>
      <c r="I66" s="16">
        <v>45721</v>
      </c>
      <c r="J66" s="16">
        <v>45736</v>
      </c>
      <c r="K66" s="16">
        <v>45737</v>
      </c>
      <c r="L66" s="16">
        <v>45744</v>
      </c>
      <c r="M66" s="42">
        <v>32353</v>
      </c>
      <c r="N66" s="14" t="s">
        <v>36</v>
      </c>
      <c r="O66" s="14" t="s">
        <v>38</v>
      </c>
      <c r="P66" s="14" t="s">
        <v>31</v>
      </c>
      <c r="Q66" s="14" t="s">
        <v>276</v>
      </c>
      <c r="R66" s="17">
        <v>751070</v>
      </c>
      <c r="S66" s="3">
        <f t="shared" si="5"/>
        <v>11</v>
      </c>
      <c r="T66" s="12" t="str">
        <f t="shared" si="7"/>
        <v>Cumple</v>
      </c>
      <c r="U66" s="2">
        <f t="shared" si="6"/>
        <v>15</v>
      </c>
      <c r="W66" s="31"/>
      <c r="X66" s="32"/>
    </row>
    <row r="67" spans="1:24" ht="30" customHeight="1" x14ac:dyDescent="0.25">
      <c r="A67" s="14">
        <v>64</v>
      </c>
      <c r="B67" s="14" t="s">
        <v>60</v>
      </c>
      <c r="C67" s="14" t="s">
        <v>99</v>
      </c>
      <c r="D67" s="14" t="s">
        <v>133</v>
      </c>
      <c r="E67" s="14" t="s">
        <v>197</v>
      </c>
      <c r="F67" s="15" t="s">
        <v>39</v>
      </c>
      <c r="G67" s="14" t="s">
        <v>27</v>
      </c>
      <c r="H67" s="14" t="s">
        <v>28</v>
      </c>
      <c r="I67" s="16">
        <v>45721</v>
      </c>
      <c r="J67" s="16">
        <v>45736</v>
      </c>
      <c r="K67" s="16">
        <v>45736</v>
      </c>
      <c r="L67" s="16">
        <v>45737</v>
      </c>
      <c r="M67" s="15">
        <v>32335</v>
      </c>
      <c r="N67" s="14" t="s">
        <v>36</v>
      </c>
      <c r="O67" s="14" t="s">
        <v>54</v>
      </c>
      <c r="P67" s="14" t="s">
        <v>41</v>
      </c>
      <c r="Q67" s="14" t="s">
        <v>277</v>
      </c>
      <c r="R67" s="17">
        <v>1014800</v>
      </c>
      <c r="S67" s="3">
        <f t="shared" si="5"/>
        <v>11</v>
      </c>
      <c r="T67" s="12" t="str">
        <f t="shared" si="7"/>
        <v>Cumple</v>
      </c>
      <c r="U67" s="2">
        <f t="shared" si="6"/>
        <v>15</v>
      </c>
      <c r="W67" s="31"/>
      <c r="X67" s="32"/>
    </row>
    <row r="68" spans="1:24" ht="30" customHeight="1" x14ac:dyDescent="0.25">
      <c r="A68" s="14">
        <v>65</v>
      </c>
      <c r="B68" s="14" t="s">
        <v>43</v>
      </c>
      <c r="C68" s="14" t="s">
        <v>99</v>
      </c>
      <c r="D68" s="14" t="s">
        <v>134</v>
      </c>
      <c r="E68" s="14" t="s">
        <v>198</v>
      </c>
      <c r="F68" s="15" t="s">
        <v>39</v>
      </c>
      <c r="G68" s="14" t="s">
        <v>27</v>
      </c>
      <c r="H68" s="14" t="s">
        <v>28</v>
      </c>
      <c r="I68" s="16">
        <v>45709</v>
      </c>
      <c r="J68" s="16">
        <v>45729</v>
      </c>
      <c r="K68" s="16">
        <v>45730</v>
      </c>
      <c r="L68" s="16">
        <v>45734</v>
      </c>
      <c r="M68" s="15">
        <v>32319</v>
      </c>
      <c r="N68" s="14" t="s">
        <v>36</v>
      </c>
      <c r="O68" s="14" t="s">
        <v>54</v>
      </c>
      <c r="P68" s="14" t="s">
        <v>41</v>
      </c>
      <c r="Q68" s="14" t="s">
        <v>73</v>
      </c>
      <c r="R68" s="17">
        <v>515782.40000000002</v>
      </c>
      <c r="S68" s="3">
        <f t="shared" si="5"/>
        <v>13</v>
      </c>
      <c r="T68" s="12" t="str">
        <f t="shared" si="7"/>
        <v>Cumple</v>
      </c>
      <c r="U68" s="2">
        <f t="shared" si="6"/>
        <v>15</v>
      </c>
      <c r="W68" s="31"/>
      <c r="X68" s="32"/>
    </row>
    <row r="69" spans="1:24" ht="30" customHeight="1" x14ac:dyDescent="0.25">
      <c r="A69" s="14">
        <v>66</v>
      </c>
      <c r="B69" s="14" t="s">
        <v>43</v>
      </c>
      <c r="C69" s="14" t="s">
        <v>99</v>
      </c>
      <c r="D69" s="14" t="s">
        <v>135</v>
      </c>
      <c r="E69" s="14" t="s">
        <v>199</v>
      </c>
      <c r="F69" s="15" t="s">
        <v>39</v>
      </c>
      <c r="G69" s="14" t="s">
        <v>27</v>
      </c>
      <c r="H69" s="14" t="s">
        <v>28</v>
      </c>
      <c r="I69" s="16">
        <v>45713</v>
      </c>
      <c r="J69" s="16">
        <v>45730</v>
      </c>
      <c r="K69" s="16">
        <v>45733</v>
      </c>
      <c r="L69" s="16">
        <v>45736</v>
      </c>
      <c r="M69" s="15">
        <v>32328</v>
      </c>
      <c r="N69" s="14" t="s">
        <v>36</v>
      </c>
      <c r="O69" s="14" t="s">
        <v>37</v>
      </c>
      <c r="P69" s="14" t="s">
        <v>31</v>
      </c>
      <c r="Q69" s="14" t="s">
        <v>267</v>
      </c>
      <c r="R69" s="17">
        <v>484337.8</v>
      </c>
      <c r="S69" s="45">
        <f t="shared" si="5"/>
        <v>12</v>
      </c>
      <c r="T69" s="46" t="str">
        <f t="shared" si="7"/>
        <v>Cumple</v>
      </c>
      <c r="U69" s="47">
        <f t="shared" si="6"/>
        <v>15</v>
      </c>
      <c r="W69" s="31"/>
      <c r="X69" s="32"/>
    </row>
    <row r="70" spans="1:24" ht="30" customHeight="1" x14ac:dyDescent="0.25">
      <c r="A70" s="14">
        <v>67</v>
      </c>
      <c r="B70" s="14" t="s">
        <v>43</v>
      </c>
      <c r="C70" s="14" t="s">
        <v>99</v>
      </c>
      <c r="D70" s="14" t="s">
        <v>135</v>
      </c>
      <c r="E70" s="14" t="s">
        <v>199</v>
      </c>
      <c r="F70" s="15" t="s">
        <v>39</v>
      </c>
      <c r="G70" s="14" t="s">
        <v>27</v>
      </c>
      <c r="H70" s="14" t="s">
        <v>28</v>
      </c>
      <c r="I70" s="16">
        <v>45713</v>
      </c>
      <c r="J70" s="16">
        <v>45730</v>
      </c>
      <c r="K70" s="16">
        <v>45733</v>
      </c>
      <c r="L70" s="16">
        <v>45736</v>
      </c>
      <c r="M70" s="15">
        <v>32329</v>
      </c>
      <c r="N70" s="14" t="s">
        <v>30</v>
      </c>
      <c r="O70" s="14" t="s">
        <v>29</v>
      </c>
      <c r="P70" s="14" t="s">
        <v>31</v>
      </c>
      <c r="Q70" s="14" t="s">
        <v>270</v>
      </c>
      <c r="R70" s="17">
        <v>400223.53</v>
      </c>
      <c r="S70" s="45"/>
      <c r="T70" s="46"/>
      <c r="U70" s="47"/>
      <c r="W70" s="31"/>
      <c r="X70" s="32"/>
    </row>
    <row r="71" spans="1:24" ht="30" customHeight="1" x14ac:dyDescent="0.25">
      <c r="A71" s="14">
        <v>68</v>
      </c>
      <c r="B71" s="14" t="s">
        <v>43</v>
      </c>
      <c r="C71" s="14" t="s">
        <v>99</v>
      </c>
      <c r="D71" s="14" t="s">
        <v>135</v>
      </c>
      <c r="E71" s="14" t="s">
        <v>199</v>
      </c>
      <c r="F71" s="15" t="s">
        <v>39</v>
      </c>
      <c r="G71" s="14" t="s">
        <v>27</v>
      </c>
      <c r="H71" s="14" t="s">
        <v>28</v>
      </c>
      <c r="I71" s="16">
        <v>45713</v>
      </c>
      <c r="J71" s="16">
        <v>45730</v>
      </c>
      <c r="K71" s="16">
        <v>45733</v>
      </c>
      <c r="L71" s="16">
        <v>45736</v>
      </c>
      <c r="M71" s="15">
        <v>32330</v>
      </c>
      <c r="N71" s="14" t="s">
        <v>30</v>
      </c>
      <c r="O71" s="14" t="s">
        <v>29</v>
      </c>
      <c r="P71" s="14" t="s">
        <v>31</v>
      </c>
      <c r="Q71" s="14" t="s">
        <v>278</v>
      </c>
      <c r="R71" s="17">
        <v>280874.17</v>
      </c>
      <c r="S71" s="45"/>
      <c r="T71" s="46"/>
      <c r="U71" s="47"/>
      <c r="W71" s="31"/>
      <c r="X71" s="32"/>
    </row>
    <row r="72" spans="1:24" ht="30" customHeight="1" x14ac:dyDescent="0.25">
      <c r="A72" s="14">
        <v>69</v>
      </c>
      <c r="B72" s="14" t="s">
        <v>43</v>
      </c>
      <c r="C72" s="14" t="s">
        <v>99</v>
      </c>
      <c r="D72" s="14" t="s">
        <v>135</v>
      </c>
      <c r="E72" s="14" t="s">
        <v>199</v>
      </c>
      <c r="F72" s="15" t="s">
        <v>39</v>
      </c>
      <c r="G72" s="14" t="s">
        <v>27</v>
      </c>
      <c r="H72" s="14" t="s">
        <v>28</v>
      </c>
      <c r="I72" s="16">
        <v>45713</v>
      </c>
      <c r="J72" s="16">
        <v>45730</v>
      </c>
      <c r="K72" s="16">
        <v>45733</v>
      </c>
      <c r="L72" s="16">
        <v>45736</v>
      </c>
      <c r="M72" s="15">
        <v>32331</v>
      </c>
      <c r="N72" s="14" t="s">
        <v>36</v>
      </c>
      <c r="O72" s="14" t="s">
        <v>40</v>
      </c>
      <c r="P72" s="14" t="s">
        <v>41</v>
      </c>
      <c r="Q72" s="14" t="s">
        <v>71</v>
      </c>
      <c r="R72" s="17">
        <v>149893.04</v>
      </c>
      <c r="S72" s="45"/>
      <c r="T72" s="46"/>
      <c r="U72" s="47"/>
      <c r="W72" s="31"/>
      <c r="X72" s="32"/>
    </row>
    <row r="73" spans="1:24" ht="30" customHeight="1" x14ac:dyDescent="0.25">
      <c r="A73" s="14">
        <v>70</v>
      </c>
      <c r="B73" s="14" t="s">
        <v>26</v>
      </c>
      <c r="C73" s="14" t="s">
        <v>99</v>
      </c>
      <c r="D73" s="14" t="s">
        <v>136</v>
      </c>
      <c r="E73" s="14" t="s">
        <v>200</v>
      </c>
      <c r="F73" s="15" t="s">
        <v>44</v>
      </c>
      <c r="G73" s="14" t="s">
        <v>27</v>
      </c>
      <c r="H73" s="14" t="s">
        <v>28</v>
      </c>
      <c r="I73" s="16">
        <v>45720</v>
      </c>
      <c r="J73" s="16">
        <v>45728</v>
      </c>
      <c r="K73" s="16">
        <v>45730</v>
      </c>
      <c r="L73" s="16">
        <v>45730</v>
      </c>
      <c r="M73" s="15">
        <v>32313</v>
      </c>
      <c r="N73" s="14" t="s">
        <v>36</v>
      </c>
      <c r="O73" s="14" t="s">
        <v>54</v>
      </c>
      <c r="P73" s="14" t="s">
        <v>41</v>
      </c>
      <c r="Q73" s="14" t="s">
        <v>279</v>
      </c>
      <c r="R73" s="17">
        <v>115934.76</v>
      </c>
      <c r="S73" s="3">
        <f>NETWORKDAYS(I73,J73,$X$9:$X$19)-1</f>
        <v>6</v>
      </c>
      <c r="T73" s="12" t="str">
        <f t="shared" si="7"/>
        <v>Cumple</v>
      </c>
      <c r="U73" s="2">
        <f>VLOOKUP(F73,$W$2:$X$5,2,FALSE)</f>
        <v>10</v>
      </c>
      <c r="W73" s="31"/>
      <c r="X73" s="32"/>
    </row>
    <row r="74" spans="1:24" ht="30" customHeight="1" x14ac:dyDescent="0.25">
      <c r="A74" s="14">
        <v>71</v>
      </c>
      <c r="B74" s="14" t="s">
        <v>96</v>
      </c>
      <c r="C74" s="14" t="s">
        <v>99</v>
      </c>
      <c r="D74" s="14" t="s">
        <v>137</v>
      </c>
      <c r="E74" s="14" t="s">
        <v>201</v>
      </c>
      <c r="F74" s="15" t="s">
        <v>44</v>
      </c>
      <c r="G74" s="14" t="s">
        <v>27</v>
      </c>
      <c r="H74" s="14" t="s">
        <v>28</v>
      </c>
      <c r="I74" s="16">
        <v>45723</v>
      </c>
      <c r="J74" s="16">
        <v>45733</v>
      </c>
      <c r="K74" s="16">
        <v>45735</v>
      </c>
      <c r="L74" s="16">
        <v>45735</v>
      </c>
      <c r="M74" s="15">
        <v>32324</v>
      </c>
      <c r="N74" s="14" t="s">
        <v>36</v>
      </c>
      <c r="O74" s="14" t="s">
        <v>37</v>
      </c>
      <c r="P74" s="14" t="s">
        <v>31</v>
      </c>
      <c r="Q74" s="14" t="s">
        <v>280</v>
      </c>
      <c r="R74" s="17">
        <v>82419.13</v>
      </c>
      <c r="S74" s="3">
        <f>NETWORKDAYS(I74,J74,$X$9:$X$19)-1</f>
        <v>6</v>
      </c>
      <c r="T74" s="12" t="str">
        <f t="shared" si="7"/>
        <v>Cumple</v>
      </c>
      <c r="U74" s="2">
        <f>VLOOKUP(F74,$W$2:$X$5,2,FALSE)</f>
        <v>10</v>
      </c>
      <c r="W74" s="31"/>
      <c r="X74" s="32"/>
    </row>
    <row r="75" spans="1:24" ht="30" customHeight="1" x14ac:dyDescent="0.25">
      <c r="A75" s="14">
        <v>72</v>
      </c>
      <c r="B75" s="14" t="s">
        <v>97</v>
      </c>
      <c r="C75" s="14" t="s">
        <v>99</v>
      </c>
      <c r="D75" s="14" t="s">
        <v>138</v>
      </c>
      <c r="E75" s="14" t="s">
        <v>202</v>
      </c>
      <c r="F75" s="15" t="s">
        <v>39</v>
      </c>
      <c r="G75" s="14" t="s">
        <v>35</v>
      </c>
      <c r="H75" s="14" t="s">
        <v>28</v>
      </c>
      <c r="I75" s="16">
        <v>45722</v>
      </c>
      <c r="J75" s="16">
        <v>45736</v>
      </c>
      <c r="K75" s="16">
        <v>45737</v>
      </c>
      <c r="L75" s="16">
        <v>45740</v>
      </c>
      <c r="M75" s="15">
        <v>32336</v>
      </c>
      <c r="N75" s="14" t="s">
        <v>36</v>
      </c>
      <c r="O75" s="14" t="s">
        <v>65</v>
      </c>
      <c r="P75" s="14" t="s">
        <v>41</v>
      </c>
      <c r="Q75" s="14" t="s">
        <v>66</v>
      </c>
      <c r="R75" s="17">
        <v>375000</v>
      </c>
      <c r="S75" s="45">
        <f>NETWORKDAYS(I75,J75,$X$9:$X$19)-1</f>
        <v>10</v>
      </c>
      <c r="T75" s="46" t="str">
        <f t="shared" si="7"/>
        <v>Cumple</v>
      </c>
      <c r="U75" s="47">
        <f>VLOOKUP(F75,$W$2:$X$5,2,FALSE)</f>
        <v>15</v>
      </c>
      <c r="W75" s="31"/>
      <c r="X75" s="32"/>
    </row>
    <row r="76" spans="1:24" ht="30" customHeight="1" x14ac:dyDescent="0.25">
      <c r="A76" s="14">
        <v>73</v>
      </c>
      <c r="B76" s="14" t="s">
        <v>97</v>
      </c>
      <c r="C76" s="14" t="s">
        <v>99</v>
      </c>
      <c r="D76" s="14" t="s">
        <v>138</v>
      </c>
      <c r="E76" s="14" t="s">
        <v>202</v>
      </c>
      <c r="F76" s="15" t="s">
        <v>39</v>
      </c>
      <c r="G76" s="14" t="s">
        <v>35</v>
      </c>
      <c r="H76" s="14" t="s">
        <v>28</v>
      </c>
      <c r="I76" s="16">
        <v>45722</v>
      </c>
      <c r="J76" s="16">
        <v>45736</v>
      </c>
      <c r="K76" s="16">
        <v>45737</v>
      </c>
      <c r="L76" s="16">
        <v>45740</v>
      </c>
      <c r="M76" s="15">
        <v>32337</v>
      </c>
      <c r="N76" s="14" t="s">
        <v>30</v>
      </c>
      <c r="O76" s="14" t="s">
        <v>29</v>
      </c>
      <c r="P76" s="14" t="s">
        <v>31</v>
      </c>
      <c r="Q76" s="14" t="s">
        <v>281</v>
      </c>
      <c r="R76" s="17">
        <v>4158</v>
      </c>
      <c r="S76" s="45"/>
      <c r="T76" s="46"/>
      <c r="U76" s="47"/>
      <c r="W76" s="31"/>
      <c r="X76" s="32"/>
    </row>
    <row r="77" spans="1:24" ht="30" customHeight="1" x14ac:dyDescent="0.25">
      <c r="A77" s="14">
        <v>74</v>
      </c>
      <c r="B77" s="14" t="s">
        <v>34</v>
      </c>
      <c r="C77" s="14" t="s">
        <v>99</v>
      </c>
      <c r="D77" s="14" t="s">
        <v>139</v>
      </c>
      <c r="E77" s="14" t="s">
        <v>203</v>
      </c>
      <c r="F77" s="15" t="s">
        <v>39</v>
      </c>
      <c r="G77" s="14" t="s">
        <v>35</v>
      </c>
      <c r="H77" s="14" t="s">
        <v>28</v>
      </c>
      <c r="I77" s="16">
        <v>45722</v>
      </c>
      <c r="J77" s="16">
        <v>45736</v>
      </c>
      <c r="K77" s="36">
        <v>45741</v>
      </c>
      <c r="L77" s="16">
        <v>45748</v>
      </c>
      <c r="M77" s="15">
        <v>32363</v>
      </c>
      <c r="N77" s="14" t="s">
        <v>36</v>
      </c>
      <c r="O77" s="14" t="s">
        <v>38</v>
      </c>
      <c r="P77" s="14" t="s">
        <v>31</v>
      </c>
      <c r="Q77" s="14" t="s">
        <v>282</v>
      </c>
      <c r="R77" s="17">
        <v>995174.25</v>
      </c>
      <c r="S77" s="3">
        <f>NETWORKDAYS(I77,J77,$X$9:$X$19)-1</f>
        <v>10</v>
      </c>
      <c r="T77" s="12" t="str">
        <f t="shared" si="7"/>
        <v>Cumple</v>
      </c>
      <c r="U77" s="2">
        <f>VLOOKUP(F77,$W$2:$X$5,2,FALSE)</f>
        <v>15</v>
      </c>
      <c r="W77" s="31"/>
      <c r="X77" s="32"/>
    </row>
    <row r="78" spans="1:24" ht="30" customHeight="1" x14ac:dyDescent="0.25">
      <c r="A78" s="14">
        <v>75</v>
      </c>
      <c r="B78" s="14" t="s">
        <v>43</v>
      </c>
      <c r="C78" s="14" t="s">
        <v>99</v>
      </c>
      <c r="D78" s="14" t="s">
        <v>140</v>
      </c>
      <c r="E78" s="14" t="s">
        <v>204</v>
      </c>
      <c r="F78" s="15" t="s">
        <v>39</v>
      </c>
      <c r="G78" s="14" t="s">
        <v>35</v>
      </c>
      <c r="H78" s="14" t="s">
        <v>28</v>
      </c>
      <c r="I78" s="16">
        <v>45722</v>
      </c>
      <c r="J78" s="16">
        <v>45733</v>
      </c>
      <c r="K78" s="36">
        <v>45734</v>
      </c>
      <c r="L78" s="16">
        <v>45736</v>
      </c>
      <c r="M78" s="15">
        <v>32333</v>
      </c>
      <c r="N78" s="14" t="s">
        <v>36</v>
      </c>
      <c r="O78" s="14" t="s">
        <v>37</v>
      </c>
      <c r="P78" s="14" t="s">
        <v>31</v>
      </c>
      <c r="Q78" s="14" t="s">
        <v>283</v>
      </c>
      <c r="R78" s="17">
        <v>1445000</v>
      </c>
      <c r="S78" s="3">
        <f>NETWORKDAYS(I78,J78,$X$9:$X$19)-1</f>
        <v>7</v>
      </c>
      <c r="T78" s="12" t="str">
        <f t="shared" si="7"/>
        <v>Cumple</v>
      </c>
      <c r="U78" s="2">
        <f>VLOOKUP(F78,$W$2:$X$5,2,FALSE)</f>
        <v>15</v>
      </c>
      <c r="W78" s="31"/>
      <c r="X78" s="32"/>
    </row>
    <row r="79" spans="1:24" ht="30" customHeight="1" x14ac:dyDescent="0.25">
      <c r="A79" s="14">
        <v>76</v>
      </c>
      <c r="B79" s="14" t="s">
        <v>34</v>
      </c>
      <c r="C79" s="14" t="s">
        <v>99</v>
      </c>
      <c r="D79" s="14" t="s">
        <v>141</v>
      </c>
      <c r="E79" s="14" t="s">
        <v>205</v>
      </c>
      <c r="F79" s="15" t="s">
        <v>39</v>
      </c>
      <c r="G79" s="14" t="s">
        <v>27</v>
      </c>
      <c r="H79" s="14" t="s">
        <v>28</v>
      </c>
      <c r="I79" s="16">
        <v>45723</v>
      </c>
      <c r="J79" s="16">
        <v>45741</v>
      </c>
      <c r="K79" s="16">
        <v>45747</v>
      </c>
      <c r="L79" s="16">
        <v>45747</v>
      </c>
      <c r="M79" s="15">
        <v>32359</v>
      </c>
      <c r="N79" s="14" t="s">
        <v>36</v>
      </c>
      <c r="O79" s="14" t="s">
        <v>40</v>
      </c>
      <c r="P79" s="14" t="s">
        <v>31</v>
      </c>
      <c r="Q79" s="14" t="s">
        <v>284</v>
      </c>
      <c r="R79" s="17">
        <v>478844</v>
      </c>
      <c r="S79" s="45">
        <f>NETWORKDAYS(I79,J79,$X$9:$X$19)-1</f>
        <v>12</v>
      </c>
      <c r="T79" s="46" t="str">
        <f t="shared" si="7"/>
        <v>Cumple</v>
      </c>
      <c r="U79" s="47">
        <f>VLOOKUP(F79,$W$2:$X$5,2,FALSE)</f>
        <v>15</v>
      </c>
      <c r="W79" s="31"/>
      <c r="X79" s="32"/>
    </row>
    <row r="80" spans="1:24" ht="30" customHeight="1" x14ac:dyDescent="0.25">
      <c r="A80" s="14">
        <v>77</v>
      </c>
      <c r="B80" s="14" t="s">
        <v>34</v>
      </c>
      <c r="C80" s="14" t="s">
        <v>99</v>
      </c>
      <c r="D80" s="14" t="s">
        <v>141</v>
      </c>
      <c r="E80" s="14" t="s">
        <v>205</v>
      </c>
      <c r="F80" s="15" t="s">
        <v>39</v>
      </c>
      <c r="G80" s="14" t="s">
        <v>27</v>
      </c>
      <c r="H80" s="14" t="s">
        <v>28</v>
      </c>
      <c r="I80" s="16">
        <v>45723</v>
      </c>
      <c r="J80" s="16">
        <v>45741</v>
      </c>
      <c r="K80" s="16">
        <v>45747</v>
      </c>
      <c r="L80" s="16">
        <v>45747</v>
      </c>
      <c r="M80" s="15">
        <v>32360</v>
      </c>
      <c r="N80" s="14" t="s">
        <v>36</v>
      </c>
      <c r="O80" s="14" t="s">
        <v>37</v>
      </c>
      <c r="P80" s="14" t="s">
        <v>31</v>
      </c>
      <c r="Q80" s="14" t="s">
        <v>285</v>
      </c>
      <c r="R80" s="17">
        <v>451252.06</v>
      </c>
      <c r="S80" s="45"/>
      <c r="T80" s="46"/>
      <c r="U80" s="47"/>
      <c r="W80" s="31"/>
      <c r="X80" s="32"/>
    </row>
    <row r="81" spans="1:24" ht="30" customHeight="1" x14ac:dyDescent="0.25">
      <c r="A81" s="14">
        <v>78</v>
      </c>
      <c r="B81" s="14" t="s">
        <v>34</v>
      </c>
      <c r="C81" s="14" t="s">
        <v>99</v>
      </c>
      <c r="D81" s="14" t="s">
        <v>141</v>
      </c>
      <c r="E81" s="14" t="s">
        <v>205</v>
      </c>
      <c r="F81" s="15" t="s">
        <v>39</v>
      </c>
      <c r="G81" s="14" t="s">
        <v>27</v>
      </c>
      <c r="H81" s="14" t="s">
        <v>28</v>
      </c>
      <c r="I81" s="16">
        <v>45723</v>
      </c>
      <c r="J81" s="16">
        <v>45741</v>
      </c>
      <c r="K81" s="16">
        <v>45747</v>
      </c>
      <c r="L81" s="16">
        <v>45747</v>
      </c>
      <c r="M81" s="15">
        <v>32361</v>
      </c>
      <c r="N81" s="14" t="s">
        <v>36</v>
      </c>
      <c r="O81" s="14" t="s">
        <v>37</v>
      </c>
      <c r="P81" s="14" t="s">
        <v>31</v>
      </c>
      <c r="Q81" s="14" t="s">
        <v>286</v>
      </c>
      <c r="R81" s="17">
        <v>281875.69</v>
      </c>
      <c r="S81" s="45"/>
      <c r="T81" s="46"/>
      <c r="U81" s="47"/>
      <c r="W81" s="31"/>
      <c r="X81" s="32"/>
    </row>
    <row r="82" spans="1:24" ht="30" customHeight="1" x14ac:dyDescent="0.25">
      <c r="A82" s="14">
        <v>79</v>
      </c>
      <c r="B82" s="14" t="s">
        <v>43</v>
      </c>
      <c r="C82" s="14" t="s">
        <v>99</v>
      </c>
      <c r="D82" s="14" t="s">
        <v>142</v>
      </c>
      <c r="E82" s="14" t="s">
        <v>206</v>
      </c>
      <c r="F82" s="15" t="s">
        <v>44</v>
      </c>
      <c r="G82" s="14" t="s">
        <v>27</v>
      </c>
      <c r="H82" s="14" t="s">
        <v>28</v>
      </c>
      <c r="I82" s="16">
        <v>45723</v>
      </c>
      <c r="J82" s="30">
        <v>45735</v>
      </c>
      <c r="K82" s="36">
        <v>45736</v>
      </c>
      <c r="L82" s="16">
        <v>45736</v>
      </c>
      <c r="M82" s="15">
        <v>32327</v>
      </c>
      <c r="N82" s="14" t="s">
        <v>36</v>
      </c>
      <c r="O82" s="14" t="s">
        <v>37</v>
      </c>
      <c r="P82" s="14" t="s">
        <v>31</v>
      </c>
      <c r="Q82" s="14" t="s">
        <v>285</v>
      </c>
      <c r="R82" s="17">
        <v>110507</v>
      </c>
      <c r="S82" s="3">
        <f>NETWORKDAYS(I82,J82,$X$9:$X$19)-1</f>
        <v>8</v>
      </c>
      <c r="T82" s="12" t="str">
        <f t="shared" si="7"/>
        <v>Cumple</v>
      </c>
      <c r="U82" s="2">
        <f t="shared" ref="U82:U109" si="8">VLOOKUP(F82,$W$2:$X$5,2,FALSE)</f>
        <v>10</v>
      </c>
      <c r="W82" s="31"/>
      <c r="X82" s="32"/>
    </row>
    <row r="83" spans="1:24" ht="30" customHeight="1" x14ac:dyDescent="0.25">
      <c r="A83" s="14">
        <v>80</v>
      </c>
      <c r="B83" s="14" t="s">
        <v>42</v>
      </c>
      <c r="C83" s="14" t="s">
        <v>99</v>
      </c>
      <c r="D83" s="14" t="s">
        <v>143</v>
      </c>
      <c r="E83" s="14" t="s">
        <v>207</v>
      </c>
      <c r="F83" s="15" t="s">
        <v>39</v>
      </c>
      <c r="G83" s="14" t="s">
        <v>35</v>
      </c>
      <c r="H83" s="14" t="s">
        <v>28</v>
      </c>
      <c r="I83" s="16">
        <v>45720</v>
      </c>
      <c r="J83" s="30">
        <v>45734</v>
      </c>
      <c r="K83" s="36">
        <v>45735</v>
      </c>
      <c r="L83" s="35">
        <v>45735</v>
      </c>
      <c r="M83" s="15">
        <v>32323</v>
      </c>
      <c r="N83" s="14" t="s">
        <v>30</v>
      </c>
      <c r="O83" s="14" t="s">
        <v>29</v>
      </c>
      <c r="P83" s="14" t="s">
        <v>41</v>
      </c>
      <c r="Q83" s="14" t="s">
        <v>287</v>
      </c>
      <c r="R83" s="17">
        <v>308880</v>
      </c>
      <c r="S83" s="3">
        <f>NETWORKDAYS(I83,J83,$X$9:$X$19)-1</f>
        <v>10</v>
      </c>
      <c r="T83" s="12" t="str">
        <f t="shared" si="7"/>
        <v>Cumple</v>
      </c>
      <c r="U83" s="2">
        <f t="shared" si="8"/>
        <v>15</v>
      </c>
      <c r="W83" s="31"/>
      <c r="X83" s="32"/>
    </row>
    <row r="84" spans="1:24" ht="30" customHeight="1" x14ac:dyDescent="0.25">
      <c r="A84" s="14">
        <v>81</v>
      </c>
      <c r="B84" s="14" t="s">
        <v>43</v>
      </c>
      <c r="C84" s="14" t="s">
        <v>99</v>
      </c>
      <c r="D84" s="14" t="s">
        <v>144</v>
      </c>
      <c r="E84" s="14" t="s">
        <v>208</v>
      </c>
      <c r="F84" s="15" t="s">
        <v>39</v>
      </c>
      <c r="G84" s="14" t="s">
        <v>27</v>
      </c>
      <c r="H84" s="14" t="s">
        <v>28</v>
      </c>
      <c r="I84" s="16">
        <v>45720</v>
      </c>
      <c r="J84" s="16">
        <v>45729</v>
      </c>
      <c r="K84" s="36">
        <v>45734</v>
      </c>
      <c r="L84" s="35">
        <v>45734</v>
      </c>
      <c r="M84" s="15">
        <v>32321</v>
      </c>
      <c r="N84" s="14" t="s">
        <v>36</v>
      </c>
      <c r="O84" s="14" t="s">
        <v>229</v>
      </c>
      <c r="P84" s="14" t="s">
        <v>41</v>
      </c>
      <c r="Q84" s="14" t="s">
        <v>288</v>
      </c>
      <c r="R84" s="17">
        <v>611535</v>
      </c>
      <c r="S84" s="3">
        <f t="shared" ref="S84:S107" si="9">NETWORKDAYS(I84,J84,$X$9:$X$19)-1</f>
        <v>7</v>
      </c>
      <c r="T84" s="12" t="str">
        <f t="shared" si="7"/>
        <v>Cumple</v>
      </c>
      <c r="U84" s="2">
        <f t="shared" si="8"/>
        <v>15</v>
      </c>
      <c r="W84" s="31"/>
      <c r="X84" s="32"/>
    </row>
    <row r="85" spans="1:24" ht="30" customHeight="1" x14ac:dyDescent="0.25">
      <c r="A85" s="14">
        <v>82</v>
      </c>
      <c r="B85" s="14" t="s">
        <v>43</v>
      </c>
      <c r="C85" s="14" t="s">
        <v>99</v>
      </c>
      <c r="D85" s="14" t="s">
        <v>145</v>
      </c>
      <c r="E85" s="14" t="s">
        <v>209</v>
      </c>
      <c r="F85" s="15" t="s">
        <v>44</v>
      </c>
      <c r="G85" s="14" t="s">
        <v>27</v>
      </c>
      <c r="H85" s="14" t="s">
        <v>28</v>
      </c>
      <c r="I85" s="16">
        <v>45723</v>
      </c>
      <c r="J85" s="16">
        <v>45729</v>
      </c>
      <c r="K85" s="36">
        <v>45730</v>
      </c>
      <c r="L85" s="35">
        <v>45733</v>
      </c>
      <c r="M85" s="15">
        <v>32314</v>
      </c>
      <c r="N85" s="14" t="s">
        <v>36</v>
      </c>
      <c r="O85" s="14" t="s">
        <v>37</v>
      </c>
      <c r="P85" s="14" t="s">
        <v>31</v>
      </c>
      <c r="Q85" s="14" t="s">
        <v>285</v>
      </c>
      <c r="R85" s="17">
        <v>218926.58</v>
      </c>
      <c r="S85" s="3">
        <f t="shared" si="9"/>
        <v>4</v>
      </c>
      <c r="T85" s="12" t="str">
        <f t="shared" si="7"/>
        <v>Cumple</v>
      </c>
      <c r="U85" s="2">
        <f t="shared" si="8"/>
        <v>10</v>
      </c>
      <c r="W85" s="31"/>
      <c r="X85" s="32"/>
    </row>
    <row r="86" spans="1:24" ht="30" customHeight="1" x14ac:dyDescent="0.25">
      <c r="A86" s="14">
        <v>83</v>
      </c>
      <c r="B86" s="14" t="s">
        <v>95</v>
      </c>
      <c r="C86" s="14" t="s">
        <v>99</v>
      </c>
      <c r="D86" s="14" t="s">
        <v>146</v>
      </c>
      <c r="E86" s="14" t="s">
        <v>210</v>
      </c>
      <c r="F86" s="15" t="s">
        <v>39</v>
      </c>
      <c r="G86" s="14" t="s">
        <v>27</v>
      </c>
      <c r="H86" s="14" t="s">
        <v>28</v>
      </c>
      <c r="I86" s="16">
        <v>45728</v>
      </c>
      <c r="J86" s="30">
        <v>45741</v>
      </c>
      <c r="K86" s="36">
        <v>45744</v>
      </c>
      <c r="L86" s="16">
        <v>45747</v>
      </c>
      <c r="M86" s="15">
        <v>32358</v>
      </c>
      <c r="N86" s="14" t="s">
        <v>36</v>
      </c>
      <c r="O86" s="14" t="s">
        <v>54</v>
      </c>
      <c r="P86" s="14" t="s">
        <v>41</v>
      </c>
      <c r="Q86" s="14" t="s">
        <v>289</v>
      </c>
      <c r="R86" s="17">
        <v>625400</v>
      </c>
      <c r="S86" s="3">
        <f t="shared" si="9"/>
        <v>9</v>
      </c>
      <c r="T86" s="12" t="str">
        <f t="shared" si="7"/>
        <v>Cumple</v>
      </c>
      <c r="U86" s="2">
        <f t="shared" si="8"/>
        <v>15</v>
      </c>
      <c r="W86" s="31"/>
      <c r="X86" s="32"/>
    </row>
    <row r="87" spans="1:24" ht="30" customHeight="1" x14ac:dyDescent="0.25">
      <c r="A87" s="14">
        <v>84</v>
      </c>
      <c r="B87" s="14" t="s">
        <v>95</v>
      </c>
      <c r="C87" s="14" t="s">
        <v>99</v>
      </c>
      <c r="D87" s="14" t="s">
        <v>147</v>
      </c>
      <c r="E87" s="14" t="s">
        <v>211</v>
      </c>
      <c r="F87" s="15" t="s">
        <v>39</v>
      </c>
      <c r="G87" s="14" t="s">
        <v>27</v>
      </c>
      <c r="H87" s="14" t="s">
        <v>28</v>
      </c>
      <c r="I87" s="16">
        <v>45730</v>
      </c>
      <c r="J87" s="30">
        <v>45740</v>
      </c>
      <c r="K87" s="36">
        <v>45743</v>
      </c>
      <c r="L87" s="35">
        <v>45743</v>
      </c>
      <c r="M87" s="15">
        <v>32351</v>
      </c>
      <c r="N87" s="14" t="s">
        <v>30</v>
      </c>
      <c r="O87" s="14" t="s">
        <v>29</v>
      </c>
      <c r="P87" s="14" t="s">
        <v>31</v>
      </c>
      <c r="Q87" s="14" t="s">
        <v>290</v>
      </c>
      <c r="R87" s="17">
        <v>271800</v>
      </c>
      <c r="S87" s="3">
        <f t="shared" si="9"/>
        <v>6</v>
      </c>
      <c r="T87" s="12" t="str">
        <f t="shared" si="7"/>
        <v>Cumple</v>
      </c>
      <c r="U87" s="2">
        <f t="shared" si="8"/>
        <v>15</v>
      </c>
      <c r="W87" s="31"/>
      <c r="X87" s="32"/>
    </row>
    <row r="88" spans="1:24" ht="30" customHeight="1" x14ac:dyDescent="0.25">
      <c r="A88" s="14">
        <v>85</v>
      </c>
      <c r="B88" s="14" t="s">
        <v>95</v>
      </c>
      <c r="C88" s="14" t="s">
        <v>99</v>
      </c>
      <c r="D88" s="14" t="s">
        <v>148</v>
      </c>
      <c r="E88" s="14" t="s">
        <v>212</v>
      </c>
      <c r="F88" s="15" t="s">
        <v>39</v>
      </c>
      <c r="G88" s="14" t="s">
        <v>27</v>
      </c>
      <c r="H88" s="14" t="s">
        <v>28</v>
      </c>
      <c r="I88" s="16">
        <v>45723</v>
      </c>
      <c r="J88" s="30">
        <v>45735</v>
      </c>
      <c r="K88" s="36">
        <v>45737</v>
      </c>
      <c r="L88" s="35">
        <v>45740</v>
      </c>
      <c r="M88" s="15">
        <v>32339</v>
      </c>
      <c r="N88" s="14" t="s">
        <v>30</v>
      </c>
      <c r="O88" s="14" t="s">
        <v>29</v>
      </c>
      <c r="P88" s="14" t="s">
        <v>31</v>
      </c>
      <c r="Q88" s="14" t="s">
        <v>281</v>
      </c>
      <c r="R88" s="17">
        <v>1538212.6</v>
      </c>
      <c r="S88" s="3">
        <f t="shared" si="9"/>
        <v>8</v>
      </c>
      <c r="T88" s="12" t="str">
        <f t="shared" si="7"/>
        <v>Cumple</v>
      </c>
      <c r="U88" s="2">
        <f t="shared" si="8"/>
        <v>15</v>
      </c>
      <c r="W88" s="31"/>
      <c r="X88" s="32"/>
    </row>
    <row r="89" spans="1:24" ht="30" customHeight="1" x14ac:dyDescent="0.25">
      <c r="A89" s="14">
        <v>86</v>
      </c>
      <c r="B89" s="14" t="s">
        <v>62</v>
      </c>
      <c r="C89" s="14" t="s">
        <v>100</v>
      </c>
      <c r="D89" s="14" t="s">
        <v>149</v>
      </c>
      <c r="E89" s="14" t="s">
        <v>213</v>
      </c>
      <c r="F89" s="15" t="s">
        <v>44</v>
      </c>
      <c r="G89" s="14" t="s">
        <v>27</v>
      </c>
      <c r="H89" s="14" t="s">
        <v>28</v>
      </c>
      <c r="I89" s="16">
        <v>45729</v>
      </c>
      <c r="J89" s="16">
        <v>45729</v>
      </c>
      <c r="K89" s="36">
        <v>45729</v>
      </c>
      <c r="L89" s="35">
        <v>45729</v>
      </c>
      <c r="M89" s="15">
        <v>32311</v>
      </c>
      <c r="N89" s="14" t="s">
        <v>36</v>
      </c>
      <c r="O89" s="14" t="s">
        <v>38</v>
      </c>
      <c r="P89" s="14" t="s">
        <v>31</v>
      </c>
      <c r="Q89" s="14" t="s">
        <v>291</v>
      </c>
      <c r="R89" s="17">
        <v>99710</v>
      </c>
      <c r="S89" s="3">
        <f t="shared" si="9"/>
        <v>0</v>
      </c>
      <c r="T89" s="12" t="str">
        <f t="shared" si="7"/>
        <v>Cumple</v>
      </c>
      <c r="U89" s="2">
        <f t="shared" si="8"/>
        <v>10</v>
      </c>
      <c r="W89" s="31"/>
      <c r="X89" s="32"/>
    </row>
    <row r="90" spans="1:24" ht="30" customHeight="1" x14ac:dyDescent="0.25">
      <c r="A90" s="14">
        <v>87</v>
      </c>
      <c r="B90" s="14" t="s">
        <v>43</v>
      </c>
      <c r="C90" s="14" t="s">
        <v>100</v>
      </c>
      <c r="D90" s="14" t="s">
        <v>150</v>
      </c>
      <c r="E90" s="14" t="s">
        <v>214</v>
      </c>
      <c r="F90" s="15" t="s">
        <v>39</v>
      </c>
      <c r="G90" s="14" t="s">
        <v>35</v>
      </c>
      <c r="H90" s="14" t="s">
        <v>28</v>
      </c>
      <c r="I90" s="16">
        <v>45722</v>
      </c>
      <c r="J90" s="30">
        <v>45734</v>
      </c>
      <c r="K90" s="36">
        <v>45736</v>
      </c>
      <c r="L90" s="35">
        <v>45743</v>
      </c>
      <c r="M90" s="15">
        <v>32350</v>
      </c>
      <c r="N90" s="14" t="s">
        <v>36</v>
      </c>
      <c r="O90" s="14" t="s">
        <v>37</v>
      </c>
      <c r="P90" s="14" t="s">
        <v>31</v>
      </c>
      <c r="Q90" s="14" t="s">
        <v>292</v>
      </c>
      <c r="R90" s="17">
        <v>1840800</v>
      </c>
      <c r="S90" s="3">
        <f t="shared" si="9"/>
        <v>8</v>
      </c>
      <c r="T90" s="12" t="str">
        <f t="shared" si="7"/>
        <v>Cumple</v>
      </c>
      <c r="U90" s="2">
        <f t="shared" si="8"/>
        <v>15</v>
      </c>
      <c r="W90" s="31"/>
      <c r="X90" s="32"/>
    </row>
    <row r="91" spans="1:24" ht="30" customHeight="1" x14ac:dyDescent="0.25">
      <c r="A91" s="14">
        <v>88</v>
      </c>
      <c r="B91" s="14" t="s">
        <v>34</v>
      </c>
      <c r="C91" s="14" t="s">
        <v>100</v>
      </c>
      <c r="D91" s="14" t="s">
        <v>151</v>
      </c>
      <c r="E91" s="14" t="s">
        <v>215</v>
      </c>
      <c r="F91" s="15" t="s">
        <v>44</v>
      </c>
      <c r="G91" s="14" t="s">
        <v>27</v>
      </c>
      <c r="H91" s="14" t="s">
        <v>28</v>
      </c>
      <c r="I91" s="16">
        <v>45729</v>
      </c>
      <c r="J91" s="30">
        <v>45734</v>
      </c>
      <c r="K91" s="36">
        <v>45736</v>
      </c>
      <c r="L91" s="35">
        <v>45736</v>
      </c>
      <c r="M91" s="15">
        <v>32332</v>
      </c>
      <c r="N91" s="14" t="s">
        <v>36</v>
      </c>
      <c r="O91" s="14" t="s">
        <v>230</v>
      </c>
      <c r="P91" s="14" t="s">
        <v>31</v>
      </c>
      <c r="Q91" s="14" t="s">
        <v>293</v>
      </c>
      <c r="R91" s="17">
        <v>198499.99</v>
      </c>
      <c r="S91" s="3">
        <f t="shared" si="9"/>
        <v>3</v>
      </c>
      <c r="T91" s="12" t="str">
        <f t="shared" si="7"/>
        <v>Cumple</v>
      </c>
      <c r="U91" s="2">
        <f t="shared" si="8"/>
        <v>10</v>
      </c>
      <c r="W91" s="31"/>
      <c r="X91" s="32"/>
    </row>
    <row r="92" spans="1:24" ht="30" customHeight="1" x14ac:dyDescent="0.25">
      <c r="A92" s="14">
        <v>89</v>
      </c>
      <c r="B92" s="14" t="s">
        <v>53</v>
      </c>
      <c r="C92" s="14" t="s">
        <v>100</v>
      </c>
      <c r="D92" s="14" t="s">
        <v>152</v>
      </c>
      <c r="E92" s="14" t="s">
        <v>216</v>
      </c>
      <c r="F92" s="15" t="s">
        <v>44</v>
      </c>
      <c r="G92" s="14" t="s">
        <v>35</v>
      </c>
      <c r="H92" s="14" t="s">
        <v>28</v>
      </c>
      <c r="I92" s="16">
        <v>45729</v>
      </c>
      <c r="J92" s="30">
        <v>45734</v>
      </c>
      <c r="K92" s="36">
        <v>45735</v>
      </c>
      <c r="L92" s="35">
        <v>45736</v>
      </c>
      <c r="M92" s="15">
        <v>32326</v>
      </c>
      <c r="N92" s="14" t="s">
        <v>36</v>
      </c>
      <c r="O92" s="14" t="s">
        <v>40</v>
      </c>
      <c r="P92" s="14" t="s">
        <v>31</v>
      </c>
      <c r="Q92" s="14" t="s">
        <v>294</v>
      </c>
      <c r="R92" s="17">
        <v>210630</v>
      </c>
      <c r="S92" s="3">
        <f t="shared" si="9"/>
        <v>3</v>
      </c>
      <c r="T92" s="12" t="str">
        <f t="shared" si="7"/>
        <v>Cumple</v>
      </c>
      <c r="U92" s="2">
        <f t="shared" si="8"/>
        <v>10</v>
      </c>
      <c r="W92" s="31"/>
      <c r="X92" s="32"/>
    </row>
    <row r="93" spans="1:24" ht="30" customHeight="1" x14ac:dyDescent="0.25">
      <c r="A93" s="14">
        <v>90</v>
      </c>
      <c r="B93" s="14" t="s">
        <v>26</v>
      </c>
      <c r="C93" s="14" t="s">
        <v>100</v>
      </c>
      <c r="D93" s="14" t="s">
        <v>153</v>
      </c>
      <c r="E93" s="14" t="s">
        <v>217</v>
      </c>
      <c r="F93" s="15" t="s">
        <v>44</v>
      </c>
      <c r="G93" s="14" t="s">
        <v>35</v>
      </c>
      <c r="H93" s="14" t="s">
        <v>28</v>
      </c>
      <c r="I93" s="16">
        <v>45733</v>
      </c>
      <c r="J93" s="30">
        <v>45740</v>
      </c>
      <c r="K93" s="36">
        <v>45741</v>
      </c>
      <c r="L93" s="35">
        <v>45740</v>
      </c>
      <c r="M93" s="15">
        <v>32341</v>
      </c>
      <c r="N93" s="14" t="s">
        <v>36</v>
      </c>
      <c r="O93" s="14" t="s">
        <v>231</v>
      </c>
      <c r="P93" s="14" t="s">
        <v>41</v>
      </c>
      <c r="Q93" s="14" t="s">
        <v>295</v>
      </c>
      <c r="R93" s="17">
        <v>65844</v>
      </c>
      <c r="S93" s="3">
        <f t="shared" si="9"/>
        <v>5</v>
      </c>
      <c r="T93" s="12" t="str">
        <f t="shared" si="7"/>
        <v>Cumple</v>
      </c>
      <c r="U93" s="2">
        <f t="shared" si="8"/>
        <v>10</v>
      </c>
      <c r="W93" s="31"/>
      <c r="X93" s="32"/>
    </row>
    <row r="94" spans="1:24" ht="30" customHeight="1" x14ac:dyDescent="0.25">
      <c r="A94" s="14">
        <v>91</v>
      </c>
      <c r="B94" s="14" t="s">
        <v>95</v>
      </c>
      <c r="C94" s="14" t="s">
        <v>100</v>
      </c>
      <c r="D94" s="14" t="s">
        <v>154</v>
      </c>
      <c r="E94" s="14" t="s">
        <v>218</v>
      </c>
      <c r="F94" s="15" t="s">
        <v>39</v>
      </c>
      <c r="G94" s="14" t="s">
        <v>27</v>
      </c>
      <c r="H94" s="14" t="s">
        <v>28</v>
      </c>
      <c r="I94" s="16">
        <v>45733</v>
      </c>
      <c r="J94" s="30">
        <v>45743</v>
      </c>
      <c r="K94" s="36">
        <v>45747</v>
      </c>
      <c r="L94" s="16">
        <v>45748</v>
      </c>
      <c r="M94" s="15">
        <v>32357</v>
      </c>
      <c r="N94" s="14" t="s">
        <v>36</v>
      </c>
      <c r="O94" s="14" t="s">
        <v>38</v>
      </c>
      <c r="P94" s="14" t="s">
        <v>31</v>
      </c>
      <c r="Q94" s="14" t="s">
        <v>296</v>
      </c>
      <c r="R94" s="17">
        <v>184080</v>
      </c>
      <c r="S94" s="3">
        <f t="shared" si="9"/>
        <v>8</v>
      </c>
      <c r="T94" s="12" t="str">
        <f t="shared" si="7"/>
        <v>Cumple</v>
      </c>
      <c r="U94" s="2">
        <f t="shared" si="8"/>
        <v>15</v>
      </c>
      <c r="W94" s="31"/>
      <c r="X94" s="32"/>
    </row>
    <row r="95" spans="1:24" ht="30" customHeight="1" x14ac:dyDescent="0.25">
      <c r="A95" s="14">
        <v>92</v>
      </c>
      <c r="B95" s="14" t="s">
        <v>43</v>
      </c>
      <c r="C95" s="14" t="s">
        <v>100</v>
      </c>
      <c r="D95" s="14" t="s">
        <v>155</v>
      </c>
      <c r="E95" s="14" t="s">
        <v>219</v>
      </c>
      <c r="F95" s="15" t="s">
        <v>44</v>
      </c>
      <c r="G95" s="14" t="s">
        <v>35</v>
      </c>
      <c r="H95" s="14" t="s">
        <v>28</v>
      </c>
      <c r="I95" s="16">
        <v>45730</v>
      </c>
      <c r="J95" s="30">
        <v>45740</v>
      </c>
      <c r="K95" s="36">
        <v>45740</v>
      </c>
      <c r="L95" s="35">
        <v>45741</v>
      </c>
      <c r="M95" s="15">
        <v>32343</v>
      </c>
      <c r="N95" s="14" t="s">
        <v>36</v>
      </c>
      <c r="O95" s="14" t="s">
        <v>231</v>
      </c>
      <c r="P95" s="14" t="s">
        <v>31</v>
      </c>
      <c r="Q95" s="14" t="s">
        <v>297</v>
      </c>
      <c r="R95" s="17">
        <v>43424</v>
      </c>
      <c r="S95" s="3">
        <f t="shared" si="9"/>
        <v>6</v>
      </c>
      <c r="T95" s="12" t="str">
        <f t="shared" si="7"/>
        <v>Cumple</v>
      </c>
      <c r="U95" s="2">
        <f t="shared" si="8"/>
        <v>10</v>
      </c>
      <c r="W95" s="31"/>
      <c r="X95" s="32"/>
    </row>
    <row r="96" spans="1:24" ht="30" customHeight="1" x14ac:dyDescent="0.25">
      <c r="A96" s="14">
        <v>93</v>
      </c>
      <c r="B96" s="14" t="s">
        <v>62</v>
      </c>
      <c r="C96" s="14" t="s">
        <v>100</v>
      </c>
      <c r="D96" s="14" t="s">
        <v>156</v>
      </c>
      <c r="E96" s="14" t="s">
        <v>220</v>
      </c>
      <c r="F96" s="15" t="s">
        <v>58</v>
      </c>
      <c r="G96" s="14" t="s">
        <v>35</v>
      </c>
      <c r="H96" s="14" t="s">
        <v>28</v>
      </c>
      <c r="I96" s="36">
        <v>45728</v>
      </c>
      <c r="J96" s="16">
        <v>45728</v>
      </c>
      <c r="K96" s="36">
        <v>45728</v>
      </c>
      <c r="L96" s="35">
        <v>45734</v>
      </c>
      <c r="M96" s="15">
        <v>32322</v>
      </c>
      <c r="N96" s="14" t="s">
        <v>36</v>
      </c>
      <c r="O96" s="14" t="s">
        <v>231</v>
      </c>
      <c r="P96" s="14" t="s">
        <v>41</v>
      </c>
      <c r="Q96" s="14" t="s">
        <v>298</v>
      </c>
      <c r="R96" s="17">
        <v>3999999.4</v>
      </c>
      <c r="S96" s="27">
        <f>NETWORKDAYS(I96,J96,$X$9:$X$19)-1</f>
        <v>0</v>
      </c>
      <c r="T96" s="27" t="e">
        <f>IF(S96&lt;=U96,"Cumple","No Cumple")</f>
        <v>#N/A</v>
      </c>
      <c r="U96" s="2" t="e">
        <f t="shared" si="8"/>
        <v>#N/A</v>
      </c>
      <c r="W96" s="31"/>
      <c r="X96" s="32"/>
    </row>
    <row r="97" spans="1:24" ht="30" customHeight="1" x14ac:dyDescent="0.25">
      <c r="A97" s="14">
        <v>94</v>
      </c>
      <c r="B97" s="14" t="s">
        <v>43</v>
      </c>
      <c r="C97" s="14" t="s">
        <v>100</v>
      </c>
      <c r="D97" s="14" t="s">
        <v>157</v>
      </c>
      <c r="E97" s="14" t="s">
        <v>221</v>
      </c>
      <c r="F97" s="15" t="s">
        <v>39</v>
      </c>
      <c r="G97" s="14" t="s">
        <v>27</v>
      </c>
      <c r="H97" s="14" t="s">
        <v>28</v>
      </c>
      <c r="I97" s="16">
        <v>45729</v>
      </c>
      <c r="J97" s="30">
        <v>45743</v>
      </c>
      <c r="K97" s="36">
        <v>45744</v>
      </c>
      <c r="L97" s="16">
        <v>45748</v>
      </c>
      <c r="M97" s="15">
        <v>32354</v>
      </c>
      <c r="N97" s="14" t="s">
        <v>30</v>
      </c>
      <c r="O97" s="14" t="s">
        <v>29</v>
      </c>
      <c r="P97" s="14" t="s">
        <v>31</v>
      </c>
      <c r="Q97" s="14" t="s">
        <v>299</v>
      </c>
      <c r="R97" s="17">
        <v>1500000</v>
      </c>
      <c r="S97" s="3">
        <f t="shared" si="9"/>
        <v>10</v>
      </c>
      <c r="T97" s="12" t="str">
        <f t="shared" si="7"/>
        <v>Cumple</v>
      </c>
      <c r="U97" s="2">
        <f t="shared" si="8"/>
        <v>15</v>
      </c>
      <c r="W97" s="31"/>
      <c r="X97" s="32"/>
    </row>
    <row r="98" spans="1:24" ht="30" customHeight="1" x14ac:dyDescent="0.25">
      <c r="A98" s="14">
        <v>95</v>
      </c>
      <c r="B98" s="14" t="s">
        <v>34</v>
      </c>
      <c r="C98" s="14" t="s">
        <v>100</v>
      </c>
      <c r="D98" s="14" t="s">
        <v>158</v>
      </c>
      <c r="E98" s="14" t="s">
        <v>222</v>
      </c>
      <c r="F98" s="15" t="s">
        <v>44</v>
      </c>
      <c r="G98" s="14" t="s">
        <v>27</v>
      </c>
      <c r="H98" s="14" t="s">
        <v>28</v>
      </c>
      <c r="I98" s="16">
        <v>45734</v>
      </c>
      <c r="J98" s="30">
        <v>45740</v>
      </c>
      <c r="K98" s="36">
        <v>45741</v>
      </c>
      <c r="L98" s="35">
        <v>45742</v>
      </c>
      <c r="M98" s="15">
        <v>32345</v>
      </c>
      <c r="N98" s="14" t="s">
        <v>36</v>
      </c>
      <c r="O98" s="14" t="s">
        <v>37</v>
      </c>
      <c r="P98" s="14" t="s">
        <v>31</v>
      </c>
      <c r="Q98" s="14" t="s">
        <v>300</v>
      </c>
      <c r="R98" s="17">
        <v>209426.4</v>
      </c>
      <c r="S98" s="3">
        <f t="shared" si="9"/>
        <v>4</v>
      </c>
      <c r="T98" s="12" t="str">
        <f t="shared" si="7"/>
        <v>Cumple</v>
      </c>
      <c r="U98" s="2">
        <f t="shared" si="8"/>
        <v>10</v>
      </c>
      <c r="W98" s="31"/>
      <c r="X98" s="32"/>
    </row>
    <row r="99" spans="1:24" ht="30" customHeight="1" x14ac:dyDescent="0.25">
      <c r="A99" s="14">
        <v>96</v>
      </c>
      <c r="B99" s="14" t="s">
        <v>43</v>
      </c>
      <c r="C99" s="14" t="s">
        <v>100</v>
      </c>
      <c r="D99" s="14" t="s">
        <v>159</v>
      </c>
      <c r="E99" s="14" t="s">
        <v>223</v>
      </c>
      <c r="F99" s="15" t="s">
        <v>44</v>
      </c>
      <c r="G99" s="14" t="s">
        <v>35</v>
      </c>
      <c r="H99" s="14" t="s">
        <v>28</v>
      </c>
      <c r="I99" s="16">
        <v>45733</v>
      </c>
      <c r="J99" s="30">
        <v>45737</v>
      </c>
      <c r="K99" s="36">
        <v>45737</v>
      </c>
      <c r="L99" s="35">
        <v>45740</v>
      </c>
      <c r="M99" s="15">
        <v>32340</v>
      </c>
      <c r="N99" s="14" t="s">
        <v>36</v>
      </c>
      <c r="O99" s="14" t="s">
        <v>37</v>
      </c>
      <c r="P99" s="14" t="s">
        <v>41</v>
      </c>
      <c r="Q99" s="14" t="s">
        <v>301</v>
      </c>
      <c r="R99" s="17">
        <v>248000</v>
      </c>
      <c r="S99" s="3">
        <f t="shared" si="9"/>
        <v>4</v>
      </c>
      <c r="T99" s="12" t="str">
        <f t="shared" si="7"/>
        <v>Cumple</v>
      </c>
      <c r="U99" s="2">
        <f t="shared" si="8"/>
        <v>10</v>
      </c>
      <c r="W99" s="31"/>
      <c r="X99" s="32"/>
    </row>
    <row r="100" spans="1:24" ht="30" customHeight="1" x14ac:dyDescent="0.25">
      <c r="A100" s="14">
        <v>97</v>
      </c>
      <c r="B100" s="14" t="s">
        <v>34</v>
      </c>
      <c r="C100" s="14" t="s">
        <v>100</v>
      </c>
      <c r="D100" s="14" t="s">
        <v>160</v>
      </c>
      <c r="E100" s="14" t="s">
        <v>224</v>
      </c>
      <c r="F100" s="15" t="s">
        <v>44</v>
      </c>
      <c r="G100" s="14" t="s">
        <v>27</v>
      </c>
      <c r="H100" s="14" t="s">
        <v>28</v>
      </c>
      <c r="I100" s="16">
        <v>45735</v>
      </c>
      <c r="J100" s="30">
        <v>45742</v>
      </c>
      <c r="K100" s="36">
        <v>45743</v>
      </c>
      <c r="L100" s="36">
        <v>45743</v>
      </c>
      <c r="M100" s="15">
        <v>32352</v>
      </c>
      <c r="N100" s="14" t="s">
        <v>36</v>
      </c>
      <c r="O100" s="14" t="s">
        <v>38</v>
      </c>
      <c r="P100" s="14" t="s">
        <v>31</v>
      </c>
      <c r="Q100" s="14" t="s">
        <v>302</v>
      </c>
      <c r="R100" s="17">
        <v>33500</v>
      </c>
      <c r="S100" s="3">
        <f t="shared" si="9"/>
        <v>5</v>
      </c>
      <c r="T100" s="12" t="str">
        <f t="shared" si="7"/>
        <v>Cumple</v>
      </c>
      <c r="U100" s="2">
        <f t="shared" si="8"/>
        <v>10</v>
      </c>
      <c r="W100" s="31"/>
      <c r="X100" s="32"/>
    </row>
    <row r="101" spans="1:24" ht="49.5" customHeight="1" x14ac:dyDescent="0.25">
      <c r="A101" s="14">
        <v>98</v>
      </c>
      <c r="B101" s="14" t="s">
        <v>34</v>
      </c>
      <c r="C101" s="14" t="s">
        <v>100</v>
      </c>
      <c r="D101" s="14" t="s">
        <v>311</v>
      </c>
      <c r="E101" s="14" t="s">
        <v>312</v>
      </c>
      <c r="F101" s="15" t="s">
        <v>44</v>
      </c>
      <c r="G101" s="14" t="s">
        <v>27</v>
      </c>
      <c r="H101" s="14" t="s">
        <v>28</v>
      </c>
      <c r="I101" s="16">
        <v>45737</v>
      </c>
      <c r="J101" s="16">
        <v>45744</v>
      </c>
      <c r="K101" s="16">
        <v>45747</v>
      </c>
      <c r="L101" s="16">
        <v>45748</v>
      </c>
      <c r="M101" s="15">
        <v>32365</v>
      </c>
      <c r="N101" s="14" t="s">
        <v>36</v>
      </c>
      <c r="O101" s="14" t="s">
        <v>229</v>
      </c>
      <c r="P101" s="14" t="s">
        <v>41</v>
      </c>
      <c r="Q101" s="14" t="s">
        <v>313</v>
      </c>
      <c r="R101" s="17">
        <v>113916.2</v>
      </c>
      <c r="S101" s="3">
        <f t="shared" ref="S101" si="10">NETWORKDAYS(I101,J101,$X$9:$X$19)-1</f>
        <v>5</v>
      </c>
      <c r="T101" s="12" t="str">
        <f t="shared" ref="T101" si="11">IF(S101&lt;=U101,"Cumple","No Cumple")</f>
        <v>Cumple</v>
      </c>
      <c r="U101" s="2">
        <f t="shared" si="8"/>
        <v>10</v>
      </c>
      <c r="W101" s="31"/>
      <c r="X101" s="32"/>
    </row>
    <row r="102" spans="1:24" ht="49.5" customHeight="1" x14ac:dyDescent="0.25">
      <c r="A102" s="14">
        <v>99</v>
      </c>
      <c r="B102" s="14" t="s">
        <v>314</v>
      </c>
      <c r="C102" s="14" t="s">
        <v>100</v>
      </c>
      <c r="D102" s="14" t="s">
        <v>315</v>
      </c>
      <c r="E102" s="14" t="s">
        <v>316</v>
      </c>
      <c r="F102" s="15" t="s">
        <v>44</v>
      </c>
      <c r="G102" s="14" t="s">
        <v>35</v>
      </c>
      <c r="H102" s="14" t="s">
        <v>28</v>
      </c>
      <c r="I102" s="16">
        <v>45742</v>
      </c>
      <c r="J102" s="30">
        <v>45744</v>
      </c>
      <c r="K102" s="43">
        <v>45751</v>
      </c>
      <c r="L102" s="16">
        <v>45751</v>
      </c>
      <c r="M102" s="15">
        <v>32364</v>
      </c>
      <c r="N102" s="14" t="s">
        <v>30</v>
      </c>
      <c r="O102" s="14" t="s">
        <v>29</v>
      </c>
      <c r="P102" s="14" t="s">
        <v>41</v>
      </c>
      <c r="Q102" s="14" t="s">
        <v>317</v>
      </c>
      <c r="R102" s="17">
        <v>230100</v>
      </c>
      <c r="S102" s="3">
        <f t="shared" ref="S102" si="12">NETWORKDAYS(I102,J102,$X$9:$X$19)-1</f>
        <v>2</v>
      </c>
      <c r="T102" s="12" t="str">
        <f t="shared" ref="T102" si="13">IF(S102&lt;=U102,"Cumple","No Cumple")</f>
        <v>Cumple</v>
      </c>
      <c r="U102" s="2">
        <f t="shared" si="8"/>
        <v>10</v>
      </c>
      <c r="W102" s="31"/>
      <c r="X102" s="32"/>
    </row>
    <row r="103" spans="1:24" ht="30" customHeight="1" x14ac:dyDescent="0.25">
      <c r="A103" s="14">
        <v>100</v>
      </c>
      <c r="B103" s="14" t="s">
        <v>34</v>
      </c>
      <c r="C103" s="14" t="s">
        <v>100</v>
      </c>
      <c r="D103" s="14" t="s">
        <v>161</v>
      </c>
      <c r="E103" s="14" t="s">
        <v>225</v>
      </c>
      <c r="F103" s="15" t="s">
        <v>44</v>
      </c>
      <c r="G103" s="14" t="s">
        <v>35</v>
      </c>
      <c r="H103" s="14" t="s">
        <v>28</v>
      </c>
      <c r="I103" s="16">
        <v>45737</v>
      </c>
      <c r="J103" s="30">
        <v>45741</v>
      </c>
      <c r="K103" s="36">
        <v>45742</v>
      </c>
      <c r="L103" s="35">
        <v>45742</v>
      </c>
      <c r="M103" s="15">
        <v>32346</v>
      </c>
      <c r="N103" s="14" t="s">
        <v>36</v>
      </c>
      <c r="O103" s="14" t="s">
        <v>38</v>
      </c>
      <c r="P103" s="14" t="s">
        <v>31</v>
      </c>
      <c r="Q103" s="14" t="s">
        <v>303</v>
      </c>
      <c r="R103" s="17">
        <v>238381.2</v>
      </c>
      <c r="S103" s="3">
        <f t="shared" si="9"/>
        <v>2</v>
      </c>
      <c r="T103" s="12" t="str">
        <f t="shared" si="7"/>
        <v>Cumple</v>
      </c>
      <c r="U103" s="2">
        <f t="shared" si="8"/>
        <v>10</v>
      </c>
      <c r="W103" s="31"/>
      <c r="X103" s="32"/>
    </row>
    <row r="104" spans="1:24" ht="60" x14ac:dyDescent="0.25">
      <c r="A104" s="14">
        <v>101</v>
      </c>
      <c r="B104" s="14" t="s">
        <v>318</v>
      </c>
      <c r="C104" s="14" t="s">
        <v>100</v>
      </c>
      <c r="D104" s="14" t="s">
        <v>319</v>
      </c>
      <c r="E104" s="14" t="s">
        <v>320</v>
      </c>
      <c r="F104" s="15" t="s">
        <v>39</v>
      </c>
      <c r="G104" s="14" t="s">
        <v>35</v>
      </c>
      <c r="H104" s="14" t="s">
        <v>28</v>
      </c>
      <c r="I104" s="16">
        <v>45730</v>
      </c>
      <c r="J104" s="30">
        <v>45744</v>
      </c>
      <c r="K104" s="16">
        <v>45749</v>
      </c>
      <c r="L104" s="16">
        <v>45749</v>
      </c>
      <c r="M104" s="15">
        <v>32366</v>
      </c>
      <c r="N104" s="14" t="s">
        <v>36</v>
      </c>
      <c r="O104" s="14" t="s">
        <v>54</v>
      </c>
      <c r="P104" s="14" t="s">
        <v>41</v>
      </c>
      <c r="Q104" s="14" t="s">
        <v>321</v>
      </c>
      <c r="R104" s="17">
        <v>370638</v>
      </c>
      <c r="S104" s="3">
        <f t="shared" ref="S104" si="14">NETWORKDAYS(I104,J104,$X$9:$X$19)-1</f>
        <v>10</v>
      </c>
      <c r="T104" s="12" t="str">
        <f t="shared" ref="T104" si="15">IF(S104&lt;=U104,"Cumple","No Cumple")</f>
        <v>Cumple</v>
      </c>
      <c r="U104" s="2">
        <f t="shared" si="8"/>
        <v>15</v>
      </c>
      <c r="W104" s="31"/>
      <c r="X104" s="32"/>
    </row>
    <row r="105" spans="1:24" ht="30" customHeight="1" x14ac:dyDescent="0.25">
      <c r="A105" s="14">
        <v>102</v>
      </c>
      <c r="B105" s="14" t="s">
        <v>43</v>
      </c>
      <c r="C105" s="14" t="s">
        <v>100</v>
      </c>
      <c r="D105" s="14" t="s">
        <v>162</v>
      </c>
      <c r="E105" s="14" t="s">
        <v>226</v>
      </c>
      <c r="F105" s="15" t="s">
        <v>44</v>
      </c>
      <c r="G105" s="14" t="s">
        <v>27</v>
      </c>
      <c r="H105" s="14" t="s">
        <v>28</v>
      </c>
      <c r="I105" s="16">
        <v>45734</v>
      </c>
      <c r="J105" s="30">
        <v>45736</v>
      </c>
      <c r="K105" s="36">
        <v>45737</v>
      </c>
      <c r="L105" s="35">
        <v>45740</v>
      </c>
      <c r="M105" s="15">
        <v>32338</v>
      </c>
      <c r="N105" s="14" t="s">
        <v>36</v>
      </c>
      <c r="O105" s="14" t="s">
        <v>37</v>
      </c>
      <c r="P105" s="14" t="s">
        <v>31</v>
      </c>
      <c r="Q105" s="14" t="s">
        <v>304</v>
      </c>
      <c r="R105" s="17">
        <v>234932.1</v>
      </c>
      <c r="S105" s="3">
        <f t="shared" si="9"/>
        <v>2</v>
      </c>
      <c r="T105" s="12" t="str">
        <f t="shared" si="7"/>
        <v>Cumple</v>
      </c>
      <c r="U105" s="2">
        <f t="shared" si="8"/>
        <v>10</v>
      </c>
      <c r="W105" s="31"/>
      <c r="X105" s="32"/>
    </row>
    <row r="106" spans="1:24" ht="30" customHeight="1" x14ac:dyDescent="0.25">
      <c r="A106" s="14">
        <v>103</v>
      </c>
      <c r="B106" s="14" t="s">
        <v>43</v>
      </c>
      <c r="C106" s="14" t="s">
        <v>100</v>
      </c>
      <c r="D106" s="14" t="s">
        <v>163</v>
      </c>
      <c r="E106" s="14" t="s">
        <v>227</v>
      </c>
      <c r="F106" s="15" t="s">
        <v>44</v>
      </c>
      <c r="G106" s="14" t="s">
        <v>27</v>
      </c>
      <c r="H106" s="14" t="s">
        <v>28</v>
      </c>
      <c r="I106" s="16">
        <v>45733</v>
      </c>
      <c r="J106" s="30">
        <v>45735</v>
      </c>
      <c r="K106" s="36">
        <v>45735</v>
      </c>
      <c r="L106" s="35">
        <v>45736</v>
      </c>
      <c r="M106" s="15">
        <v>32325</v>
      </c>
      <c r="N106" s="14" t="s">
        <v>30</v>
      </c>
      <c r="O106" s="14" t="s">
        <v>29</v>
      </c>
      <c r="P106" s="14" t="s">
        <v>41</v>
      </c>
      <c r="Q106" s="14" t="s">
        <v>305</v>
      </c>
      <c r="R106" s="17">
        <v>61395.4</v>
      </c>
      <c r="S106" s="3">
        <f t="shared" si="9"/>
        <v>2</v>
      </c>
      <c r="T106" s="12" t="str">
        <f t="shared" si="7"/>
        <v>Cumple</v>
      </c>
      <c r="U106" s="2">
        <f t="shared" si="8"/>
        <v>10</v>
      </c>
      <c r="W106" s="31"/>
      <c r="X106" s="32"/>
    </row>
    <row r="107" spans="1:24" ht="30" customHeight="1" x14ac:dyDescent="0.25">
      <c r="A107" s="14">
        <v>104</v>
      </c>
      <c r="B107" s="14" t="s">
        <v>26</v>
      </c>
      <c r="C107" s="14" t="s">
        <v>100</v>
      </c>
      <c r="D107" s="14" t="s">
        <v>164</v>
      </c>
      <c r="E107" s="14" t="s">
        <v>228</v>
      </c>
      <c r="F107" s="15" t="s">
        <v>44</v>
      </c>
      <c r="G107" s="14" t="s">
        <v>35</v>
      </c>
      <c r="H107" s="14" t="s">
        <v>28</v>
      </c>
      <c r="I107" s="16">
        <v>45743</v>
      </c>
      <c r="J107" s="30">
        <v>45744</v>
      </c>
      <c r="K107" s="30">
        <v>45744</v>
      </c>
      <c r="L107" s="35">
        <v>45744</v>
      </c>
      <c r="M107" s="15">
        <v>32355</v>
      </c>
      <c r="N107" s="14" t="s">
        <v>36</v>
      </c>
      <c r="O107" s="14" t="s">
        <v>38</v>
      </c>
      <c r="P107" s="14" t="s">
        <v>31</v>
      </c>
      <c r="Q107" s="14" t="s">
        <v>306</v>
      </c>
      <c r="R107" s="17">
        <v>227150</v>
      </c>
      <c r="S107" s="3">
        <f t="shared" si="9"/>
        <v>1</v>
      </c>
      <c r="T107" s="12" t="str">
        <f t="shared" si="7"/>
        <v>Cumple</v>
      </c>
      <c r="U107" s="2">
        <f t="shared" si="8"/>
        <v>10</v>
      </c>
      <c r="W107" s="31"/>
      <c r="X107" s="32"/>
    </row>
    <row r="108" spans="1:24" ht="30" customHeight="1" x14ac:dyDescent="0.25">
      <c r="A108" s="14">
        <v>105</v>
      </c>
      <c r="B108" s="14" t="s">
        <v>34</v>
      </c>
      <c r="C108" s="14" t="s">
        <v>55</v>
      </c>
      <c r="D108" s="14" t="s">
        <v>307</v>
      </c>
      <c r="E108" s="14" t="s">
        <v>308</v>
      </c>
      <c r="F108" s="15" t="s">
        <v>24</v>
      </c>
      <c r="G108" s="14" t="s">
        <v>27</v>
      </c>
      <c r="H108" s="14" t="s">
        <v>28</v>
      </c>
      <c r="I108" s="16">
        <v>45694</v>
      </c>
      <c r="J108" s="36">
        <v>45741</v>
      </c>
      <c r="K108" s="30">
        <v>45747</v>
      </c>
      <c r="L108" s="16" t="s">
        <v>51</v>
      </c>
      <c r="M108" s="16" t="s">
        <v>51</v>
      </c>
      <c r="N108" s="14" t="s">
        <v>57</v>
      </c>
      <c r="O108" s="14" t="s">
        <v>37</v>
      </c>
      <c r="P108" s="14" t="s">
        <v>31</v>
      </c>
      <c r="Q108" s="14" t="s">
        <v>309</v>
      </c>
      <c r="R108" s="17" t="s">
        <v>51</v>
      </c>
      <c r="S108" s="3">
        <f t="shared" ref="S108:S109" si="16">NETWORKDAYS(I108,J108,$X$9:$X$19)-1</f>
        <v>32</v>
      </c>
      <c r="T108" s="12" t="str">
        <f t="shared" ref="T108:T109" si="17">IF(S108&lt;=U108,"Cumple","No Cumple")</f>
        <v>Cumple</v>
      </c>
      <c r="U108" s="2">
        <f t="shared" si="8"/>
        <v>45</v>
      </c>
      <c r="W108" s="31"/>
      <c r="X108" s="32"/>
    </row>
    <row r="109" spans="1:24" ht="30" customHeight="1" x14ac:dyDescent="0.25">
      <c r="A109" s="14">
        <v>106</v>
      </c>
      <c r="B109" s="14" t="s">
        <v>34</v>
      </c>
      <c r="C109" s="14" t="s">
        <v>55</v>
      </c>
      <c r="D109" s="14" t="s">
        <v>307</v>
      </c>
      <c r="E109" s="14" t="s">
        <v>308</v>
      </c>
      <c r="F109" s="15" t="s">
        <v>24</v>
      </c>
      <c r="G109" s="14" t="s">
        <v>27</v>
      </c>
      <c r="H109" s="14" t="s">
        <v>28</v>
      </c>
      <c r="I109" s="16">
        <v>45694</v>
      </c>
      <c r="J109" s="36">
        <v>45741</v>
      </c>
      <c r="K109" s="30">
        <v>45747</v>
      </c>
      <c r="L109" s="16" t="s">
        <v>51</v>
      </c>
      <c r="M109" s="16" t="s">
        <v>51</v>
      </c>
      <c r="N109" s="14" t="s">
        <v>36</v>
      </c>
      <c r="O109" s="14" t="s">
        <v>38</v>
      </c>
      <c r="P109" s="14" t="s">
        <v>31</v>
      </c>
      <c r="Q109" s="14" t="s">
        <v>310</v>
      </c>
      <c r="R109" s="17" t="s">
        <v>51</v>
      </c>
      <c r="S109" s="3">
        <f t="shared" si="16"/>
        <v>32</v>
      </c>
      <c r="T109" s="12" t="str">
        <f t="shared" si="17"/>
        <v>Cumple</v>
      </c>
      <c r="U109" s="2">
        <f t="shared" si="8"/>
        <v>45</v>
      </c>
      <c r="W109" s="31"/>
      <c r="X109" s="32"/>
    </row>
    <row r="110" spans="1:24" ht="18.75" x14ac:dyDescent="0.25">
      <c r="A110" s="34" t="s">
        <v>323</v>
      </c>
      <c r="E110" s="51" t="s">
        <v>47</v>
      </c>
      <c r="F110" s="51"/>
      <c r="G110" s="51"/>
      <c r="S110" s="2"/>
    </row>
    <row r="111" spans="1:24" x14ac:dyDescent="0.25">
      <c r="E111" s="52" t="s">
        <v>48</v>
      </c>
      <c r="F111" s="52"/>
      <c r="G111" s="52"/>
      <c r="S111" s="2"/>
    </row>
    <row r="112" spans="1:24" x14ac:dyDescent="0.25">
      <c r="E112" s="53" t="s">
        <v>49</v>
      </c>
      <c r="F112" s="53"/>
      <c r="G112" s="53"/>
      <c r="S112" s="2"/>
    </row>
  </sheetData>
  <autoFilter ref="B3:R112" xr:uid="{00000000-0001-0000-0000-000000000000}"/>
  <mergeCells count="39">
    <mergeCell ref="W1:X1"/>
    <mergeCell ref="E110:G110"/>
    <mergeCell ref="E111:G111"/>
    <mergeCell ref="E112:G112"/>
    <mergeCell ref="A2:R2"/>
    <mergeCell ref="W9:W19"/>
    <mergeCell ref="T14:T15"/>
    <mergeCell ref="U14:U15"/>
    <mergeCell ref="S14:S15"/>
    <mergeCell ref="S18:S19"/>
    <mergeCell ref="T18:T19"/>
    <mergeCell ref="U49:U52"/>
    <mergeCell ref="U18:U19"/>
    <mergeCell ref="S25:S27"/>
    <mergeCell ref="T25:T27"/>
    <mergeCell ref="U25:U27"/>
    <mergeCell ref="S28:S37"/>
    <mergeCell ref="T28:T37"/>
    <mergeCell ref="U28:U37"/>
    <mergeCell ref="U41:U43"/>
    <mergeCell ref="U44:U48"/>
    <mergeCell ref="S41:S43"/>
    <mergeCell ref="T41:T43"/>
    <mergeCell ref="S44:S48"/>
    <mergeCell ref="T44:T48"/>
    <mergeCell ref="S56:S59"/>
    <mergeCell ref="T56:T59"/>
    <mergeCell ref="U56:U59"/>
    <mergeCell ref="S49:S52"/>
    <mergeCell ref="T49:T52"/>
    <mergeCell ref="S79:S81"/>
    <mergeCell ref="T79:T81"/>
    <mergeCell ref="U79:U81"/>
    <mergeCell ref="S69:S72"/>
    <mergeCell ref="T69:T72"/>
    <mergeCell ref="U69:U72"/>
    <mergeCell ref="S75:S76"/>
    <mergeCell ref="T75:T76"/>
    <mergeCell ref="U75:U76"/>
  </mergeCells>
  <phoneticPr fontId="1" type="noConversion"/>
  <conditionalFormatting sqref="M66">
    <cfRule type="duplicateValues" dxfId="3" priority="1"/>
    <cfRule type="duplicateValues" dxfId="2" priority="2"/>
  </conditionalFormatting>
  <pageMargins left="0.23622047244094491" right="0.23622047244094491" top="0.43307086614173229" bottom="0.39370078740157483" header="0.31496062992125984" footer="0.31496062992125984"/>
  <pageSetup paperSize="5" scale="26" fitToHeight="0" orientation="landscape" r:id="rId1"/>
  <headerFooter>
    <oddHeader>&amp;R&amp;P de &amp;N</oddHeader>
  </headerFooter>
  <ignoredErrors>
    <ignoredError sqref="U13:U14 U16 U6" evalError="1"/>
  </ignoredError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214EA4-4927-4D3C-8093-E050C560FAEA}">
  <sheetPr>
    <pageSetUpPr fitToPage="1"/>
  </sheetPr>
  <dimension ref="A1:R84"/>
  <sheetViews>
    <sheetView showGridLines="0" view="pageBreakPreview" zoomScale="90" zoomScaleNormal="85" zoomScaleSheetLayoutView="90" workbookViewId="0">
      <selection activeCell="I5" sqref="I5"/>
    </sheetView>
  </sheetViews>
  <sheetFormatPr baseColWidth="10" defaultColWidth="9.140625" defaultRowHeight="15" x14ac:dyDescent="0.25"/>
  <cols>
    <col min="2" max="2" width="32.140625" customWidth="1"/>
    <col min="3" max="3" width="12.85546875" customWidth="1"/>
    <col min="4" max="4" width="53.140625" customWidth="1"/>
    <col min="5" max="5" width="21.42578125" customWidth="1"/>
    <col min="6" max="6" width="27.42578125" customWidth="1"/>
    <col min="7" max="7" width="19.28515625" customWidth="1"/>
    <col min="8" max="8" width="15.42578125" customWidth="1"/>
    <col min="9" max="9" width="33.42578125" customWidth="1"/>
    <col min="10" max="12" width="31.7109375" customWidth="1"/>
    <col min="13" max="13" width="23.140625" customWidth="1"/>
    <col min="14" max="14" width="14.140625" customWidth="1"/>
    <col min="15" max="15" width="27.7109375" customWidth="1"/>
    <col min="16" max="16" width="13.42578125" customWidth="1"/>
    <col min="17" max="17" width="27.5703125" customWidth="1"/>
    <col min="18" max="18" width="22.5703125" customWidth="1"/>
  </cols>
  <sheetData>
    <row r="1" spans="1:18" ht="156" customHeight="1" thickBot="1" x14ac:dyDescent="0.3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8" ht="36.75" customHeight="1" thickBot="1" x14ac:dyDescent="0.3">
      <c r="A2" s="60" t="s">
        <v>76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2"/>
    </row>
    <row r="3" spans="1:18" ht="45" x14ac:dyDescent="0.25">
      <c r="A3" s="6" t="s">
        <v>5</v>
      </c>
      <c r="B3" s="7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8" t="s">
        <v>14</v>
      </c>
      <c r="K3" s="8" t="s">
        <v>75</v>
      </c>
      <c r="L3" s="8" t="s">
        <v>15</v>
      </c>
      <c r="M3" s="8" t="s">
        <v>16</v>
      </c>
      <c r="N3" s="9" t="s">
        <v>17</v>
      </c>
      <c r="O3" s="9" t="s">
        <v>18</v>
      </c>
      <c r="P3" s="9" t="s">
        <v>19</v>
      </c>
      <c r="Q3" s="8" t="s">
        <v>20</v>
      </c>
      <c r="R3" s="10" t="s">
        <v>21</v>
      </c>
    </row>
    <row r="4" spans="1:18" ht="30" x14ac:dyDescent="0.25">
      <c r="A4" s="14">
        <v>1</v>
      </c>
      <c r="B4" s="14" t="s">
        <v>43</v>
      </c>
      <c r="C4" s="14" t="s">
        <v>78</v>
      </c>
      <c r="D4" s="14" t="s">
        <v>80</v>
      </c>
      <c r="E4" s="14" t="s">
        <v>84</v>
      </c>
      <c r="F4" s="15" t="s">
        <v>3</v>
      </c>
      <c r="G4" s="14" t="s">
        <v>27</v>
      </c>
      <c r="H4" s="14" t="s">
        <v>28</v>
      </c>
      <c r="I4" s="16">
        <v>45653</v>
      </c>
      <c r="J4" s="16">
        <v>45720</v>
      </c>
      <c r="K4" s="16">
        <v>45722</v>
      </c>
      <c r="L4" s="16">
        <v>45743</v>
      </c>
      <c r="M4" s="15">
        <v>32347</v>
      </c>
      <c r="N4" s="14" t="s">
        <v>36</v>
      </c>
      <c r="O4" s="14" t="s">
        <v>46</v>
      </c>
      <c r="P4" s="14" t="s">
        <v>41</v>
      </c>
      <c r="Q4" s="14" t="s">
        <v>88</v>
      </c>
      <c r="R4" s="17">
        <v>17792571</v>
      </c>
    </row>
    <row r="5" spans="1:18" ht="30" x14ac:dyDescent="0.25">
      <c r="A5" s="14">
        <v>2</v>
      </c>
      <c r="B5" s="14" t="s">
        <v>43</v>
      </c>
      <c r="C5" s="14" t="s">
        <v>78</v>
      </c>
      <c r="D5" s="14" t="s">
        <v>81</v>
      </c>
      <c r="E5" s="14" t="s">
        <v>85</v>
      </c>
      <c r="F5" s="15" t="s">
        <v>3</v>
      </c>
      <c r="G5" s="14" t="s">
        <v>27</v>
      </c>
      <c r="H5" s="14" t="s">
        <v>28</v>
      </c>
      <c r="I5" s="16">
        <v>45631</v>
      </c>
      <c r="J5" s="16">
        <v>45734</v>
      </c>
      <c r="K5" s="16">
        <v>45735</v>
      </c>
      <c r="L5" s="16" t="s">
        <v>51</v>
      </c>
      <c r="M5" s="16" t="s">
        <v>51</v>
      </c>
      <c r="N5" s="14" t="s">
        <v>57</v>
      </c>
      <c r="O5" s="14" t="s">
        <v>37</v>
      </c>
      <c r="P5" s="14" t="s">
        <v>31</v>
      </c>
      <c r="Q5" s="14" t="s">
        <v>90</v>
      </c>
      <c r="R5" s="17" t="s">
        <v>51</v>
      </c>
    </row>
    <row r="6" spans="1:18" ht="30" x14ac:dyDescent="0.25">
      <c r="A6" s="14">
        <v>3</v>
      </c>
      <c r="B6" s="14" t="s">
        <v>34</v>
      </c>
      <c r="C6" s="14" t="s">
        <v>52</v>
      </c>
      <c r="D6" s="14" t="s">
        <v>82</v>
      </c>
      <c r="E6" s="14" t="s">
        <v>86</v>
      </c>
      <c r="F6" s="15" t="s">
        <v>24</v>
      </c>
      <c r="G6" s="14" t="s">
        <v>87</v>
      </c>
      <c r="H6" s="14" t="s">
        <v>28</v>
      </c>
      <c r="I6" s="16">
        <v>45653</v>
      </c>
      <c r="J6" s="16">
        <v>45722</v>
      </c>
      <c r="K6" s="16">
        <v>45726</v>
      </c>
      <c r="L6" s="16" t="s">
        <v>51</v>
      </c>
      <c r="M6" s="16" t="s">
        <v>51</v>
      </c>
      <c r="N6" s="14" t="s">
        <v>36</v>
      </c>
      <c r="O6" s="14" t="s">
        <v>38</v>
      </c>
      <c r="P6" s="14" t="s">
        <v>31</v>
      </c>
      <c r="Q6" s="14" t="s">
        <v>92</v>
      </c>
      <c r="R6" s="17" t="s">
        <v>51</v>
      </c>
    </row>
    <row r="7" spans="1:18" ht="30" x14ac:dyDescent="0.25">
      <c r="A7" s="14">
        <v>4</v>
      </c>
      <c r="B7" s="14" t="s">
        <v>34</v>
      </c>
      <c r="C7" s="14" t="s">
        <v>52</v>
      </c>
      <c r="D7" s="14" t="s">
        <v>82</v>
      </c>
      <c r="E7" s="14" t="s">
        <v>86</v>
      </c>
      <c r="F7" s="15" t="s">
        <v>24</v>
      </c>
      <c r="G7" s="14" t="s">
        <v>87</v>
      </c>
      <c r="H7" s="14" t="s">
        <v>28</v>
      </c>
      <c r="I7" s="16">
        <v>45653</v>
      </c>
      <c r="J7" s="16">
        <v>45722</v>
      </c>
      <c r="K7" s="16">
        <v>45726</v>
      </c>
      <c r="L7" s="16" t="s">
        <v>51</v>
      </c>
      <c r="M7" s="16" t="s">
        <v>51</v>
      </c>
      <c r="N7" s="14" t="s">
        <v>36</v>
      </c>
      <c r="O7" s="14" t="s">
        <v>40</v>
      </c>
      <c r="P7" s="14" t="s">
        <v>31</v>
      </c>
      <c r="Q7" s="14" t="s">
        <v>91</v>
      </c>
      <c r="R7" s="17" t="s">
        <v>51</v>
      </c>
    </row>
    <row r="8" spans="1:18" ht="30" x14ac:dyDescent="0.25">
      <c r="A8" s="14">
        <v>5</v>
      </c>
      <c r="B8" s="14" t="s">
        <v>34</v>
      </c>
      <c r="C8" s="14" t="s">
        <v>52</v>
      </c>
      <c r="D8" s="14" t="s">
        <v>82</v>
      </c>
      <c r="E8" s="14" t="s">
        <v>86</v>
      </c>
      <c r="F8" s="15" t="s">
        <v>24</v>
      </c>
      <c r="G8" s="14" t="s">
        <v>87</v>
      </c>
      <c r="H8" s="14" t="s">
        <v>28</v>
      </c>
      <c r="I8" s="16">
        <v>45653</v>
      </c>
      <c r="J8" s="16">
        <v>45722</v>
      </c>
      <c r="K8" s="16">
        <v>45726</v>
      </c>
      <c r="L8" s="16" t="s">
        <v>51</v>
      </c>
      <c r="M8" s="16" t="s">
        <v>51</v>
      </c>
      <c r="N8" s="14" t="s">
        <v>36</v>
      </c>
      <c r="O8" s="14" t="s">
        <v>40</v>
      </c>
      <c r="P8" s="14" t="s">
        <v>31</v>
      </c>
      <c r="Q8" s="14" t="s">
        <v>93</v>
      </c>
      <c r="R8" s="17" t="s">
        <v>51</v>
      </c>
    </row>
    <row r="9" spans="1:18" ht="60" x14ac:dyDescent="0.25">
      <c r="A9" s="14">
        <v>6</v>
      </c>
      <c r="B9" s="14" t="s">
        <v>45</v>
      </c>
      <c r="C9" s="14" t="s">
        <v>98</v>
      </c>
      <c r="D9" s="14" t="s">
        <v>101</v>
      </c>
      <c r="E9" s="14" t="s">
        <v>165</v>
      </c>
      <c r="F9" s="15" t="s">
        <v>24</v>
      </c>
      <c r="G9" s="14" t="s">
        <v>35</v>
      </c>
      <c r="H9" s="14" t="s">
        <v>28</v>
      </c>
      <c r="I9" s="16">
        <v>45685</v>
      </c>
      <c r="J9" s="16">
        <v>45720</v>
      </c>
      <c r="K9" s="16">
        <v>45721</v>
      </c>
      <c r="L9" s="16">
        <v>45744</v>
      </c>
      <c r="M9" s="15">
        <v>32356</v>
      </c>
      <c r="N9" s="14" t="s">
        <v>36</v>
      </c>
      <c r="O9" s="14" t="s">
        <v>38</v>
      </c>
      <c r="P9" s="14" t="s">
        <v>31</v>
      </c>
      <c r="Q9" s="18" t="s">
        <v>232</v>
      </c>
      <c r="R9" s="17">
        <v>1911600</v>
      </c>
    </row>
    <row r="10" spans="1:18" ht="60" x14ac:dyDescent="0.25">
      <c r="A10" s="14">
        <v>7</v>
      </c>
      <c r="B10" s="18" t="s">
        <v>34</v>
      </c>
      <c r="C10" s="14" t="s">
        <v>55</v>
      </c>
      <c r="D10" s="18" t="s">
        <v>102</v>
      </c>
      <c r="E10" s="18" t="s">
        <v>166</v>
      </c>
      <c r="F10" s="15" t="s">
        <v>24</v>
      </c>
      <c r="G10" s="18" t="s">
        <v>35</v>
      </c>
      <c r="H10" s="14" t="s">
        <v>28</v>
      </c>
      <c r="I10" s="16">
        <v>45692</v>
      </c>
      <c r="J10" s="16">
        <v>45729</v>
      </c>
      <c r="K10" s="16">
        <v>45734</v>
      </c>
      <c r="L10" s="16" t="s">
        <v>51</v>
      </c>
      <c r="M10" s="16" t="s">
        <v>51</v>
      </c>
      <c r="N10" s="18" t="s">
        <v>57</v>
      </c>
      <c r="O10" s="18" t="s">
        <v>40</v>
      </c>
      <c r="P10" s="14" t="s">
        <v>31</v>
      </c>
      <c r="Q10" s="18" t="s">
        <v>233</v>
      </c>
      <c r="R10" s="17" t="s">
        <v>51</v>
      </c>
    </row>
    <row r="11" spans="1:18" ht="45" x14ac:dyDescent="0.25">
      <c r="A11" s="14">
        <v>8</v>
      </c>
      <c r="B11" s="14" t="s">
        <v>42</v>
      </c>
      <c r="C11" s="14" t="s">
        <v>55</v>
      </c>
      <c r="D11" s="14" t="s">
        <v>103</v>
      </c>
      <c r="E11" s="14" t="s">
        <v>167</v>
      </c>
      <c r="F11" s="15" t="s">
        <v>24</v>
      </c>
      <c r="G11" s="14" t="s">
        <v>27</v>
      </c>
      <c r="H11" s="14" t="s">
        <v>28</v>
      </c>
      <c r="I11" s="16">
        <v>45692</v>
      </c>
      <c r="J11" s="16">
        <v>45729</v>
      </c>
      <c r="K11" s="16">
        <v>45734</v>
      </c>
      <c r="L11" s="16" t="s">
        <v>51</v>
      </c>
      <c r="M11" s="16" t="s">
        <v>51</v>
      </c>
      <c r="N11" s="14" t="s">
        <v>57</v>
      </c>
      <c r="O11" s="14" t="s">
        <v>37</v>
      </c>
      <c r="P11" s="14" t="s">
        <v>31</v>
      </c>
      <c r="Q11" s="14" t="s">
        <v>90</v>
      </c>
      <c r="R11" s="17" t="s">
        <v>51</v>
      </c>
    </row>
    <row r="12" spans="1:18" ht="45" x14ac:dyDescent="0.25">
      <c r="A12" s="14">
        <v>9</v>
      </c>
      <c r="B12" s="14" t="s">
        <v>42</v>
      </c>
      <c r="C12" s="14" t="s">
        <v>55</v>
      </c>
      <c r="D12" s="14" t="s">
        <v>105</v>
      </c>
      <c r="E12" s="14" t="s">
        <v>169</v>
      </c>
      <c r="F12" s="15" t="s">
        <v>58</v>
      </c>
      <c r="G12" s="14" t="s">
        <v>35</v>
      </c>
      <c r="H12" s="14" t="s">
        <v>28</v>
      </c>
      <c r="I12" s="16">
        <v>45691</v>
      </c>
      <c r="J12" s="16">
        <v>45727</v>
      </c>
      <c r="K12" s="16">
        <v>45728</v>
      </c>
      <c r="L12" s="16" t="s">
        <v>51</v>
      </c>
      <c r="M12" s="16" t="s">
        <v>51</v>
      </c>
      <c r="N12" s="14" t="s">
        <v>57</v>
      </c>
      <c r="O12" s="14" t="s">
        <v>38</v>
      </c>
      <c r="P12" s="14" t="s">
        <v>31</v>
      </c>
      <c r="Q12" s="14" t="s">
        <v>235</v>
      </c>
      <c r="R12" s="17" t="s">
        <v>51</v>
      </c>
    </row>
    <row r="13" spans="1:18" ht="60" x14ac:dyDescent="0.25">
      <c r="A13" s="14">
        <v>10</v>
      </c>
      <c r="B13" s="14" t="s">
        <v>42</v>
      </c>
      <c r="C13" s="14" t="s">
        <v>55</v>
      </c>
      <c r="D13" s="14" t="s">
        <v>109</v>
      </c>
      <c r="E13" s="14" t="s">
        <v>173</v>
      </c>
      <c r="F13" s="15" t="s">
        <v>58</v>
      </c>
      <c r="G13" s="14" t="s">
        <v>35</v>
      </c>
      <c r="H13" s="14" t="s">
        <v>28</v>
      </c>
      <c r="I13" s="16">
        <v>45694</v>
      </c>
      <c r="J13" s="16">
        <v>45727</v>
      </c>
      <c r="K13" s="16">
        <v>45729</v>
      </c>
      <c r="L13" s="16" t="s">
        <v>51</v>
      </c>
      <c r="M13" s="16" t="s">
        <v>51</v>
      </c>
      <c r="N13" s="14" t="s">
        <v>57</v>
      </c>
      <c r="O13" s="14" t="s">
        <v>38</v>
      </c>
      <c r="P13" s="14" t="s">
        <v>31</v>
      </c>
      <c r="Q13" s="14" t="s">
        <v>240</v>
      </c>
      <c r="R13" s="17" t="s">
        <v>51</v>
      </c>
    </row>
    <row r="14" spans="1:18" ht="60" x14ac:dyDescent="0.25">
      <c r="A14" s="14">
        <v>11</v>
      </c>
      <c r="B14" s="14" t="s">
        <v>61</v>
      </c>
      <c r="C14" s="14" t="s">
        <v>55</v>
      </c>
      <c r="D14" s="14" t="s">
        <v>112</v>
      </c>
      <c r="E14" s="14" t="s">
        <v>176</v>
      </c>
      <c r="F14" s="15" t="s">
        <v>24</v>
      </c>
      <c r="G14" s="14" t="s">
        <v>35</v>
      </c>
      <c r="H14" s="14" t="s">
        <v>28</v>
      </c>
      <c r="I14" s="16">
        <v>45699</v>
      </c>
      <c r="J14" s="16">
        <v>45734</v>
      </c>
      <c r="K14" s="16">
        <v>45735</v>
      </c>
      <c r="L14" s="16" t="s">
        <v>51</v>
      </c>
      <c r="M14" s="16" t="s">
        <v>51</v>
      </c>
      <c r="N14" s="14" t="s">
        <v>36</v>
      </c>
      <c r="O14" s="14" t="s">
        <v>38</v>
      </c>
      <c r="P14" s="14" t="s">
        <v>31</v>
      </c>
      <c r="Q14" s="14" t="s">
        <v>232</v>
      </c>
      <c r="R14" s="17" t="s">
        <v>51</v>
      </c>
    </row>
    <row r="15" spans="1:18" ht="30" x14ac:dyDescent="0.25">
      <c r="A15" s="14">
        <v>12</v>
      </c>
      <c r="B15" s="14" t="s">
        <v>34</v>
      </c>
      <c r="C15" s="14" t="s">
        <v>55</v>
      </c>
      <c r="D15" s="14" t="s">
        <v>114</v>
      </c>
      <c r="E15" s="14" t="s">
        <v>178</v>
      </c>
      <c r="F15" s="15" t="s">
        <v>39</v>
      </c>
      <c r="G15" s="14" t="s">
        <v>27</v>
      </c>
      <c r="H15" s="14" t="s">
        <v>28</v>
      </c>
      <c r="I15" s="16">
        <v>45701</v>
      </c>
      <c r="J15" s="16">
        <v>45721</v>
      </c>
      <c r="K15" s="16">
        <v>45726</v>
      </c>
      <c r="L15" s="16">
        <v>45728</v>
      </c>
      <c r="M15" s="15">
        <v>32307</v>
      </c>
      <c r="N15" s="14" t="s">
        <v>57</v>
      </c>
      <c r="O15" s="14" t="s">
        <v>40</v>
      </c>
      <c r="P15" s="14" t="s">
        <v>31</v>
      </c>
      <c r="Q15" s="14" t="s">
        <v>244</v>
      </c>
      <c r="R15" s="17">
        <v>849600</v>
      </c>
    </row>
    <row r="16" spans="1:18" ht="30" x14ac:dyDescent="0.25">
      <c r="A16" s="14">
        <v>13</v>
      </c>
      <c r="B16" s="14" t="s">
        <v>34</v>
      </c>
      <c r="C16" s="14" t="s">
        <v>55</v>
      </c>
      <c r="D16" s="14" t="s">
        <v>114</v>
      </c>
      <c r="E16" s="14" t="s">
        <v>178</v>
      </c>
      <c r="F16" s="15" t="s">
        <v>39</v>
      </c>
      <c r="G16" s="14" t="s">
        <v>27</v>
      </c>
      <c r="H16" s="14" t="s">
        <v>28</v>
      </c>
      <c r="I16" s="16">
        <v>45701</v>
      </c>
      <c r="J16" s="16">
        <v>45721</v>
      </c>
      <c r="K16" s="16">
        <v>45726</v>
      </c>
      <c r="L16" s="16">
        <v>45728</v>
      </c>
      <c r="M16" s="15">
        <v>32308</v>
      </c>
      <c r="N16" s="14" t="s">
        <v>57</v>
      </c>
      <c r="O16" s="14" t="s">
        <v>37</v>
      </c>
      <c r="P16" s="14" t="s">
        <v>31</v>
      </c>
      <c r="Q16" s="14" t="s">
        <v>245</v>
      </c>
      <c r="R16" s="17">
        <v>440000</v>
      </c>
    </row>
    <row r="17" spans="1:18" ht="30" x14ac:dyDescent="0.25">
      <c r="A17" s="14">
        <v>14</v>
      </c>
      <c r="B17" s="14" t="s">
        <v>34</v>
      </c>
      <c r="C17" s="14" t="s">
        <v>55</v>
      </c>
      <c r="D17" s="14" t="s">
        <v>114</v>
      </c>
      <c r="E17" s="14" t="s">
        <v>178</v>
      </c>
      <c r="F17" s="15" t="s">
        <v>39</v>
      </c>
      <c r="G17" s="14" t="s">
        <v>27</v>
      </c>
      <c r="H17" s="14" t="s">
        <v>28</v>
      </c>
      <c r="I17" s="16">
        <v>45701</v>
      </c>
      <c r="J17" s="16">
        <v>45721</v>
      </c>
      <c r="K17" s="16">
        <v>45726</v>
      </c>
      <c r="L17" s="16">
        <v>45728</v>
      </c>
      <c r="M17" s="15">
        <v>32309</v>
      </c>
      <c r="N17" s="14" t="s">
        <v>57</v>
      </c>
      <c r="O17" s="14" t="s">
        <v>38</v>
      </c>
      <c r="P17" s="14" t="s">
        <v>31</v>
      </c>
      <c r="Q17" s="14" t="s">
        <v>246</v>
      </c>
      <c r="R17" s="17">
        <v>361263.96</v>
      </c>
    </row>
    <row r="18" spans="1:18" ht="30" x14ac:dyDescent="0.25">
      <c r="A18" s="14">
        <v>15</v>
      </c>
      <c r="B18" s="14" t="s">
        <v>34</v>
      </c>
      <c r="C18" s="14" t="s">
        <v>55</v>
      </c>
      <c r="D18" s="14" t="s">
        <v>115</v>
      </c>
      <c r="E18" s="14" t="s">
        <v>179</v>
      </c>
      <c r="F18" s="15" t="s">
        <v>39</v>
      </c>
      <c r="G18" s="14" t="s">
        <v>27</v>
      </c>
      <c r="H18" s="14" t="s">
        <v>28</v>
      </c>
      <c r="I18" s="16">
        <v>45695</v>
      </c>
      <c r="J18" s="16">
        <v>45720</v>
      </c>
      <c r="K18" s="16">
        <v>45722</v>
      </c>
      <c r="L18" s="16">
        <v>45723</v>
      </c>
      <c r="M18" s="15">
        <v>32288</v>
      </c>
      <c r="N18" s="14" t="s">
        <v>36</v>
      </c>
      <c r="O18" s="14" t="s">
        <v>40</v>
      </c>
      <c r="P18" s="14" t="s">
        <v>31</v>
      </c>
      <c r="Q18" s="14" t="s">
        <v>72</v>
      </c>
      <c r="R18" s="17">
        <v>244401.6</v>
      </c>
    </row>
    <row r="19" spans="1:18" ht="30" x14ac:dyDescent="0.25">
      <c r="A19" s="14">
        <v>16</v>
      </c>
      <c r="B19" s="14" t="s">
        <v>34</v>
      </c>
      <c r="C19" s="14" t="s">
        <v>55</v>
      </c>
      <c r="D19" s="14" t="s">
        <v>115</v>
      </c>
      <c r="E19" s="14" t="s">
        <v>179</v>
      </c>
      <c r="F19" s="15" t="s">
        <v>39</v>
      </c>
      <c r="G19" s="14" t="s">
        <v>27</v>
      </c>
      <c r="H19" s="14" t="s">
        <v>28</v>
      </c>
      <c r="I19" s="16">
        <v>45695</v>
      </c>
      <c r="J19" s="16">
        <v>45720</v>
      </c>
      <c r="K19" s="16">
        <v>45722</v>
      </c>
      <c r="L19" s="16">
        <v>45723</v>
      </c>
      <c r="M19" s="15">
        <v>32289</v>
      </c>
      <c r="N19" s="14" t="s">
        <v>57</v>
      </c>
      <c r="O19" s="14" t="s">
        <v>38</v>
      </c>
      <c r="P19" s="14" t="s">
        <v>31</v>
      </c>
      <c r="Q19" s="14" t="s">
        <v>247</v>
      </c>
      <c r="R19" s="17">
        <v>227420.34</v>
      </c>
    </row>
    <row r="20" spans="1:18" ht="30" x14ac:dyDescent="0.25">
      <c r="A20" s="14">
        <v>17</v>
      </c>
      <c r="B20" s="14" t="s">
        <v>34</v>
      </c>
      <c r="C20" s="14" t="s">
        <v>55</v>
      </c>
      <c r="D20" s="14" t="s">
        <v>115</v>
      </c>
      <c r="E20" s="14" t="s">
        <v>179</v>
      </c>
      <c r="F20" s="15" t="s">
        <v>39</v>
      </c>
      <c r="G20" s="14" t="s">
        <v>27</v>
      </c>
      <c r="H20" s="14" t="s">
        <v>28</v>
      </c>
      <c r="I20" s="16">
        <v>45695</v>
      </c>
      <c r="J20" s="16">
        <v>45720</v>
      </c>
      <c r="K20" s="16">
        <v>45722</v>
      </c>
      <c r="L20" s="16">
        <v>45723</v>
      </c>
      <c r="M20" s="15">
        <v>32290</v>
      </c>
      <c r="N20" s="14" t="s">
        <v>57</v>
      </c>
      <c r="O20" s="14" t="s">
        <v>37</v>
      </c>
      <c r="P20" s="14" t="s">
        <v>31</v>
      </c>
      <c r="Q20" s="14" t="s">
        <v>248</v>
      </c>
      <c r="R20" s="17">
        <v>191667.4</v>
      </c>
    </row>
    <row r="21" spans="1:18" ht="30" x14ac:dyDescent="0.25">
      <c r="A21" s="14">
        <v>18</v>
      </c>
      <c r="B21" s="14" t="s">
        <v>34</v>
      </c>
      <c r="C21" s="14" t="s">
        <v>55</v>
      </c>
      <c r="D21" s="14" t="s">
        <v>115</v>
      </c>
      <c r="E21" s="14" t="s">
        <v>179</v>
      </c>
      <c r="F21" s="15" t="s">
        <v>39</v>
      </c>
      <c r="G21" s="14" t="s">
        <v>27</v>
      </c>
      <c r="H21" s="14" t="s">
        <v>28</v>
      </c>
      <c r="I21" s="16">
        <v>45695</v>
      </c>
      <c r="J21" s="16">
        <v>45720</v>
      </c>
      <c r="K21" s="16">
        <v>45722</v>
      </c>
      <c r="L21" s="16">
        <v>45723</v>
      </c>
      <c r="M21" s="15">
        <v>32291</v>
      </c>
      <c r="N21" s="14" t="s">
        <v>36</v>
      </c>
      <c r="O21" s="14" t="s">
        <v>37</v>
      </c>
      <c r="P21" s="14" t="s">
        <v>31</v>
      </c>
      <c r="Q21" s="14" t="s">
        <v>68</v>
      </c>
      <c r="R21" s="17">
        <v>85702.57</v>
      </c>
    </row>
    <row r="22" spans="1:18" ht="30" x14ac:dyDescent="0.25">
      <c r="A22" s="14">
        <v>19</v>
      </c>
      <c r="B22" s="14" t="s">
        <v>34</v>
      </c>
      <c r="C22" s="14" t="s">
        <v>55</v>
      </c>
      <c r="D22" s="14" t="s">
        <v>115</v>
      </c>
      <c r="E22" s="14" t="s">
        <v>179</v>
      </c>
      <c r="F22" s="15" t="s">
        <v>39</v>
      </c>
      <c r="G22" s="14" t="s">
        <v>27</v>
      </c>
      <c r="H22" s="14" t="s">
        <v>28</v>
      </c>
      <c r="I22" s="16">
        <v>45695</v>
      </c>
      <c r="J22" s="16">
        <v>45720</v>
      </c>
      <c r="K22" s="16">
        <v>45722</v>
      </c>
      <c r="L22" s="16">
        <v>45723</v>
      </c>
      <c r="M22" s="15">
        <v>32292</v>
      </c>
      <c r="N22" s="14" t="s">
        <v>36</v>
      </c>
      <c r="O22" s="14" t="s">
        <v>46</v>
      </c>
      <c r="P22" s="14" t="s">
        <v>41</v>
      </c>
      <c r="Q22" s="14" t="s">
        <v>249</v>
      </c>
      <c r="R22" s="17">
        <v>70528.600000000006</v>
      </c>
    </row>
    <row r="23" spans="1:18" ht="45" x14ac:dyDescent="0.25">
      <c r="A23" s="14">
        <v>20</v>
      </c>
      <c r="B23" s="14" t="s">
        <v>34</v>
      </c>
      <c r="C23" s="14" t="s">
        <v>55</v>
      </c>
      <c r="D23" s="14" t="s">
        <v>115</v>
      </c>
      <c r="E23" s="14" t="s">
        <v>179</v>
      </c>
      <c r="F23" s="15" t="s">
        <v>39</v>
      </c>
      <c r="G23" s="14" t="s">
        <v>27</v>
      </c>
      <c r="H23" s="14" t="s">
        <v>28</v>
      </c>
      <c r="I23" s="16">
        <v>45695</v>
      </c>
      <c r="J23" s="16">
        <v>45720</v>
      </c>
      <c r="K23" s="16">
        <v>45722</v>
      </c>
      <c r="L23" s="16">
        <v>45723</v>
      </c>
      <c r="M23" s="15">
        <v>32293</v>
      </c>
      <c r="N23" s="14" t="s">
        <v>36</v>
      </c>
      <c r="O23" s="14" t="s">
        <v>64</v>
      </c>
      <c r="P23" s="14" t="s">
        <v>41</v>
      </c>
      <c r="Q23" s="14" t="s">
        <v>250</v>
      </c>
      <c r="R23" s="17">
        <v>70528.600000000006</v>
      </c>
    </row>
    <row r="24" spans="1:18" ht="30" x14ac:dyDescent="0.25">
      <c r="A24" s="14">
        <v>21</v>
      </c>
      <c r="B24" s="14" t="s">
        <v>34</v>
      </c>
      <c r="C24" s="14" t="s">
        <v>55</v>
      </c>
      <c r="D24" s="14" t="s">
        <v>115</v>
      </c>
      <c r="E24" s="14" t="s">
        <v>179</v>
      </c>
      <c r="F24" s="15" t="s">
        <v>39</v>
      </c>
      <c r="G24" s="14" t="s">
        <v>27</v>
      </c>
      <c r="H24" s="14" t="s">
        <v>28</v>
      </c>
      <c r="I24" s="16">
        <v>45695</v>
      </c>
      <c r="J24" s="16">
        <v>45720</v>
      </c>
      <c r="K24" s="16">
        <v>45722</v>
      </c>
      <c r="L24" s="16">
        <v>45723</v>
      </c>
      <c r="M24" s="15">
        <v>32294</v>
      </c>
      <c r="N24" s="14" t="s">
        <v>36</v>
      </c>
      <c r="O24" s="14" t="s">
        <v>38</v>
      </c>
      <c r="P24" s="14" t="s">
        <v>31</v>
      </c>
      <c r="Q24" s="14" t="s">
        <v>251</v>
      </c>
      <c r="R24" s="17">
        <v>32845.629999999997</v>
      </c>
    </row>
    <row r="25" spans="1:18" ht="30" x14ac:dyDescent="0.25">
      <c r="A25" s="14">
        <v>22</v>
      </c>
      <c r="B25" s="14" t="s">
        <v>34</v>
      </c>
      <c r="C25" s="14" t="s">
        <v>55</v>
      </c>
      <c r="D25" s="14" t="s">
        <v>115</v>
      </c>
      <c r="E25" s="14" t="s">
        <v>179</v>
      </c>
      <c r="F25" s="15" t="s">
        <v>39</v>
      </c>
      <c r="G25" s="14" t="s">
        <v>27</v>
      </c>
      <c r="H25" s="14" t="s">
        <v>28</v>
      </c>
      <c r="I25" s="16">
        <v>45695</v>
      </c>
      <c r="J25" s="16">
        <v>45720</v>
      </c>
      <c r="K25" s="16">
        <v>45722</v>
      </c>
      <c r="L25" s="16">
        <v>45723</v>
      </c>
      <c r="M25" s="15">
        <v>32296</v>
      </c>
      <c r="N25" s="14" t="s">
        <v>36</v>
      </c>
      <c r="O25" s="14" t="s">
        <v>40</v>
      </c>
      <c r="P25" s="14" t="s">
        <v>31</v>
      </c>
      <c r="Q25" s="14" t="s">
        <v>67</v>
      </c>
      <c r="R25" s="17">
        <v>11121.5</v>
      </c>
    </row>
    <row r="26" spans="1:18" ht="30" x14ac:dyDescent="0.25">
      <c r="A26" s="14">
        <v>23</v>
      </c>
      <c r="B26" s="14" t="s">
        <v>34</v>
      </c>
      <c r="C26" s="14" t="s">
        <v>55</v>
      </c>
      <c r="D26" s="14" t="s">
        <v>115</v>
      </c>
      <c r="E26" s="14" t="s">
        <v>179</v>
      </c>
      <c r="F26" s="15" t="s">
        <v>39</v>
      </c>
      <c r="G26" s="14" t="s">
        <v>27</v>
      </c>
      <c r="H26" s="14" t="s">
        <v>28</v>
      </c>
      <c r="I26" s="16">
        <v>45695</v>
      </c>
      <c r="J26" s="16">
        <v>45720</v>
      </c>
      <c r="K26" s="16">
        <v>45722</v>
      </c>
      <c r="L26" s="16">
        <v>45723</v>
      </c>
      <c r="M26" s="15">
        <v>32297</v>
      </c>
      <c r="N26" s="14" t="s">
        <v>57</v>
      </c>
      <c r="O26" s="14" t="s">
        <v>38</v>
      </c>
      <c r="P26" s="14" t="s">
        <v>31</v>
      </c>
      <c r="Q26" s="14" t="s">
        <v>253</v>
      </c>
      <c r="R26" s="17">
        <v>5154.24</v>
      </c>
    </row>
    <row r="27" spans="1:18" ht="30" x14ac:dyDescent="0.25">
      <c r="A27" s="14">
        <v>24</v>
      </c>
      <c r="B27" s="14" t="s">
        <v>34</v>
      </c>
      <c r="C27" s="14" t="s">
        <v>99</v>
      </c>
      <c r="D27" s="14" t="s">
        <v>116</v>
      </c>
      <c r="E27" s="14" t="s">
        <v>180</v>
      </c>
      <c r="F27" s="15" t="s">
        <v>44</v>
      </c>
      <c r="G27" s="14" t="s">
        <v>27</v>
      </c>
      <c r="H27" s="14" t="s">
        <v>28</v>
      </c>
      <c r="I27" s="16">
        <v>45709</v>
      </c>
      <c r="J27" s="16">
        <v>45720</v>
      </c>
      <c r="K27" s="16">
        <v>45721</v>
      </c>
      <c r="L27" s="16">
        <v>45721</v>
      </c>
      <c r="M27" s="15">
        <v>32277</v>
      </c>
      <c r="N27" s="14" t="s">
        <v>36</v>
      </c>
      <c r="O27" s="14" t="s">
        <v>64</v>
      </c>
      <c r="P27" s="14" t="s">
        <v>41</v>
      </c>
      <c r="Q27" s="14" t="s">
        <v>254</v>
      </c>
      <c r="R27" s="17">
        <v>246966.67</v>
      </c>
    </row>
    <row r="28" spans="1:18" ht="30" x14ac:dyDescent="0.25">
      <c r="A28" s="14">
        <v>25</v>
      </c>
      <c r="B28" s="14" t="s">
        <v>34</v>
      </c>
      <c r="C28" s="14" t="s">
        <v>99</v>
      </c>
      <c r="D28" s="14" t="s">
        <v>119</v>
      </c>
      <c r="E28" s="14" t="s">
        <v>183</v>
      </c>
      <c r="F28" s="15" t="s">
        <v>39</v>
      </c>
      <c r="G28" s="14" t="s">
        <v>27</v>
      </c>
      <c r="H28" s="14" t="s">
        <v>28</v>
      </c>
      <c r="I28" s="16">
        <v>45701</v>
      </c>
      <c r="J28" s="16">
        <v>45720</v>
      </c>
      <c r="K28" s="16">
        <v>45722</v>
      </c>
      <c r="L28" s="16">
        <v>45726</v>
      </c>
      <c r="M28" s="15">
        <v>32299</v>
      </c>
      <c r="N28" s="14" t="s">
        <v>36</v>
      </c>
      <c r="O28" s="14" t="s">
        <v>40</v>
      </c>
      <c r="P28" s="14" t="s">
        <v>31</v>
      </c>
      <c r="Q28" s="14" t="s">
        <v>256</v>
      </c>
      <c r="R28" s="17">
        <v>25883.3</v>
      </c>
    </row>
    <row r="29" spans="1:18" ht="30" x14ac:dyDescent="0.25">
      <c r="A29" s="14">
        <v>26</v>
      </c>
      <c r="B29" s="14" t="s">
        <v>34</v>
      </c>
      <c r="C29" s="14" t="s">
        <v>99</v>
      </c>
      <c r="D29" s="14" t="s">
        <v>119</v>
      </c>
      <c r="E29" s="14" t="s">
        <v>183</v>
      </c>
      <c r="F29" s="15" t="s">
        <v>39</v>
      </c>
      <c r="G29" s="14" t="s">
        <v>27</v>
      </c>
      <c r="H29" s="14" t="s">
        <v>28</v>
      </c>
      <c r="I29" s="16">
        <v>45701</v>
      </c>
      <c r="J29" s="16">
        <v>45720</v>
      </c>
      <c r="K29" s="16">
        <v>45722</v>
      </c>
      <c r="L29" s="16">
        <v>45723</v>
      </c>
      <c r="M29" s="15">
        <v>32287</v>
      </c>
      <c r="N29" s="14" t="s">
        <v>36</v>
      </c>
      <c r="O29" s="14" t="s">
        <v>37</v>
      </c>
      <c r="P29" s="14" t="s">
        <v>31</v>
      </c>
      <c r="Q29" s="14" t="s">
        <v>257</v>
      </c>
      <c r="R29" s="17">
        <v>94364.6</v>
      </c>
    </row>
    <row r="30" spans="1:18" ht="30" x14ac:dyDescent="0.25">
      <c r="A30" s="14">
        <v>27</v>
      </c>
      <c r="B30" s="14" t="s">
        <v>34</v>
      </c>
      <c r="C30" s="14" t="s">
        <v>99</v>
      </c>
      <c r="D30" s="14" t="s">
        <v>120</v>
      </c>
      <c r="E30" s="14" t="s">
        <v>184</v>
      </c>
      <c r="F30" s="15" t="s">
        <v>39</v>
      </c>
      <c r="G30" s="14" t="s">
        <v>27</v>
      </c>
      <c r="H30" s="14" t="s">
        <v>28</v>
      </c>
      <c r="I30" s="16">
        <v>45707</v>
      </c>
      <c r="J30" s="16">
        <v>45729</v>
      </c>
      <c r="K30" s="16">
        <v>45730</v>
      </c>
      <c r="L30" s="16">
        <v>45734</v>
      </c>
      <c r="M30" s="15">
        <v>32315</v>
      </c>
      <c r="N30" s="14" t="s">
        <v>36</v>
      </c>
      <c r="O30" s="14" t="s">
        <v>38</v>
      </c>
      <c r="P30" s="14" t="s">
        <v>31</v>
      </c>
      <c r="Q30" s="14" t="s">
        <v>258</v>
      </c>
      <c r="R30" s="17">
        <v>232497.76</v>
      </c>
    </row>
    <row r="31" spans="1:18" ht="30" x14ac:dyDescent="0.25">
      <c r="A31" s="14">
        <v>28</v>
      </c>
      <c r="B31" s="14" t="s">
        <v>34</v>
      </c>
      <c r="C31" s="14" t="s">
        <v>99</v>
      </c>
      <c r="D31" s="14" t="s">
        <v>120</v>
      </c>
      <c r="E31" s="14" t="s">
        <v>184</v>
      </c>
      <c r="F31" s="15" t="s">
        <v>39</v>
      </c>
      <c r="G31" s="14" t="s">
        <v>27</v>
      </c>
      <c r="H31" s="14" t="s">
        <v>28</v>
      </c>
      <c r="I31" s="16">
        <v>45707</v>
      </c>
      <c r="J31" s="16">
        <v>45729</v>
      </c>
      <c r="K31" s="16">
        <v>45730</v>
      </c>
      <c r="L31" s="16">
        <v>45734</v>
      </c>
      <c r="M31" s="15">
        <v>32316</v>
      </c>
      <c r="N31" s="14" t="s">
        <v>36</v>
      </c>
      <c r="O31" s="14" t="s">
        <v>40</v>
      </c>
      <c r="P31" s="14" t="s">
        <v>31</v>
      </c>
      <c r="Q31" s="14" t="s">
        <v>259</v>
      </c>
      <c r="R31" s="17">
        <v>37304.519999999997</v>
      </c>
    </row>
    <row r="32" spans="1:18" ht="30" x14ac:dyDescent="0.25">
      <c r="A32" s="14">
        <v>29</v>
      </c>
      <c r="B32" s="14" t="s">
        <v>34</v>
      </c>
      <c r="C32" s="14" t="s">
        <v>99</v>
      </c>
      <c r="D32" s="14" t="s">
        <v>120</v>
      </c>
      <c r="E32" s="14" t="s">
        <v>184</v>
      </c>
      <c r="F32" s="15" t="s">
        <v>39</v>
      </c>
      <c r="G32" s="14" t="s">
        <v>27</v>
      </c>
      <c r="H32" s="14" t="s">
        <v>28</v>
      </c>
      <c r="I32" s="16">
        <v>45707</v>
      </c>
      <c r="J32" s="16">
        <v>45729</v>
      </c>
      <c r="K32" s="16">
        <v>45730</v>
      </c>
      <c r="L32" s="16">
        <v>45734</v>
      </c>
      <c r="M32" s="15">
        <v>32320</v>
      </c>
      <c r="N32" s="14" t="s">
        <v>36</v>
      </c>
      <c r="O32" s="14" t="s">
        <v>37</v>
      </c>
      <c r="P32" s="14" t="s">
        <v>31</v>
      </c>
      <c r="Q32" s="14" t="s">
        <v>69</v>
      </c>
      <c r="R32" s="17">
        <v>34244.78</v>
      </c>
    </row>
    <row r="33" spans="1:18" ht="30" x14ac:dyDescent="0.25">
      <c r="A33" s="14">
        <v>30</v>
      </c>
      <c r="B33" s="14" t="s">
        <v>34</v>
      </c>
      <c r="C33" s="14" t="s">
        <v>99</v>
      </c>
      <c r="D33" s="14" t="s">
        <v>120</v>
      </c>
      <c r="E33" s="14" t="s">
        <v>184</v>
      </c>
      <c r="F33" s="15" t="s">
        <v>39</v>
      </c>
      <c r="G33" s="14" t="s">
        <v>27</v>
      </c>
      <c r="H33" s="14" t="s">
        <v>28</v>
      </c>
      <c r="I33" s="16">
        <v>45707</v>
      </c>
      <c r="J33" s="16">
        <v>45729</v>
      </c>
      <c r="K33" s="16">
        <v>45730</v>
      </c>
      <c r="L33" s="16">
        <v>45734</v>
      </c>
      <c r="M33" s="15">
        <v>32317</v>
      </c>
      <c r="N33" s="14" t="s">
        <v>36</v>
      </c>
      <c r="O33" s="14" t="s">
        <v>37</v>
      </c>
      <c r="P33" s="14" t="s">
        <v>31</v>
      </c>
      <c r="Q33" s="14" t="s">
        <v>70</v>
      </c>
      <c r="R33" s="17">
        <v>19003.900000000001</v>
      </c>
    </row>
    <row r="34" spans="1:18" ht="30" x14ac:dyDescent="0.25">
      <c r="A34" s="14">
        <v>31</v>
      </c>
      <c r="B34" s="14" t="s">
        <v>43</v>
      </c>
      <c r="C34" s="14" t="s">
        <v>99</v>
      </c>
      <c r="D34" s="14" t="s">
        <v>121</v>
      </c>
      <c r="E34" s="14" t="s">
        <v>185</v>
      </c>
      <c r="F34" s="15" t="s">
        <v>39</v>
      </c>
      <c r="G34" s="14" t="s">
        <v>27</v>
      </c>
      <c r="H34" s="14" t="s">
        <v>28</v>
      </c>
      <c r="I34" s="16">
        <v>45699</v>
      </c>
      <c r="J34" s="16">
        <v>45723</v>
      </c>
      <c r="K34" s="16">
        <v>45727</v>
      </c>
      <c r="L34" s="16">
        <v>45727</v>
      </c>
      <c r="M34" s="15">
        <v>32301</v>
      </c>
      <c r="N34" s="14" t="s">
        <v>36</v>
      </c>
      <c r="O34" s="14" t="s">
        <v>38</v>
      </c>
      <c r="P34" s="14" t="s">
        <v>31</v>
      </c>
      <c r="Q34" s="14" t="s">
        <v>261</v>
      </c>
      <c r="R34" s="17">
        <v>741784.56</v>
      </c>
    </row>
    <row r="35" spans="1:18" ht="30" x14ac:dyDescent="0.25">
      <c r="A35" s="14">
        <v>32</v>
      </c>
      <c r="B35" s="14" t="s">
        <v>43</v>
      </c>
      <c r="C35" s="14" t="s">
        <v>99</v>
      </c>
      <c r="D35" s="14" t="s">
        <v>121</v>
      </c>
      <c r="E35" s="14" t="s">
        <v>185</v>
      </c>
      <c r="F35" s="15" t="s">
        <v>39</v>
      </c>
      <c r="G35" s="14" t="s">
        <v>27</v>
      </c>
      <c r="H35" s="14" t="s">
        <v>28</v>
      </c>
      <c r="I35" s="16">
        <v>45699</v>
      </c>
      <c r="J35" s="16">
        <v>45723</v>
      </c>
      <c r="K35" s="16">
        <v>45727</v>
      </c>
      <c r="L35" s="16">
        <v>45727</v>
      </c>
      <c r="M35" s="15">
        <v>32300</v>
      </c>
      <c r="N35" s="14" t="s">
        <v>36</v>
      </c>
      <c r="O35" s="14" t="s">
        <v>64</v>
      </c>
      <c r="P35" s="14" t="s">
        <v>41</v>
      </c>
      <c r="Q35" s="14" t="s">
        <v>262</v>
      </c>
      <c r="R35" s="17">
        <v>532106.23999999999</v>
      </c>
    </row>
    <row r="36" spans="1:18" ht="30" x14ac:dyDescent="0.25">
      <c r="A36" s="14">
        <v>33</v>
      </c>
      <c r="B36" s="14" t="s">
        <v>43</v>
      </c>
      <c r="C36" s="14" t="s">
        <v>99</v>
      </c>
      <c r="D36" s="14" t="s">
        <v>121</v>
      </c>
      <c r="E36" s="14" t="s">
        <v>185</v>
      </c>
      <c r="F36" s="15" t="s">
        <v>39</v>
      </c>
      <c r="G36" s="14" t="s">
        <v>27</v>
      </c>
      <c r="H36" s="14" t="s">
        <v>28</v>
      </c>
      <c r="I36" s="16">
        <v>45699</v>
      </c>
      <c r="J36" s="16">
        <v>45723</v>
      </c>
      <c r="K36" s="16">
        <v>45727</v>
      </c>
      <c r="L36" s="16">
        <v>45727</v>
      </c>
      <c r="M36" s="15">
        <v>32302</v>
      </c>
      <c r="N36" s="14" t="s">
        <v>36</v>
      </c>
      <c r="O36" s="14" t="s">
        <v>40</v>
      </c>
      <c r="P36" s="14" t="s">
        <v>31</v>
      </c>
      <c r="Q36" s="14" t="s">
        <v>263</v>
      </c>
      <c r="R36" s="17">
        <v>274535.84999999998</v>
      </c>
    </row>
    <row r="37" spans="1:18" ht="30" x14ac:dyDescent="0.25">
      <c r="A37" s="14">
        <v>34</v>
      </c>
      <c r="B37" s="14" t="s">
        <v>43</v>
      </c>
      <c r="C37" s="14" t="s">
        <v>99</v>
      </c>
      <c r="D37" s="14" t="s">
        <v>121</v>
      </c>
      <c r="E37" s="14" t="s">
        <v>185</v>
      </c>
      <c r="F37" s="15" t="s">
        <v>39</v>
      </c>
      <c r="G37" s="14" t="s">
        <v>27</v>
      </c>
      <c r="H37" s="14" t="s">
        <v>28</v>
      </c>
      <c r="I37" s="16">
        <v>45699</v>
      </c>
      <c r="J37" s="16">
        <v>45723</v>
      </c>
      <c r="K37" s="16">
        <v>45727</v>
      </c>
      <c r="L37" s="16">
        <v>45727</v>
      </c>
      <c r="M37" s="15">
        <v>32303</v>
      </c>
      <c r="N37" s="14" t="s">
        <v>36</v>
      </c>
      <c r="O37" s="14" t="s">
        <v>38</v>
      </c>
      <c r="P37" s="14" t="s">
        <v>31</v>
      </c>
      <c r="Q37" s="14" t="s">
        <v>264</v>
      </c>
      <c r="R37" s="17">
        <v>53064.6</v>
      </c>
    </row>
    <row r="38" spans="1:18" ht="30" x14ac:dyDescent="0.25">
      <c r="A38" s="14">
        <v>35</v>
      </c>
      <c r="B38" s="14" t="s">
        <v>53</v>
      </c>
      <c r="C38" s="14" t="s">
        <v>99</v>
      </c>
      <c r="D38" s="14" t="s">
        <v>122</v>
      </c>
      <c r="E38" s="14" t="s">
        <v>186</v>
      </c>
      <c r="F38" s="15" t="s">
        <v>39</v>
      </c>
      <c r="G38" s="14" t="s">
        <v>27</v>
      </c>
      <c r="H38" s="14" t="s">
        <v>28</v>
      </c>
      <c r="I38" s="16">
        <v>45705</v>
      </c>
      <c r="J38" s="16">
        <v>45721</v>
      </c>
      <c r="K38" s="16">
        <v>45722</v>
      </c>
      <c r="L38" s="16">
        <v>45723</v>
      </c>
      <c r="M38" s="15">
        <v>32286</v>
      </c>
      <c r="N38" s="14" t="s">
        <v>36</v>
      </c>
      <c r="O38" s="14" t="s">
        <v>37</v>
      </c>
      <c r="P38" s="14" t="s">
        <v>31</v>
      </c>
      <c r="Q38" s="14" t="s">
        <v>265</v>
      </c>
      <c r="R38" s="17">
        <v>562500</v>
      </c>
    </row>
    <row r="39" spans="1:18" ht="30" x14ac:dyDescent="0.25">
      <c r="A39" s="14">
        <v>36</v>
      </c>
      <c r="B39" s="14" t="s">
        <v>95</v>
      </c>
      <c r="C39" s="14" t="s">
        <v>99</v>
      </c>
      <c r="D39" s="14" t="s">
        <v>123</v>
      </c>
      <c r="E39" s="14" t="s">
        <v>187</v>
      </c>
      <c r="F39" s="15" t="s">
        <v>58</v>
      </c>
      <c r="G39" s="14" t="s">
        <v>35</v>
      </c>
      <c r="H39" s="14" t="s">
        <v>28</v>
      </c>
      <c r="I39" s="16">
        <v>45712</v>
      </c>
      <c r="J39" s="16">
        <v>45741</v>
      </c>
      <c r="K39" s="16">
        <v>45742</v>
      </c>
      <c r="L39" s="16" t="s">
        <v>51</v>
      </c>
      <c r="M39" s="16" t="s">
        <v>51</v>
      </c>
      <c r="N39" s="14" t="s">
        <v>36</v>
      </c>
      <c r="O39" s="14" t="s">
        <v>38</v>
      </c>
      <c r="P39" s="14" t="s">
        <v>31</v>
      </c>
      <c r="Q39" s="14" t="s">
        <v>266</v>
      </c>
      <c r="R39" s="17" t="s">
        <v>51</v>
      </c>
    </row>
    <row r="40" spans="1:18" ht="45" x14ac:dyDescent="0.25">
      <c r="A40" s="14">
        <v>37</v>
      </c>
      <c r="B40" s="14" t="s">
        <v>45</v>
      </c>
      <c r="C40" s="14" t="s">
        <v>99</v>
      </c>
      <c r="D40" s="14" t="s">
        <v>124</v>
      </c>
      <c r="E40" s="14" t="s">
        <v>188</v>
      </c>
      <c r="F40" s="15" t="s">
        <v>44</v>
      </c>
      <c r="G40" s="14" t="s">
        <v>35</v>
      </c>
      <c r="H40" s="14" t="s">
        <v>28</v>
      </c>
      <c r="I40" s="16">
        <v>45733</v>
      </c>
      <c r="J40" s="16">
        <v>45737</v>
      </c>
      <c r="K40" s="16">
        <v>45740</v>
      </c>
      <c r="L40" s="16">
        <v>45740</v>
      </c>
      <c r="M40" s="15">
        <v>32342</v>
      </c>
      <c r="N40" s="14" t="s">
        <v>36</v>
      </c>
      <c r="O40" s="14" t="s">
        <v>37</v>
      </c>
      <c r="P40" s="14" t="s">
        <v>31</v>
      </c>
      <c r="Q40" s="14" t="s">
        <v>267</v>
      </c>
      <c r="R40" s="17">
        <v>247505</v>
      </c>
    </row>
    <row r="41" spans="1:18" ht="45" x14ac:dyDescent="0.25">
      <c r="A41" s="14">
        <v>38</v>
      </c>
      <c r="B41" s="14" t="s">
        <v>42</v>
      </c>
      <c r="C41" s="14" t="s">
        <v>99</v>
      </c>
      <c r="D41" s="14" t="s">
        <v>125</v>
      </c>
      <c r="E41" s="14" t="s">
        <v>189</v>
      </c>
      <c r="F41" s="15" t="s">
        <v>39</v>
      </c>
      <c r="G41" s="14" t="s">
        <v>27</v>
      </c>
      <c r="H41" s="14" t="s">
        <v>28</v>
      </c>
      <c r="I41" s="16">
        <v>45702</v>
      </c>
      <c r="J41" s="16">
        <v>45721</v>
      </c>
      <c r="K41" s="16">
        <v>45723</v>
      </c>
      <c r="L41" s="16">
        <v>45723</v>
      </c>
      <c r="M41" s="15">
        <v>32285</v>
      </c>
      <c r="N41" s="14" t="s">
        <v>36</v>
      </c>
      <c r="O41" s="14" t="s">
        <v>65</v>
      </c>
      <c r="P41" s="14" t="s">
        <v>41</v>
      </c>
      <c r="Q41" s="14" t="s">
        <v>66</v>
      </c>
      <c r="R41" s="17">
        <v>1320722.08</v>
      </c>
    </row>
    <row r="42" spans="1:18" ht="45" x14ac:dyDescent="0.25">
      <c r="A42" s="14">
        <v>39</v>
      </c>
      <c r="B42" s="14" t="s">
        <v>42</v>
      </c>
      <c r="C42" s="14" t="s">
        <v>99</v>
      </c>
      <c r="D42" s="14" t="s">
        <v>125</v>
      </c>
      <c r="E42" s="14" t="s">
        <v>189</v>
      </c>
      <c r="F42" s="15" t="s">
        <v>39</v>
      </c>
      <c r="G42" s="14" t="s">
        <v>27</v>
      </c>
      <c r="H42" s="14" t="s">
        <v>28</v>
      </c>
      <c r="I42" s="16">
        <v>45702</v>
      </c>
      <c r="J42" s="16">
        <v>45721</v>
      </c>
      <c r="K42" s="16">
        <v>45723</v>
      </c>
      <c r="L42" s="16">
        <v>45723</v>
      </c>
      <c r="M42" s="15">
        <v>32284</v>
      </c>
      <c r="N42" s="14" t="s">
        <v>36</v>
      </c>
      <c r="O42" s="14" t="s">
        <v>38</v>
      </c>
      <c r="P42" s="14" t="s">
        <v>31</v>
      </c>
      <c r="Q42" s="14" t="s">
        <v>269</v>
      </c>
      <c r="R42" s="17">
        <v>107657.3</v>
      </c>
    </row>
    <row r="43" spans="1:18" ht="45" x14ac:dyDescent="0.25">
      <c r="A43" s="14">
        <v>40</v>
      </c>
      <c r="B43" s="28" t="s">
        <v>62</v>
      </c>
      <c r="C43" s="14" t="s">
        <v>99</v>
      </c>
      <c r="D43" s="28" t="s">
        <v>126</v>
      </c>
      <c r="E43" s="28" t="s">
        <v>190</v>
      </c>
      <c r="F43" s="15" t="s">
        <v>39</v>
      </c>
      <c r="G43" s="28" t="s">
        <v>35</v>
      </c>
      <c r="H43" s="14" t="s">
        <v>28</v>
      </c>
      <c r="I43" s="29">
        <v>45706</v>
      </c>
      <c r="J43" s="16">
        <v>45723</v>
      </c>
      <c r="K43" s="29">
        <v>45727</v>
      </c>
      <c r="L43" s="29">
        <v>45728</v>
      </c>
      <c r="M43" s="40">
        <v>32310</v>
      </c>
      <c r="N43" s="14" t="s">
        <v>36</v>
      </c>
      <c r="O43" s="14" t="s">
        <v>38</v>
      </c>
      <c r="P43" s="14" t="s">
        <v>41</v>
      </c>
      <c r="Q43" s="14" t="s">
        <v>74</v>
      </c>
      <c r="R43" s="17">
        <v>442500</v>
      </c>
    </row>
    <row r="44" spans="1:18" ht="30" x14ac:dyDescent="0.25">
      <c r="A44" s="14">
        <v>41</v>
      </c>
      <c r="B44" s="14" t="s">
        <v>43</v>
      </c>
      <c r="C44" s="14" t="s">
        <v>99</v>
      </c>
      <c r="D44" s="14" t="s">
        <v>129</v>
      </c>
      <c r="E44" s="14" t="s">
        <v>193</v>
      </c>
      <c r="F44" s="15" t="s">
        <v>39</v>
      </c>
      <c r="G44" s="14" t="s">
        <v>35</v>
      </c>
      <c r="H44" s="14" t="s">
        <v>28</v>
      </c>
      <c r="I44" s="16">
        <v>45706</v>
      </c>
      <c r="J44" s="16">
        <v>45722</v>
      </c>
      <c r="K44" s="35">
        <v>45727</v>
      </c>
      <c r="L44" s="29">
        <v>45728</v>
      </c>
      <c r="M44" s="15">
        <v>32306</v>
      </c>
      <c r="N44" s="14" t="s">
        <v>36</v>
      </c>
      <c r="O44" s="14" t="s">
        <v>38</v>
      </c>
      <c r="P44" s="14" t="s">
        <v>41</v>
      </c>
      <c r="Q44" s="14" t="s">
        <v>273</v>
      </c>
      <c r="R44" s="17">
        <v>1416000</v>
      </c>
    </row>
    <row r="45" spans="1:18" ht="45" x14ac:dyDescent="0.25">
      <c r="A45" s="14">
        <v>42</v>
      </c>
      <c r="B45" s="14" t="s">
        <v>96</v>
      </c>
      <c r="C45" s="14" t="s">
        <v>99</v>
      </c>
      <c r="D45" s="14" t="s">
        <v>131</v>
      </c>
      <c r="E45" s="14" t="s">
        <v>195</v>
      </c>
      <c r="F45" s="15" t="s">
        <v>39</v>
      </c>
      <c r="G45" s="14" t="s">
        <v>27</v>
      </c>
      <c r="H45" s="14" t="s">
        <v>28</v>
      </c>
      <c r="I45" s="16">
        <v>45719</v>
      </c>
      <c r="J45" s="16">
        <v>45729</v>
      </c>
      <c r="K45" s="16">
        <v>45735</v>
      </c>
      <c r="L45" s="16">
        <v>45742</v>
      </c>
      <c r="M45" s="15">
        <v>32344</v>
      </c>
      <c r="N45" s="14" t="s">
        <v>36</v>
      </c>
      <c r="O45" s="14" t="s">
        <v>40</v>
      </c>
      <c r="P45" s="14" t="s">
        <v>41</v>
      </c>
      <c r="Q45" s="14" t="s">
        <v>275</v>
      </c>
      <c r="R45" s="17">
        <v>1716397.9</v>
      </c>
    </row>
    <row r="46" spans="1:18" ht="30" x14ac:dyDescent="0.25">
      <c r="A46" s="14">
        <v>43</v>
      </c>
      <c r="B46" s="14" t="s">
        <v>26</v>
      </c>
      <c r="C46" s="14" t="s">
        <v>99</v>
      </c>
      <c r="D46" s="14" t="s">
        <v>132</v>
      </c>
      <c r="E46" s="14" t="s">
        <v>196</v>
      </c>
      <c r="F46" s="15" t="s">
        <v>39</v>
      </c>
      <c r="G46" s="14" t="s">
        <v>27</v>
      </c>
      <c r="H46" s="14" t="s">
        <v>28</v>
      </c>
      <c r="I46" s="16">
        <v>45721</v>
      </c>
      <c r="J46" s="16">
        <v>45736</v>
      </c>
      <c r="K46" s="16">
        <v>45737</v>
      </c>
      <c r="L46" s="16">
        <v>45744</v>
      </c>
      <c r="M46" s="42">
        <v>32353</v>
      </c>
      <c r="N46" s="14" t="s">
        <v>36</v>
      </c>
      <c r="O46" s="14" t="s">
        <v>38</v>
      </c>
      <c r="P46" s="14" t="s">
        <v>31</v>
      </c>
      <c r="Q46" s="14" t="s">
        <v>276</v>
      </c>
      <c r="R46" s="17">
        <v>751070</v>
      </c>
    </row>
    <row r="47" spans="1:18" ht="45" x14ac:dyDescent="0.25">
      <c r="A47" s="14">
        <v>44</v>
      </c>
      <c r="B47" s="14" t="s">
        <v>60</v>
      </c>
      <c r="C47" s="14" t="s">
        <v>99</v>
      </c>
      <c r="D47" s="14" t="s">
        <v>133</v>
      </c>
      <c r="E47" s="14" t="s">
        <v>197</v>
      </c>
      <c r="F47" s="15" t="s">
        <v>39</v>
      </c>
      <c r="G47" s="14" t="s">
        <v>27</v>
      </c>
      <c r="H47" s="14" t="s">
        <v>28</v>
      </c>
      <c r="I47" s="16">
        <v>45721</v>
      </c>
      <c r="J47" s="16">
        <v>45736</v>
      </c>
      <c r="K47" s="16">
        <v>45736</v>
      </c>
      <c r="L47" s="16">
        <v>45737</v>
      </c>
      <c r="M47" s="15">
        <v>32335</v>
      </c>
      <c r="N47" s="14" t="s">
        <v>36</v>
      </c>
      <c r="O47" s="14" t="s">
        <v>54</v>
      </c>
      <c r="P47" s="14" t="s">
        <v>41</v>
      </c>
      <c r="Q47" s="14" t="s">
        <v>277</v>
      </c>
      <c r="R47" s="17">
        <v>1014800</v>
      </c>
    </row>
    <row r="48" spans="1:18" ht="30" x14ac:dyDescent="0.25">
      <c r="A48" s="14">
        <v>45</v>
      </c>
      <c r="B48" s="14" t="s">
        <v>43</v>
      </c>
      <c r="C48" s="14" t="s">
        <v>99</v>
      </c>
      <c r="D48" s="14" t="s">
        <v>134</v>
      </c>
      <c r="E48" s="14" t="s">
        <v>198</v>
      </c>
      <c r="F48" s="15" t="s">
        <v>39</v>
      </c>
      <c r="G48" s="14" t="s">
        <v>27</v>
      </c>
      <c r="H48" s="14" t="s">
        <v>28</v>
      </c>
      <c r="I48" s="16">
        <v>45709</v>
      </c>
      <c r="J48" s="16">
        <v>45729</v>
      </c>
      <c r="K48" s="16">
        <v>45730</v>
      </c>
      <c r="L48" s="16">
        <v>45734</v>
      </c>
      <c r="M48" s="15">
        <v>32319</v>
      </c>
      <c r="N48" s="14" t="s">
        <v>36</v>
      </c>
      <c r="O48" s="14" t="s">
        <v>54</v>
      </c>
      <c r="P48" s="14" t="s">
        <v>41</v>
      </c>
      <c r="Q48" s="14" t="s">
        <v>73</v>
      </c>
      <c r="R48" s="17">
        <v>515782.40000000002</v>
      </c>
    </row>
    <row r="49" spans="1:18" x14ac:dyDescent="0.25">
      <c r="A49" s="14">
        <v>46</v>
      </c>
      <c r="B49" s="14" t="s">
        <v>43</v>
      </c>
      <c r="C49" s="14" t="s">
        <v>99</v>
      </c>
      <c r="D49" s="14" t="s">
        <v>135</v>
      </c>
      <c r="E49" s="14" t="s">
        <v>199</v>
      </c>
      <c r="F49" s="15" t="s">
        <v>39</v>
      </c>
      <c r="G49" s="14" t="s">
        <v>27</v>
      </c>
      <c r="H49" s="14" t="s">
        <v>28</v>
      </c>
      <c r="I49" s="16">
        <v>45713</v>
      </c>
      <c r="J49" s="16">
        <v>45730</v>
      </c>
      <c r="K49" s="16">
        <v>45733</v>
      </c>
      <c r="L49" s="16">
        <v>45736</v>
      </c>
      <c r="M49" s="15">
        <v>32328</v>
      </c>
      <c r="N49" s="14" t="s">
        <v>36</v>
      </c>
      <c r="O49" s="14" t="s">
        <v>37</v>
      </c>
      <c r="P49" s="14" t="s">
        <v>31</v>
      </c>
      <c r="Q49" s="14" t="s">
        <v>267</v>
      </c>
      <c r="R49" s="17">
        <v>484337.8</v>
      </c>
    </row>
    <row r="50" spans="1:18" x14ac:dyDescent="0.25">
      <c r="A50" s="14">
        <v>47</v>
      </c>
      <c r="B50" s="14" t="s">
        <v>43</v>
      </c>
      <c r="C50" s="14" t="s">
        <v>99</v>
      </c>
      <c r="D50" s="14" t="s">
        <v>135</v>
      </c>
      <c r="E50" s="14" t="s">
        <v>199</v>
      </c>
      <c r="F50" s="15" t="s">
        <v>39</v>
      </c>
      <c r="G50" s="14" t="s">
        <v>27</v>
      </c>
      <c r="H50" s="14" t="s">
        <v>28</v>
      </c>
      <c r="I50" s="16">
        <v>45713</v>
      </c>
      <c r="J50" s="16">
        <v>45730</v>
      </c>
      <c r="K50" s="16">
        <v>45733</v>
      </c>
      <c r="L50" s="16">
        <v>45736</v>
      </c>
      <c r="M50" s="15">
        <v>32331</v>
      </c>
      <c r="N50" s="14" t="s">
        <v>36</v>
      </c>
      <c r="O50" s="14" t="s">
        <v>40</v>
      </c>
      <c r="P50" s="14" t="s">
        <v>41</v>
      </c>
      <c r="Q50" s="14" t="s">
        <v>71</v>
      </c>
      <c r="R50" s="17">
        <v>149893.04</v>
      </c>
    </row>
    <row r="51" spans="1:18" ht="30" x14ac:dyDescent="0.25">
      <c r="A51" s="14">
        <v>48</v>
      </c>
      <c r="B51" s="14" t="s">
        <v>26</v>
      </c>
      <c r="C51" s="14" t="s">
        <v>99</v>
      </c>
      <c r="D51" s="14" t="s">
        <v>136</v>
      </c>
      <c r="E51" s="14" t="s">
        <v>200</v>
      </c>
      <c r="F51" s="15" t="s">
        <v>44</v>
      </c>
      <c r="G51" s="14" t="s">
        <v>27</v>
      </c>
      <c r="H51" s="14" t="s">
        <v>28</v>
      </c>
      <c r="I51" s="16">
        <v>45720</v>
      </c>
      <c r="J51" s="16">
        <v>45728</v>
      </c>
      <c r="K51" s="16">
        <v>45730</v>
      </c>
      <c r="L51" s="16">
        <v>45730</v>
      </c>
      <c r="M51" s="15">
        <v>32313</v>
      </c>
      <c r="N51" s="14" t="s">
        <v>36</v>
      </c>
      <c r="O51" s="14" t="s">
        <v>54</v>
      </c>
      <c r="P51" s="14" t="s">
        <v>41</v>
      </c>
      <c r="Q51" s="14" t="s">
        <v>279</v>
      </c>
      <c r="R51" s="17">
        <v>115934.76</v>
      </c>
    </row>
    <row r="52" spans="1:18" ht="45" x14ac:dyDescent="0.25">
      <c r="A52" s="14">
        <v>49</v>
      </c>
      <c r="B52" s="14" t="s">
        <v>96</v>
      </c>
      <c r="C52" s="14" t="s">
        <v>99</v>
      </c>
      <c r="D52" s="14" t="s">
        <v>137</v>
      </c>
      <c r="E52" s="14" t="s">
        <v>201</v>
      </c>
      <c r="F52" s="15" t="s">
        <v>44</v>
      </c>
      <c r="G52" s="14" t="s">
        <v>27</v>
      </c>
      <c r="H52" s="14" t="s">
        <v>28</v>
      </c>
      <c r="I52" s="16">
        <v>45723</v>
      </c>
      <c r="J52" s="16">
        <v>45733</v>
      </c>
      <c r="K52" s="16">
        <v>45735</v>
      </c>
      <c r="L52" s="16">
        <v>45735</v>
      </c>
      <c r="M52" s="15">
        <v>32324</v>
      </c>
      <c r="N52" s="14" t="s">
        <v>36</v>
      </c>
      <c r="O52" s="14" t="s">
        <v>37</v>
      </c>
      <c r="P52" s="14" t="s">
        <v>31</v>
      </c>
      <c r="Q52" s="14" t="s">
        <v>280</v>
      </c>
      <c r="R52" s="17">
        <v>82419.13</v>
      </c>
    </row>
    <row r="53" spans="1:18" ht="30" x14ac:dyDescent="0.25">
      <c r="A53" s="14">
        <v>50</v>
      </c>
      <c r="B53" s="14" t="s">
        <v>97</v>
      </c>
      <c r="C53" s="14" t="s">
        <v>99</v>
      </c>
      <c r="D53" s="14" t="s">
        <v>138</v>
      </c>
      <c r="E53" s="14" t="s">
        <v>202</v>
      </c>
      <c r="F53" s="15" t="s">
        <v>39</v>
      </c>
      <c r="G53" s="14" t="s">
        <v>35</v>
      </c>
      <c r="H53" s="14" t="s">
        <v>28</v>
      </c>
      <c r="I53" s="16">
        <v>45722</v>
      </c>
      <c r="J53" s="16">
        <v>45736</v>
      </c>
      <c r="K53" s="16">
        <v>45737</v>
      </c>
      <c r="L53" s="16">
        <v>45740</v>
      </c>
      <c r="M53" s="15">
        <v>32336</v>
      </c>
      <c r="N53" s="14" t="s">
        <v>36</v>
      </c>
      <c r="O53" s="14" t="s">
        <v>65</v>
      </c>
      <c r="P53" s="14" t="s">
        <v>41</v>
      </c>
      <c r="Q53" s="14" t="s">
        <v>66</v>
      </c>
      <c r="R53" s="17">
        <v>375000</v>
      </c>
    </row>
    <row r="54" spans="1:18" ht="45" x14ac:dyDescent="0.25">
      <c r="A54" s="14">
        <v>51</v>
      </c>
      <c r="B54" s="14" t="s">
        <v>34</v>
      </c>
      <c r="C54" s="14" t="s">
        <v>99</v>
      </c>
      <c r="D54" s="14" t="s">
        <v>139</v>
      </c>
      <c r="E54" s="14" t="s">
        <v>203</v>
      </c>
      <c r="F54" s="15" t="s">
        <v>39</v>
      </c>
      <c r="G54" s="14" t="s">
        <v>35</v>
      </c>
      <c r="H54" s="14" t="s">
        <v>28</v>
      </c>
      <c r="I54" s="16">
        <v>45722</v>
      </c>
      <c r="J54" s="16">
        <v>45736</v>
      </c>
      <c r="K54" s="36">
        <v>45741</v>
      </c>
      <c r="L54" s="16">
        <v>45748</v>
      </c>
      <c r="M54" s="15">
        <v>32363</v>
      </c>
      <c r="N54" s="14" t="s">
        <v>36</v>
      </c>
      <c r="O54" s="14" t="s">
        <v>38</v>
      </c>
      <c r="P54" s="14" t="s">
        <v>31</v>
      </c>
      <c r="Q54" s="14" t="s">
        <v>282</v>
      </c>
      <c r="R54" s="17">
        <v>995174.25</v>
      </c>
    </row>
    <row r="55" spans="1:18" ht="45" x14ac:dyDescent="0.25">
      <c r="A55" s="14">
        <v>52</v>
      </c>
      <c r="B55" s="14" t="s">
        <v>43</v>
      </c>
      <c r="C55" s="14" t="s">
        <v>99</v>
      </c>
      <c r="D55" s="14" t="s">
        <v>140</v>
      </c>
      <c r="E55" s="14" t="s">
        <v>204</v>
      </c>
      <c r="F55" s="15" t="s">
        <v>39</v>
      </c>
      <c r="G55" s="14" t="s">
        <v>35</v>
      </c>
      <c r="H55" s="14" t="s">
        <v>28</v>
      </c>
      <c r="I55" s="16">
        <v>45722</v>
      </c>
      <c r="J55" s="16">
        <v>45733</v>
      </c>
      <c r="K55" s="36">
        <v>45734</v>
      </c>
      <c r="L55" s="16">
        <v>45736</v>
      </c>
      <c r="M55" s="15">
        <v>32333</v>
      </c>
      <c r="N55" s="14" t="s">
        <v>36</v>
      </c>
      <c r="O55" s="14" t="s">
        <v>37</v>
      </c>
      <c r="P55" s="14" t="s">
        <v>31</v>
      </c>
      <c r="Q55" s="14" t="s">
        <v>283</v>
      </c>
      <c r="R55" s="17">
        <v>1445000</v>
      </c>
    </row>
    <row r="56" spans="1:18" ht="30" x14ac:dyDescent="0.25">
      <c r="A56" s="14">
        <v>53</v>
      </c>
      <c r="B56" s="14" t="s">
        <v>34</v>
      </c>
      <c r="C56" s="14" t="s">
        <v>99</v>
      </c>
      <c r="D56" s="14" t="s">
        <v>141</v>
      </c>
      <c r="E56" s="14" t="s">
        <v>205</v>
      </c>
      <c r="F56" s="15" t="s">
        <v>39</v>
      </c>
      <c r="G56" s="14" t="s">
        <v>27</v>
      </c>
      <c r="H56" s="14" t="s">
        <v>28</v>
      </c>
      <c r="I56" s="16">
        <v>45723</v>
      </c>
      <c r="J56" s="16">
        <v>45741</v>
      </c>
      <c r="K56" s="16">
        <v>45747</v>
      </c>
      <c r="L56" s="16">
        <v>45747</v>
      </c>
      <c r="M56" s="15">
        <v>32359</v>
      </c>
      <c r="N56" s="14" t="s">
        <v>36</v>
      </c>
      <c r="O56" s="14" t="s">
        <v>40</v>
      </c>
      <c r="P56" s="14" t="s">
        <v>31</v>
      </c>
      <c r="Q56" s="14" t="s">
        <v>284</v>
      </c>
      <c r="R56" s="17">
        <v>478844</v>
      </c>
    </row>
    <row r="57" spans="1:18" ht="30" x14ac:dyDescent="0.25">
      <c r="A57" s="14">
        <v>54</v>
      </c>
      <c r="B57" s="14" t="s">
        <v>34</v>
      </c>
      <c r="C57" s="14" t="s">
        <v>99</v>
      </c>
      <c r="D57" s="14" t="s">
        <v>141</v>
      </c>
      <c r="E57" s="14" t="s">
        <v>205</v>
      </c>
      <c r="F57" s="15" t="s">
        <v>39</v>
      </c>
      <c r="G57" s="14" t="s">
        <v>27</v>
      </c>
      <c r="H57" s="14" t="s">
        <v>28</v>
      </c>
      <c r="I57" s="16">
        <v>45723</v>
      </c>
      <c r="J57" s="16">
        <v>45741</v>
      </c>
      <c r="K57" s="16">
        <v>45747</v>
      </c>
      <c r="L57" s="16">
        <v>45747</v>
      </c>
      <c r="M57" s="15">
        <v>32360</v>
      </c>
      <c r="N57" s="14" t="s">
        <v>36</v>
      </c>
      <c r="O57" s="14" t="s">
        <v>37</v>
      </c>
      <c r="P57" s="14" t="s">
        <v>31</v>
      </c>
      <c r="Q57" s="14" t="s">
        <v>285</v>
      </c>
      <c r="R57" s="17">
        <v>451252.06</v>
      </c>
    </row>
    <row r="58" spans="1:18" ht="30" x14ac:dyDescent="0.25">
      <c r="A58" s="14">
        <v>55</v>
      </c>
      <c r="B58" s="14" t="s">
        <v>34</v>
      </c>
      <c r="C58" s="14" t="s">
        <v>99</v>
      </c>
      <c r="D58" s="14" t="s">
        <v>141</v>
      </c>
      <c r="E58" s="14" t="s">
        <v>205</v>
      </c>
      <c r="F58" s="15" t="s">
        <v>39</v>
      </c>
      <c r="G58" s="14" t="s">
        <v>27</v>
      </c>
      <c r="H58" s="14" t="s">
        <v>28</v>
      </c>
      <c r="I58" s="16">
        <v>45723</v>
      </c>
      <c r="J58" s="16">
        <v>45741</v>
      </c>
      <c r="K58" s="16">
        <v>45747</v>
      </c>
      <c r="L58" s="16">
        <v>45747</v>
      </c>
      <c r="M58" s="15">
        <v>32361</v>
      </c>
      <c r="N58" s="14" t="s">
        <v>36</v>
      </c>
      <c r="O58" s="14" t="s">
        <v>37</v>
      </c>
      <c r="P58" s="14" t="s">
        <v>31</v>
      </c>
      <c r="Q58" s="14" t="s">
        <v>286</v>
      </c>
      <c r="R58" s="17">
        <v>281875.69</v>
      </c>
    </row>
    <row r="59" spans="1:18" ht="30" x14ac:dyDescent="0.25">
      <c r="A59" s="14">
        <v>56</v>
      </c>
      <c r="B59" s="14" t="s">
        <v>43</v>
      </c>
      <c r="C59" s="14" t="s">
        <v>99</v>
      </c>
      <c r="D59" s="14" t="s">
        <v>142</v>
      </c>
      <c r="E59" s="14" t="s">
        <v>206</v>
      </c>
      <c r="F59" s="15" t="s">
        <v>44</v>
      </c>
      <c r="G59" s="14" t="s">
        <v>27</v>
      </c>
      <c r="H59" s="14" t="s">
        <v>28</v>
      </c>
      <c r="I59" s="16">
        <v>45723</v>
      </c>
      <c r="J59" s="30">
        <v>45735</v>
      </c>
      <c r="K59" s="36">
        <v>45736</v>
      </c>
      <c r="L59" s="16">
        <v>45736</v>
      </c>
      <c r="M59" s="15">
        <v>32327</v>
      </c>
      <c r="N59" s="14" t="s">
        <v>36</v>
      </c>
      <c r="O59" s="14" t="s">
        <v>37</v>
      </c>
      <c r="P59" s="14" t="s">
        <v>31</v>
      </c>
      <c r="Q59" s="14" t="s">
        <v>285</v>
      </c>
      <c r="R59" s="17">
        <v>110507</v>
      </c>
    </row>
    <row r="60" spans="1:18" ht="30" x14ac:dyDescent="0.25">
      <c r="A60" s="14">
        <v>57</v>
      </c>
      <c r="B60" s="14" t="s">
        <v>43</v>
      </c>
      <c r="C60" s="14" t="s">
        <v>99</v>
      </c>
      <c r="D60" s="14" t="s">
        <v>144</v>
      </c>
      <c r="E60" s="14" t="s">
        <v>208</v>
      </c>
      <c r="F60" s="15" t="s">
        <v>39</v>
      </c>
      <c r="G60" s="14" t="s">
        <v>27</v>
      </c>
      <c r="H60" s="14" t="s">
        <v>28</v>
      </c>
      <c r="I60" s="16">
        <v>45720</v>
      </c>
      <c r="J60" s="16">
        <v>45729</v>
      </c>
      <c r="K60" s="36">
        <v>45734</v>
      </c>
      <c r="L60" s="35">
        <v>45734</v>
      </c>
      <c r="M60" s="15">
        <v>32321</v>
      </c>
      <c r="N60" s="14" t="s">
        <v>36</v>
      </c>
      <c r="O60" s="14" t="s">
        <v>229</v>
      </c>
      <c r="P60" s="14" t="s">
        <v>41</v>
      </c>
      <c r="Q60" s="14" t="s">
        <v>288</v>
      </c>
      <c r="R60" s="17">
        <v>611535</v>
      </c>
    </row>
    <row r="61" spans="1:18" ht="30" x14ac:dyDescent="0.25">
      <c r="A61" s="14">
        <v>58</v>
      </c>
      <c r="B61" s="14" t="s">
        <v>43</v>
      </c>
      <c r="C61" s="14" t="s">
        <v>99</v>
      </c>
      <c r="D61" s="14" t="s">
        <v>145</v>
      </c>
      <c r="E61" s="14" t="s">
        <v>209</v>
      </c>
      <c r="F61" s="15" t="s">
        <v>44</v>
      </c>
      <c r="G61" s="14" t="s">
        <v>27</v>
      </c>
      <c r="H61" s="14" t="s">
        <v>28</v>
      </c>
      <c r="I61" s="16">
        <v>45723</v>
      </c>
      <c r="J61" s="16">
        <v>45729</v>
      </c>
      <c r="K61" s="36">
        <v>45730</v>
      </c>
      <c r="L61" s="35">
        <v>45733</v>
      </c>
      <c r="M61" s="15">
        <v>32314</v>
      </c>
      <c r="N61" s="14" t="s">
        <v>36</v>
      </c>
      <c r="O61" s="14" t="s">
        <v>37</v>
      </c>
      <c r="P61" s="14" t="s">
        <v>31</v>
      </c>
      <c r="Q61" s="14" t="s">
        <v>285</v>
      </c>
      <c r="R61" s="17">
        <v>218926.58</v>
      </c>
    </row>
    <row r="62" spans="1:18" ht="30" x14ac:dyDescent="0.25">
      <c r="A62" s="14">
        <v>59</v>
      </c>
      <c r="B62" s="14" t="s">
        <v>95</v>
      </c>
      <c r="C62" s="14" t="s">
        <v>99</v>
      </c>
      <c r="D62" s="14" t="s">
        <v>146</v>
      </c>
      <c r="E62" s="14" t="s">
        <v>210</v>
      </c>
      <c r="F62" s="15" t="s">
        <v>39</v>
      </c>
      <c r="G62" s="14" t="s">
        <v>27</v>
      </c>
      <c r="H62" s="14" t="s">
        <v>28</v>
      </c>
      <c r="I62" s="16">
        <v>45728</v>
      </c>
      <c r="J62" s="30">
        <v>45741</v>
      </c>
      <c r="K62" s="36">
        <v>45744</v>
      </c>
      <c r="L62" s="16">
        <v>45747</v>
      </c>
      <c r="M62" s="15">
        <v>32358</v>
      </c>
      <c r="N62" s="14" t="s">
        <v>36</v>
      </c>
      <c r="O62" s="14" t="s">
        <v>54</v>
      </c>
      <c r="P62" s="14" t="s">
        <v>41</v>
      </c>
      <c r="Q62" s="14" t="s">
        <v>289</v>
      </c>
      <c r="R62" s="17">
        <v>625400</v>
      </c>
    </row>
    <row r="63" spans="1:18" ht="45" x14ac:dyDescent="0.25">
      <c r="A63" s="14">
        <v>60</v>
      </c>
      <c r="B63" s="14" t="s">
        <v>62</v>
      </c>
      <c r="C63" s="14" t="s">
        <v>100</v>
      </c>
      <c r="D63" s="14" t="s">
        <v>149</v>
      </c>
      <c r="E63" s="14" t="s">
        <v>213</v>
      </c>
      <c r="F63" s="15" t="s">
        <v>44</v>
      </c>
      <c r="G63" s="14" t="s">
        <v>27</v>
      </c>
      <c r="H63" s="14" t="s">
        <v>28</v>
      </c>
      <c r="I63" s="16">
        <v>45729</v>
      </c>
      <c r="J63" s="16">
        <v>45729</v>
      </c>
      <c r="K63" s="36">
        <v>45729</v>
      </c>
      <c r="L63" s="35">
        <v>45729</v>
      </c>
      <c r="M63" s="15">
        <v>32311</v>
      </c>
      <c r="N63" s="14" t="s">
        <v>36</v>
      </c>
      <c r="O63" s="14" t="s">
        <v>38</v>
      </c>
      <c r="P63" s="14" t="s">
        <v>31</v>
      </c>
      <c r="Q63" s="14" t="s">
        <v>291</v>
      </c>
      <c r="R63" s="17">
        <v>99710</v>
      </c>
    </row>
    <row r="64" spans="1:18" ht="45" x14ac:dyDescent="0.25">
      <c r="A64" s="14">
        <v>61</v>
      </c>
      <c r="B64" s="14" t="s">
        <v>43</v>
      </c>
      <c r="C64" s="14" t="s">
        <v>100</v>
      </c>
      <c r="D64" s="14" t="s">
        <v>150</v>
      </c>
      <c r="E64" s="14" t="s">
        <v>214</v>
      </c>
      <c r="F64" s="15" t="s">
        <v>39</v>
      </c>
      <c r="G64" s="14" t="s">
        <v>35</v>
      </c>
      <c r="H64" s="14" t="s">
        <v>28</v>
      </c>
      <c r="I64" s="16">
        <v>45722</v>
      </c>
      <c r="J64" s="30">
        <v>45734</v>
      </c>
      <c r="K64" s="36">
        <v>45736</v>
      </c>
      <c r="L64" s="35">
        <v>45743</v>
      </c>
      <c r="M64" s="15">
        <v>32350</v>
      </c>
      <c r="N64" s="14" t="s">
        <v>36</v>
      </c>
      <c r="O64" s="14" t="s">
        <v>37</v>
      </c>
      <c r="P64" s="14" t="s">
        <v>31</v>
      </c>
      <c r="Q64" s="14" t="s">
        <v>292</v>
      </c>
      <c r="R64" s="17">
        <v>1840800</v>
      </c>
    </row>
    <row r="65" spans="1:18" ht="45" x14ac:dyDescent="0.25">
      <c r="A65" s="14">
        <v>62</v>
      </c>
      <c r="B65" s="14" t="s">
        <v>34</v>
      </c>
      <c r="C65" s="14" t="s">
        <v>100</v>
      </c>
      <c r="D65" s="14" t="s">
        <v>151</v>
      </c>
      <c r="E65" s="14" t="s">
        <v>215</v>
      </c>
      <c r="F65" s="15" t="s">
        <v>44</v>
      </c>
      <c r="G65" s="14" t="s">
        <v>27</v>
      </c>
      <c r="H65" s="14" t="s">
        <v>28</v>
      </c>
      <c r="I65" s="16">
        <v>45729</v>
      </c>
      <c r="J65" s="30">
        <v>45734</v>
      </c>
      <c r="K65" s="36">
        <v>45736</v>
      </c>
      <c r="L65" s="35">
        <v>45736</v>
      </c>
      <c r="M65" s="15">
        <v>32332</v>
      </c>
      <c r="N65" s="14" t="s">
        <v>36</v>
      </c>
      <c r="O65" s="14" t="s">
        <v>230</v>
      </c>
      <c r="P65" s="14" t="s">
        <v>31</v>
      </c>
      <c r="Q65" s="14" t="s">
        <v>293</v>
      </c>
      <c r="R65" s="17">
        <v>198499.99</v>
      </c>
    </row>
    <row r="66" spans="1:18" ht="30" x14ac:dyDescent="0.25">
      <c r="A66" s="14">
        <v>63</v>
      </c>
      <c r="B66" s="14" t="s">
        <v>53</v>
      </c>
      <c r="C66" s="14" t="s">
        <v>100</v>
      </c>
      <c r="D66" s="14" t="s">
        <v>152</v>
      </c>
      <c r="E66" s="14" t="s">
        <v>216</v>
      </c>
      <c r="F66" s="15" t="s">
        <v>44</v>
      </c>
      <c r="G66" s="14" t="s">
        <v>35</v>
      </c>
      <c r="H66" s="14" t="s">
        <v>28</v>
      </c>
      <c r="I66" s="16">
        <v>45729</v>
      </c>
      <c r="J66" s="30">
        <v>45734</v>
      </c>
      <c r="K66" s="36">
        <v>45735</v>
      </c>
      <c r="L66" s="35">
        <v>45736</v>
      </c>
      <c r="M66" s="15">
        <v>32326</v>
      </c>
      <c r="N66" s="14" t="s">
        <v>36</v>
      </c>
      <c r="O66" s="14" t="s">
        <v>40</v>
      </c>
      <c r="P66" s="14" t="s">
        <v>31</v>
      </c>
      <c r="Q66" s="14" t="s">
        <v>294</v>
      </c>
      <c r="R66" s="17">
        <v>210630</v>
      </c>
    </row>
    <row r="67" spans="1:18" ht="75" x14ac:dyDescent="0.25">
      <c r="A67" s="14">
        <v>64</v>
      </c>
      <c r="B67" s="14" t="s">
        <v>26</v>
      </c>
      <c r="C67" s="14" t="s">
        <v>100</v>
      </c>
      <c r="D67" s="14" t="s">
        <v>153</v>
      </c>
      <c r="E67" s="14" t="s">
        <v>217</v>
      </c>
      <c r="F67" s="15" t="s">
        <v>44</v>
      </c>
      <c r="G67" s="14" t="s">
        <v>35</v>
      </c>
      <c r="H67" s="14" t="s">
        <v>28</v>
      </c>
      <c r="I67" s="16">
        <v>45733</v>
      </c>
      <c r="J67" s="30">
        <v>45740</v>
      </c>
      <c r="K67" s="36">
        <v>45741</v>
      </c>
      <c r="L67" s="35">
        <v>45740</v>
      </c>
      <c r="M67" s="15">
        <v>32341</v>
      </c>
      <c r="N67" s="14" t="s">
        <v>36</v>
      </c>
      <c r="O67" s="14" t="s">
        <v>231</v>
      </c>
      <c r="P67" s="14" t="s">
        <v>41</v>
      </c>
      <c r="Q67" s="14" t="s">
        <v>295</v>
      </c>
      <c r="R67" s="17">
        <v>65844</v>
      </c>
    </row>
    <row r="68" spans="1:18" ht="30" x14ac:dyDescent="0.25">
      <c r="A68" s="14">
        <v>65</v>
      </c>
      <c r="B68" s="14" t="s">
        <v>95</v>
      </c>
      <c r="C68" s="14" t="s">
        <v>100</v>
      </c>
      <c r="D68" s="14" t="s">
        <v>154</v>
      </c>
      <c r="E68" s="14" t="s">
        <v>218</v>
      </c>
      <c r="F68" s="15" t="s">
        <v>39</v>
      </c>
      <c r="G68" s="14" t="s">
        <v>27</v>
      </c>
      <c r="H68" s="14" t="s">
        <v>28</v>
      </c>
      <c r="I68" s="16">
        <v>45733</v>
      </c>
      <c r="J68" s="30">
        <v>45743</v>
      </c>
      <c r="K68" s="36">
        <v>45747</v>
      </c>
      <c r="L68" s="16">
        <v>45748</v>
      </c>
      <c r="M68" s="15">
        <v>32357</v>
      </c>
      <c r="N68" s="14" t="s">
        <v>36</v>
      </c>
      <c r="O68" s="14" t="s">
        <v>38</v>
      </c>
      <c r="P68" s="14" t="s">
        <v>31</v>
      </c>
      <c r="Q68" s="14" t="s">
        <v>296</v>
      </c>
      <c r="R68" s="17">
        <v>184080</v>
      </c>
    </row>
    <row r="69" spans="1:18" ht="45" x14ac:dyDescent="0.25">
      <c r="A69" s="14">
        <v>66</v>
      </c>
      <c r="B69" s="14" t="s">
        <v>43</v>
      </c>
      <c r="C69" s="14" t="s">
        <v>100</v>
      </c>
      <c r="D69" s="14" t="s">
        <v>155</v>
      </c>
      <c r="E69" s="14" t="s">
        <v>219</v>
      </c>
      <c r="F69" s="15" t="s">
        <v>44</v>
      </c>
      <c r="G69" s="14" t="s">
        <v>35</v>
      </c>
      <c r="H69" s="14" t="s">
        <v>28</v>
      </c>
      <c r="I69" s="16">
        <v>45730</v>
      </c>
      <c r="J69" s="30">
        <v>45740</v>
      </c>
      <c r="K69" s="36">
        <v>45740</v>
      </c>
      <c r="L69" s="35">
        <v>45741</v>
      </c>
      <c r="M69" s="15">
        <v>32343</v>
      </c>
      <c r="N69" s="14" t="s">
        <v>36</v>
      </c>
      <c r="O69" s="14" t="s">
        <v>231</v>
      </c>
      <c r="P69" s="14" t="s">
        <v>31</v>
      </c>
      <c r="Q69" s="14" t="s">
        <v>297</v>
      </c>
      <c r="R69" s="17">
        <v>43424</v>
      </c>
    </row>
    <row r="70" spans="1:18" ht="45" x14ac:dyDescent="0.25">
      <c r="A70" s="14">
        <v>67</v>
      </c>
      <c r="B70" s="14" t="s">
        <v>62</v>
      </c>
      <c r="C70" s="14" t="s">
        <v>100</v>
      </c>
      <c r="D70" s="14" t="s">
        <v>156</v>
      </c>
      <c r="E70" s="14" t="s">
        <v>220</v>
      </c>
      <c r="F70" s="15" t="s">
        <v>58</v>
      </c>
      <c r="G70" s="14" t="s">
        <v>35</v>
      </c>
      <c r="H70" s="14" t="s">
        <v>28</v>
      </c>
      <c r="I70" s="36">
        <v>45728</v>
      </c>
      <c r="J70" s="16">
        <v>45728</v>
      </c>
      <c r="K70" s="36">
        <v>45728</v>
      </c>
      <c r="L70" s="35">
        <v>45734</v>
      </c>
      <c r="M70" s="15">
        <v>32322</v>
      </c>
      <c r="N70" s="14" t="s">
        <v>36</v>
      </c>
      <c r="O70" s="14" t="s">
        <v>231</v>
      </c>
      <c r="P70" s="14" t="s">
        <v>41</v>
      </c>
      <c r="Q70" s="14" t="s">
        <v>298</v>
      </c>
      <c r="R70" s="17">
        <v>3999999.4</v>
      </c>
    </row>
    <row r="71" spans="1:18" ht="30" x14ac:dyDescent="0.25">
      <c r="A71" s="14">
        <v>68</v>
      </c>
      <c r="B71" s="14" t="s">
        <v>34</v>
      </c>
      <c r="C71" s="14" t="s">
        <v>100</v>
      </c>
      <c r="D71" s="14" t="s">
        <v>158</v>
      </c>
      <c r="E71" s="14" t="s">
        <v>222</v>
      </c>
      <c r="F71" s="15" t="s">
        <v>44</v>
      </c>
      <c r="G71" s="14" t="s">
        <v>27</v>
      </c>
      <c r="H71" s="14" t="s">
        <v>28</v>
      </c>
      <c r="I71" s="16">
        <v>45734</v>
      </c>
      <c r="J71" s="30">
        <v>45740</v>
      </c>
      <c r="K71" s="36">
        <v>45741</v>
      </c>
      <c r="L71" s="35">
        <v>45742</v>
      </c>
      <c r="M71" s="15">
        <v>32345</v>
      </c>
      <c r="N71" s="14" t="s">
        <v>36</v>
      </c>
      <c r="O71" s="14" t="s">
        <v>37</v>
      </c>
      <c r="P71" s="14" t="s">
        <v>31</v>
      </c>
      <c r="Q71" s="14" t="s">
        <v>300</v>
      </c>
      <c r="R71" s="17">
        <v>209426.4</v>
      </c>
    </row>
    <row r="72" spans="1:18" ht="30" x14ac:dyDescent="0.25">
      <c r="A72" s="14">
        <v>69</v>
      </c>
      <c r="B72" s="14" t="s">
        <v>43</v>
      </c>
      <c r="C72" s="14" t="s">
        <v>100</v>
      </c>
      <c r="D72" s="14" t="s">
        <v>159</v>
      </c>
      <c r="E72" s="14" t="s">
        <v>223</v>
      </c>
      <c r="F72" s="15" t="s">
        <v>44</v>
      </c>
      <c r="G72" s="14" t="s">
        <v>35</v>
      </c>
      <c r="H72" s="14" t="s">
        <v>28</v>
      </c>
      <c r="I72" s="16">
        <v>45733</v>
      </c>
      <c r="J72" s="30">
        <v>45737</v>
      </c>
      <c r="K72" s="36">
        <v>45737</v>
      </c>
      <c r="L72" s="35">
        <v>45740</v>
      </c>
      <c r="M72" s="15">
        <v>32340</v>
      </c>
      <c r="N72" s="14" t="s">
        <v>36</v>
      </c>
      <c r="O72" s="14" t="s">
        <v>37</v>
      </c>
      <c r="P72" s="14" t="s">
        <v>41</v>
      </c>
      <c r="Q72" s="14" t="s">
        <v>301</v>
      </c>
      <c r="R72" s="17">
        <v>248000</v>
      </c>
    </row>
    <row r="73" spans="1:18" ht="30" x14ac:dyDescent="0.25">
      <c r="A73" s="14">
        <v>70</v>
      </c>
      <c r="B73" s="14" t="s">
        <v>34</v>
      </c>
      <c r="C73" s="14" t="s">
        <v>100</v>
      </c>
      <c r="D73" s="14" t="s">
        <v>160</v>
      </c>
      <c r="E73" s="14" t="s">
        <v>224</v>
      </c>
      <c r="F73" s="15" t="s">
        <v>44</v>
      </c>
      <c r="G73" s="14" t="s">
        <v>27</v>
      </c>
      <c r="H73" s="14" t="s">
        <v>28</v>
      </c>
      <c r="I73" s="16">
        <v>45735</v>
      </c>
      <c r="J73" s="30">
        <v>45742</v>
      </c>
      <c r="K73" s="36">
        <v>45743</v>
      </c>
      <c r="L73" s="36">
        <v>45743</v>
      </c>
      <c r="M73" s="15">
        <v>32352</v>
      </c>
      <c r="N73" s="14" t="s">
        <v>36</v>
      </c>
      <c r="O73" s="14" t="s">
        <v>38</v>
      </c>
      <c r="P73" s="14" t="s">
        <v>31</v>
      </c>
      <c r="Q73" s="14" t="s">
        <v>302</v>
      </c>
      <c r="R73" s="17">
        <v>33500</v>
      </c>
    </row>
    <row r="74" spans="1:18" ht="45" x14ac:dyDescent="0.25">
      <c r="A74" s="14">
        <v>71</v>
      </c>
      <c r="B74" s="14" t="s">
        <v>34</v>
      </c>
      <c r="C74" s="14" t="s">
        <v>100</v>
      </c>
      <c r="D74" s="14" t="s">
        <v>311</v>
      </c>
      <c r="E74" s="14" t="s">
        <v>312</v>
      </c>
      <c r="F74" s="15" t="s">
        <v>44</v>
      </c>
      <c r="G74" s="14" t="s">
        <v>27</v>
      </c>
      <c r="H74" s="14" t="s">
        <v>28</v>
      </c>
      <c r="I74" s="16">
        <v>45737</v>
      </c>
      <c r="J74" s="16">
        <v>45744</v>
      </c>
      <c r="K74" s="16">
        <v>45747</v>
      </c>
      <c r="L74" s="16">
        <v>45748</v>
      </c>
      <c r="M74" s="15">
        <v>32365</v>
      </c>
      <c r="N74" s="14" t="s">
        <v>36</v>
      </c>
      <c r="O74" s="14" t="s">
        <v>229</v>
      </c>
      <c r="P74" s="14" t="s">
        <v>41</v>
      </c>
      <c r="Q74" s="14" t="s">
        <v>313</v>
      </c>
      <c r="R74" s="17">
        <v>113916.2</v>
      </c>
    </row>
    <row r="75" spans="1:18" ht="30" x14ac:dyDescent="0.25">
      <c r="A75" s="14">
        <v>72</v>
      </c>
      <c r="B75" s="14" t="s">
        <v>34</v>
      </c>
      <c r="C75" s="14" t="s">
        <v>100</v>
      </c>
      <c r="D75" s="14" t="s">
        <v>161</v>
      </c>
      <c r="E75" s="14" t="s">
        <v>225</v>
      </c>
      <c r="F75" s="15" t="s">
        <v>44</v>
      </c>
      <c r="G75" s="14" t="s">
        <v>35</v>
      </c>
      <c r="H75" s="14" t="s">
        <v>28</v>
      </c>
      <c r="I75" s="16">
        <v>45737</v>
      </c>
      <c r="J75" s="30">
        <v>45741</v>
      </c>
      <c r="K75" s="36">
        <v>45742</v>
      </c>
      <c r="L75" s="35">
        <v>45742</v>
      </c>
      <c r="M75" s="15">
        <v>32346</v>
      </c>
      <c r="N75" s="14" t="s">
        <v>36</v>
      </c>
      <c r="O75" s="14" t="s">
        <v>38</v>
      </c>
      <c r="P75" s="14" t="s">
        <v>31</v>
      </c>
      <c r="Q75" s="14" t="s">
        <v>303</v>
      </c>
      <c r="R75" s="17">
        <v>238381.2</v>
      </c>
    </row>
    <row r="76" spans="1:18" ht="60" x14ac:dyDescent="0.25">
      <c r="A76" s="14">
        <v>73</v>
      </c>
      <c r="B76" s="14" t="s">
        <v>318</v>
      </c>
      <c r="C76" s="14" t="s">
        <v>100</v>
      </c>
      <c r="D76" s="14" t="s">
        <v>319</v>
      </c>
      <c r="E76" s="14" t="s">
        <v>320</v>
      </c>
      <c r="F76" s="15" t="s">
        <v>39</v>
      </c>
      <c r="G76" s="14" t="s">
        <v>35</v>
      </c>
      <c r="H76" s="14" t="s">
        <v>28</v>
      </c>
      <c r="I76" s="16">
        <v>45730</v>
      </c>
      <c r="J76" s="30">
        <v>45744</v>
      </c>
      <c r="K76" s="16">
        <v>45749</v>
      </c>
      <c r="L76" s="16">
        <v>45749</v>
      </c>
      <c r="M76" s="15">
        <v>32366</v>
      </c>
      <c r="N76" s="14" t="s">
        <v>36</v>
      </c>
      <c r="O76" s="14" t="s">
        <v>54</v>
      </c>
      <c r="P76" s="14" t="s">
        <v>41</v>
      </c>
      <c r="Q76" s="14" t="s">
        <v>321</v>
      </c>
      <c r="R76" s="17">
        <v>370638</v>
      </c>
    </row>
    <row r="77" spans="1:18" ht="30" x14ac:dyDescent="0.25">
      <c r="A77" s="14">
        <v>74</v>
      </c>
      <c r="B77" s="14" t="s">
        <v>43</v>
      </c>
      <c r="C77" s="14" t="s">
        <v>100</v>
      </c>
      <c r="D77" s="14" t="s">
        <v>162</v>
      </c>
      <c r="E77" s="14" t="s">
        <v>226</v>
      </c>
      <c r="F77" s="15" t="s">
        <v>44</v>
      </c>
      <c r="G77" s="14" t="s">
        <v>27</v>
      </c>
      <c r="H77" s="14" t="s">
        <v>28</v>
      </c>
      <c r="I77" s="16">
        <v>45734</v>
      </c>
      <c r="J77" s="30">
        <v>45736</v>
      </c>
      <c r="K77" s="36">
        <v>45737</v>
      </c>
      <c r="L77" s="35">
        <v>45740</v>
      </c>
      <c r="M77" s="15">
        <v>32338</v>
      </c>
      <c r="N77" s="14" t="s">
        <v>36</v>
      </c>
      <c r="O77" s="14" t="s">
        <v>37</v>
      </c>
      <c r="P77" s="14" t="s">
        <v>31</v>
      </c>
      <c r="Q77" s="14" t="s">
        <v>304</v>
      </c>
      <c r="R77" s="17">
        <v>234932.1</v>
      </c>
    </row>
    <row r="78" spans="1:18" ht="60" x14ac:dyDescent="0.25">
      <c r="A78" s="14">
        <v>75</v>
      </c>
      <c r="B78" s="14" t="s">
        <v>26</v>
      </c>
      <c r="C78" s="14" t="s">
        <v>100</v>
      </c>
      <c r="D78" s="14" t="s">
        <v>164</v>
      </c>
      <c r="E78" s="14" t="s">
        <v>228</v>
      </c>
      <c r="F78" s="15" t="s">
        <v>44</v>
      </c>
      <c r="G78" s="14" t="s">
        <v>35</v>
      </c>
      <c r="H78" s="14" t="s">
        <v>28</v>
      </c>
      <c r="I78" s="16">
        <v>45743</v>
      </c>
      <c r="J78" s="30">
        <v>45744</v>
      </c>
      <c r="K78" s="30">
        <v>45744</v>
      </c>
      <c r="L78" s="35">
        <v>45744</v>
      </c>
      <c r="M78" s="15">
        <v>32355</v>
      </c>
      <c r="N78" s="14" t="s">
        <v>36</v>
      </c>
      <c r="O78" s="14" t="s">
        <v>38</v>
      </c>
      <c r="P78" s="14" t="s">
        <v>31</v>
      </c>
      <c r="Q78" s="14" t="s">
        <v>306</v>
      </c>
      <c r="R78" s="17">
        <v>227150</v>
      </c>
    </row>
    <row r="79" spans="1:18" ht="45" x14ac:dyDescent="0.25">
      <c r="A79" s="14">
        <v>76</v>
      </c>
      <c r="B79" s="14" t="s">
        <v>34</v>
      </c>
      <c r="C79" s="14" t="s">
        <v>55</v>
      </c>
      <c r="D79" s="14" t="s">
        <v>307</v>
      </c>
      <c r="E79" s="14" t="s">
        <v>308</v>
      </c>
      <c r="F79" s="15" t="s">
        <v>24</v>
      </c>
      <c r="G79" s="14" t="s">
        <v>27</v>
      </c>
      <c r="H79" s="14" t="s">
        <v>28</v>
      </c>
      <c r="I79" s="16">
        <v>45694</v>
      </c>
      <c r="J79" s="36">
        <v>45741</v>
      </c>
      <c r="K79" s="30">
        <v>45747</v>
      </c>
      <c r="L79" s="16" t="s">
        <v>51</v>
      </c>
      <c r="M79" s="16" t="s">
        <v>51</v>
      </c>
      <c r="N79" s="14" t="s">
        <v>57</v>
      </c>
      <c r="O79" s="14" t="s">
        <v>37</v>
      </c>
      <c r="P79" s="14" t="s">
        <v>31</v>
      </c>
      <c r="Q79" s="14" t="s">
        <v>309</v>
      </c>
      <c r="R79" s="17" t="s">
        <v>51</v>
      </c>
    </row>
    <row r="80" spans="1:18" ht="45" x14ac:dyDescent="0.25">
      <c r="A80" s="14">
        <v>77</v>
      </c>
      <c r="B80" s="14" t="s">
        <v>34</v>
      </c>
      <c r="C80" s="14" t="s">
        <v>55</v>
      </c>
      <c r="D80" s="14" t="s">
        <v>307</v>
      </c>
      <c r="E80" s="14" t="s">
        <v>308</v>
      </c>
      <c r="F80" s="15" t="s">
        <v>24</v>
      </c>
      <c r="G80" s="14" t="s">
        <v>27</v>
      </c>
      <c r="H80" s="14" t="s">
        <v>28</v>
      </c>
      <c r="I80" s="16">
        <v>45694</v>
      </c>
      <c r="J80" s="36">
        <v>45741</v>
      </c>
      <c r="K80" s="30">
        <v>45747</v>
      </c>
      <c r="L80" s="16" t="s">
        <v>51</v>
      </c>
      <c r="M80" s="16" t="s">
        <v>51</v>
      </c>
      <c r="N80" s="14" t="s">
        <v>36</v>
      </c>
      <c r="O80" s="14" t="s">
        <v>38</v>
      </c>
      <c r="P80" s="14" t="s">
        <v>31</v>
      </c>
      <c r="Q80" s="14" t="s">
        <v>310</v>
      </c>
      <c r="R80" s="17" t="s">
        <v>51</v>
      </c>
    </row>
    <row r="81" spans="1:7" x14ac:dyDescent="0.25">
      <c r="A81" s="13" t="s">
        <v>322</v>
      </c>
    </row>
    <row r="82" spans="1:7" x14ac:dyDescent="0.25">
      <c r="B82" s="51"/>
      <c r="C82" s="51"/>
      <c r="D82" s="51"/>
      <c r="E82" s="51" t="s">
        <v>47</v>
      </c>
      <c r="F82" s="51"/>
      <c r="G82" s="51"/>
    </row>
    <row r="83" spans="1:7" x14ac:dyDescent="0.25">
      <c r="B83" s="52"/>
      <c r="C83" s="52"/>
      <c r="D83" s="52"/>
      <c r="E83" s="52" t="s">
        <v>48</v>
      </c>
      <c r="F83" s="52"/>
      <c r="G83" s="52"/>
    </row>
    <row r="84" spans="1:7" x14ac:dyDescent="0.25">
      <c r="B84" s="53"/>
      <c r="C84" s="53"/>
      <c r="D84" s="53"/>
      <c r="E84" s="53" t="s">
        <v>49</v>
      </c>
      <c r="F84" s="53"/>
      <c r="G84" s="53"/>
    </row>
  </sheetData>
  <autoFilter ref="B3:R84" xr:uid="{00000000-0001-0000-0000-000000000000}"/>
  <mergeCells count="7">
    <mergeCell ref="B84:D84"/>
    <mergeCell ref="E84:G84"/>
    <mergeCell ref="A2:R2"/>
    <mergeCell ref="B82:D82"/>
    <mergeCell ref="E82:G82"/>
    <mergeCell ref="B83:D83"/>
    <mergeCell ref="E83:G83"/>
  </mergeCells>
  <conditionalFormatting sqref="M46">
    <cfRule type="duplicateValues" dxfId="1" priority="1"/>
    <cfRule type="duplicateValues" dxfId="0" priority="2"/>
  </conditionalFormatting>
  <pageMargins left="0.23622047244094491" right="0.23622047244094491" top="0.43307086614173229" bottom="0.39370078740157483" header="0.31496062992125984" footer="0.31496062992125984"/>
  <pageSetup paperSize="5" scale="38" fitToHeight="0" orientation="landscape" r:id="rId1"/>
  <headerFooter>
    <oddHeader>&amp;R&amp;P de &amp;N</oddHead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e0e2266-76bd-4139-930a-1cefa2e3aa60" xsi:nil="true"/>
    <lcf76f155ced4ddcb4097134ff3c332f xmlns="413b7329-655d-4d7d-a76a-bebacd67a116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7045315FBA9F44D8D70733E3990EA95" ma:contentTypeVersion="18" ma:contentTypeDescription="Crear nuevo documento." ma:contentTypeScope="" ma:versionID="cab46c80e42aa8f8b982ba4580c23177">
  <xsd:schema xmlns:xsd="http://www.w3.org/2001/XMLSchema" xmlns:xs="http://www.w3.org/2001/XMLSchema" xmlns:p="http://schemas.microsoft.com/office/2006/metadata/properties" xmlns:ns2="413b7329-655d-4d7d-a76a-bebacd67a116" xmlns:ns3="6e0e2266-76bd-4139-930a-1cefa2e3aa60" targetNamespace="http://schemas.microsoft.com/office/2006/metadata/properties" ma:root="true" ma:fieldsID="cc5b1a32a2e34622adf0f99e43699074" ns2:_="" ns3:_="">
    <xsd:import namespace="413b7329-655d-4d7d-a76a-bebacd67a116"/>
    <xsd:import namespace="6e0e2266-76bd-4139-930a-1cefa2e3aa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3b7329-655d-4d7d-a76a-bebacd67a11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6df2fa1b-c5fa-467e-b3aa-78339dce83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0e2266-76bd-4139-930a-1cefa2e3aa6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982f561c-1994-4a7f-972f-9d5b7326916d}" ma:internalName="TaxCatchAll" ma:showField="CatchAllData" ma:web="6e0e2266-76bd-4139-930a-1cefa2e3aa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02D789B-8E53-431D-A564-5E187F20C1F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EC0A705-E700-47E5-A7B0-2E1146E54D8F}">
  <ds:schemaRefs>
    <ds:schemaRef ds:uri="http://purl.org/dc/terms/"/>
    <ds:schemaRef ds:uri="http://www.w3.org/XML/1998/namespace"/>
    <ds:schemaRef ds:uri="6e0e2266-76bd-4139-930a-1cefa2e3aa60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  <ds:schemaRef ds:uri="413b7329-655d-4d7d-a76a-bebacd67a116"/>
    <ds:schemaRef ds:uri="http://purl.org/dc/dcmitype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ADDAF88E-75BF-4364-8DEA-51582D16345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13b7329-655d-4d7d-a76a-bebacd67a116"/>
    <ds:schemaRef ds:uri="6e0e2266-76bd-4139-930a-1cefa2e3aa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Adjud. Marzo (General)</vt:lpstr>
      <vt:lpstr>Adjud. Marzo (MIPYMES)</vt:lpstr>
      <vt:lpstr>'Adjud. Marzo (General)'!Área_de_impresión</vt:lpstr>
      <vt:lpstr>'Adjud. Marzo (MIPYMES)'!Área_de_impresión</vt:lpstr>
      <vt:lpstr>'Adjud. Marzo (General)'!Títulos_a_imprimir</vt:lpstr>
      <vt:lpstr>'Adjud. Marzo (MIPYMES)'!Títulos_a_imprimir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Paul M. Consoro Peña</dc:creator>
  <cp:keywords/>
  <dc:description/>
  <cp:lastModifiedBy>Matily Alcantara Reynoso</cp:lastModifiedBy>
  <cp:revision/>
  <cp:lastPrinted>2025-04-04T17:23:51Z</cp:lastPrinted>
  <dcterms:created xsi:type="dcterms:W3CDTF">2024-04-30T12:32:32Z</dcterms:created>
  <dcterms:modified xsi:type="dcterms:W3CDTF">2025-04-04T17:58:50Z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0x01010027045315FBA9F44D8D70733E3990EA95</vt:lpwstr>
  </property>
  <property fmtid="{D5CDD505-2E9C-101B-9397-08002B2CF9AE}" pid="3" name="MediaServiceImageTags">
    <vt:lpwstr/>
  </property>
</Properties>
</file>