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namedSheetViews/namedSheetView1.xml" ContentType="application/vnd.ms-excel.namedsheetview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poderjudicialgobdo-my.sharepoint.com/personal/matalcantara_poderjudicial_gob_do/Documents/02. REPORTE ORDENES DE COMPRAS/RELACIÓN DE ADJUDICACIONES/2025/05. MAYO 2025/"/>
    </mc:Choice>
  </mc:AlternateContent>
  <xr:revisionPtr revIDLastSave="1610" documentId="13_ncr:1_{BD71403C-D4C9-4D8B-B1C3-67053B9E619B}" xr6:coauthVersionLast="47" xr6:coauthVersionMax="47" xr10:uidLastSave="{0227E82E-DF33-4D08-8466-18F02B4F97E5}"/>
  <bookViews>
    <workbookView xWindow="28680" yWindow="-120" windowWidth="29040" windowHeight="15720" tabRatio="594" xr2:uid="{00000000-000D-0000-FFFF-FFFF00000000}"/>
  </bookViews>
  <sheets>
    <sheet name="Adjud. Mayo (General)" sheetId="1" r:id="rId1"/>
    <sheet name="Adjud. Mayo (MIPYMES)" sheetId="4" r:id="rId2"/>
  </sheets>
  <definedNames>
    <definedName name="_xlnm._FilterDatabase" localSheetId="0" hidden="1">'Adjud. Mayo (General)'!$B$3:$Q$75</definedName>
    <definedName name="_xlnm._FilterDatabase" localSheetId="1" hidden="1">'Adjud. Mayo (MIPYMES)'!$B$3:$Q$56</definedName>
    <definedName name="_xlnm.Print_Area" localSheetId="0">'Adjud. Mayo (General)'!$A$1:$W$75</definedName>
    <definedName name="_xlnm.Print_Area" localSheetId="1">'Adjud. Mayo (MIPYMES)'!$A$1:$Q$56</definedName>
    <definedName name="_xlnm.Print_Titles" localSheetId="0">'Adjud. Mayo (General)'!$1:$3</definedName>
    <definedName name="_xlnm.Print_Titles" localSheetId="1">'Adjud. Mayo (MIPYMES)'!$1:$3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5" i="1" l="1"/>
  <c r="R64" i="1"/>
  <c r="R63" i="1"/>
  <c r="R62" i="1"/>
  <c r="R61" i="1"/>
  <c r="R60" i="1"/>
  <c r="R50" i="1"/>
  <c r="R49" i="1"/>
  <c r="R39" i="1"/>
  <c r="R36" i="1"/>
  <c r="R33" i="1"/>
  <c r="R31" i="1"/>
  <c r="R28" i="1"/>
  <c r="R27" i="1"/>
  <c r="R23" i="1"/>
  <c r="R18" i="1"/>
  <c r="R17" i="1"/>
  <c r="R16" i="1"/>
  <c r="R14" i="1"/>
  <c r="R13" i="1"/>
  <c r="R12" i="1"/>
  <c r="R11" i="1"/>
  <c r="R10" i="1"/>
  <c r="R8" i="1"/>
  <c r="R7" i="1"/>
  <c r="R6" i="1"/>
  <c r="R5" i="1"/>
  <c r="R37" i="1"/>
  <c r="R38" i="1"/>
  <c r="R40" i="1"/>
  <c r="R41" i="1"/>
  <c r="R47" i="1"/>
  <c r="R48" i="1"/>
  <c r="R51" i="1"/>
  <c r="R52" i="1"/>
  <c r="R53" i="1"/>
  <c r="R54" i="1"/>
  <c r="R55" i="1"/>
  <c r="R56" i="1"/>
  <c r="R57" i="1"/>
  <c r="R58" i="1"/>
  <c r="R59" i="1"/>
  <c r="R66" i="1"/>
  <c r="R67" i="1"/>
  <c r="R68" i="1"/>
  <c r="R69" i="1"/>
  <c r="R70" i="1"/>
  <c r="R71" i="1"/>
  <c r="R32" i="1"/>
  <c r="R4" i="1"/>
  <c r="R22" i="1"/>
  <c r="R21" i="1"/>
  <c r="R20" i="1"/>
  <c r="R19" i="1"/>
  <c r="R15" i="1"/>
  <c r="R9" i="1"/>
  <c r="R35" i="1"/>
  <c r="R34" i="1"/>
  <c r="R30" i="1"/>
  <c r="R29" i="1"/>
  <c r="R26" i="1"/>
  <c r="R25" i="1"/>
  <c r="R24" i="1"/>
  <c r="T4" i="1"/>
  <c r="T71" i="1" l="1"/>
  <c r="S71" i="1" l="1"/>
  <c r="T70" i="1"/>
  <c r="T69" i="1"/>
  <c r="T68" i="1"/>
  <c r="T67" i="1"/>
  <c r="T66" i="1"/>
  <c r="S66" i="1" l="1"/>
  <c r="S68" i="1"/>
  <c r="S70" i="1"/>
  <c r="S67" i="1"/>
  <c r="S69" i="1"/>
  <c r="T52" i="1" l="1"/>
  <c r="S52" i="1" l="1"/>
  <c r="T65" i="1"/>
  <c r="T64" i="1"/>
  <c r="S65" i="1" l="1"/>
  <c r="S64" i="1"/>
  <c r="T63" i="1"/>
  <c r="T62" i="1"/>
  <c r="T60" i="1"/>
  <c r="T59" i="1"/>
  <c r="T58" i="1"/>
  <c r="T56" i="1"/>
  <c r="T55" i="1"/>
  <c r="T51" i="1"/>
  <c r="T50" i="1"/>
  <c r="T49" i="1"/>
  <c r="T48" i="1"/>
  <c r="T47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19" i="1"/>
  <c r="T18" i="1"/>
  <c r="T17" i="1"/>
  <c r="T16" i="1"/>
  <c r="T15" i="1"/>
  <c r="T13" i="1"/>
  <c r="T12" i="1"/>
  <c r="T11" i="1"/>
  <c r="T9" i="1"/>
  <c r="T7" i="1"/>
  <c r="S49" i="1" l="1"/>
  <c r="S25" i="1"/>
  <c r="S37" i="1"/>
  <c r="S13" i="1"/>
  <c r="S11" i="1"/>
  <c r="S35" i="1"/>
  <c r="S47" i="1"/>
  <c r="S23" i="1"/>
  <c r="S12" i="1"/>
  <c r="S24" i="1"/>
  <c r="S36" i="1"/>
  <c r="S48" i="1"/>
  <c r="S26" i="1"/>
  <c r="S27" i="1"/>
  <c r="S17" i="1"/>
  <c r="S29" i="1"/>
  <c r="S41" i="1"/>
  <c r="S56" i="1"/>
  <c r="S50" i="1"/>
  <c r="S7" i="1"/>
  <c r="S19" i="1"/>
  <c r="S59" i="1"/>
  <c r="S32" i="1"/>
  <c r="S60" i="1"/>
  <c r="S31" i="1"/>
  <c r="S38" i="1"/>
  <c r="S18" i="1"/>
  <c r="S30" i="1"/>
  <c r="S58" i="1"/>
  <c r="S9" i="1"/>
  <c r="S33" i="1"/>
  <c r="S22" i="1"/>
  <c r="S34" i="1"/>
  <c r="S21" i="1"/>
  <c r="S51" i="1"/>
  <c r="S15" i="1"/>
  <c r="S39" i="1"/>
  <c r="S40" i="1"/>
  <c r="S55" i="1"/>
  <c r="S28" i="1"/>
  <c r="S62" i="1"/>
  <c r="S63" i="1"/>
  <c r="S16" i="1"/>
  <c r="S4" i="1"/>
  <c r="T2" i="1" l="1"/>
  <c r="U2" i="1" s="1"/>
  <c r="S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Emmanuel Oviedo S.</author>
    <author>tc={FED3C08C-D097-48D2-AF43-208CE0BAFE00}</author>
    <author>tc={8A4E7125-6660-441D-8E99-4B9641FA7215}</author>
    <author>tc={99024230-8289-46CC-96E7-D507C3417C50}</author>
    <author>tc={6D9A778D-6B08-459E-9010-1BD54EF5F00B}</author>
  </authors>
  <commentList>
    <comment ref="U2" authorId="0" shapeId="0" xr:uid="{8E0299D6-C9C1-4F2D-A686-25108C015569}">
      <text>
        <r>
          <rPr>
            <b/>
            <sz val="9"/>
            <color indexed="81"/>
            <rFont val="Tahoma"/>
            <family val="2"/>
          </rPr>
          <t>Emmanuel Oviedo S.:</t>
        </r>
        <r>
          <rPr>
            <sz val="9"/>
            <color indexed="81"/>
            <rFont val="Tahoma"/>
            <family val="2"/>
          </rPr>
          <t xml:space="preserve">
Producción del mes
</t>
        </r>
      </text>
    </comment>
    <comment ref="S12" authorId="1" shapeId="0" xr:uid="{FED3C08C-D097-48D2-AF43-208CE0BAFE00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TIENEN PLAZO.
</t>
      </text>
    </comment>
    <comment ref="S13" authorId="2" shapeId="0" xr:uid="{8A4E7125-6660-441D-8E99-4B9641FA7215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TIENE (1) ENMIENDA. </t>
      </text>
    </comment>
    <comment ref="S60" authorId="3" shapeId="0" xr:uid="{99024230-8289-46CC-96E7-D507C3417C5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TIENEN PLAZO.</t>
      </text>
    </comment>
    <comment ref="S64" authorId="4" shapeId="0" xr:uid="{6D9A778D-6B08-459E-9010-1BD54EF5F00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COMPLETIVO SOLICITADO 20/05/2025 EN FECHA RECIBIDO EN FECHA 30/05/2025.
EVIDENCIA EN PLANNER.</t>
      </text>
    </comment>
  </commentList>
</comments>
</file>

<file path=xl/sharedStrings.xml><?xml version="1.0" encoding="utf-8"?>
<sst xmlns="http://schemas.openxmlformats.org/spreadsheetml/2006/main" count="1339" uniqueCount="236">
  <si>
    <t>CANTIDAD DE PROCESO DEL MES</t>
  </si>
  <si>
    <t>CUMPLE</t>
  </si>
  <si>
    <t>PRODUCCIÓN DEL MES</t>
  </si>
  <si>
    <t>LICITACIÓN PÚBLICA NACIONAL</t>
  </si>
  <si>
    <t>NO.</t>
  </si>
  <si>
    <t xml:space="preserve">DPTO. SOLICITANTE </t>
  </si>
  <si>
    <t>MES DE ENTRADA</t>
  </si>
  <si>
    <t>DESCRIPCIÓN RESUMIDA DE LO QUE SE REQUIERE</t>
  </si>
  <si>
    <t xml:space="preserve">CÓDIGO ASIGNADO </t>
  </si>
  <si>
    <t>TIPO DE UMBRAL</t>
  </si>
  <si>
    <t xml:space="preserve">TIPO DE ADQUISICIÓN </t>
  </si>
  <si>
    <t>ESTADO DEL PROCESO</t>
  </si>
  <si>
    <t xml:space="preserve">FECHA PUBLICACIÓN </t>
  </si>
  <si>
    <t>FECHA ADJUDICACION</t>
  </si>
  <si>
    <t>FECHA ORDEN DE COMPRA</t>
  </si>
  <si>
    <t xml:space="preserve">NO. DE ORDEN DE COMPRAS </t>
  </si>
  <si>
    <t xml:space="preserve">MYPYMES  </t>
  </si>
  <si>
    <t>TIPO DE MIPYME / PRODUCCIÓN NACIONAL / MUJER / NO APLICA</t>
  </si>
  <si>
    <t>SUPLIDOR ADJUDICADO</t>
  </si>
  <si>
    <t>MONTO ORDEN DE COMPRAS</t>
  </si>
  <si>
    <t>DIAS LABORABLES (CANTIDAD)</t>
  </si>
  <si>
    <t>CUMPLE O NO</t>
  </si>
  <si>
    <t>COMPARACIÓN DE PRECIOS</t>
  </si>
  <si>
    <t xml:space="preserve">DIRECCIÓN DE GESTIÓN HUMANA </t>
  </si>
  <si>
    <t>BIEN</t>
  </si>
  <si>
    <t>ADJUDICADO</t>
  </si>
  <si>
    <t>N/A</t>
  </si>
  <si>
    <t>NO</t>
  </si>
  <si>
    <t>DIRECCIÓN DE INFRAESTRUCTURA FÍSICA</t>
  </si>
  <si>
    <t>SERVICIO</t>
  </si>
  <si>
    <t>SI</t>
  </si>
  <si>
    <t>MEDIANA EMPRESA</t>
  </si>
  <si>
    <t>PEQUEÑA EMPRESA</t>
  </si>
  <si>
    <t>COMPRA MENOR</t>
  </si>
  <si>
    <t>MICRO EMPRESA</t>
  </si>
  <si>
    <t>DIRECCIÓN DE TECNOLOGÍAS DE LA INFORMACIÓN Y LA COMUNICACIÓN</t>
  </si>
  <si>
    <t>DIRECCIÓN ADMINISTRATIVA</t>
  </si>
  <si>
    <t>POR DEBAJO UMBRAL</t>
  </si>
  <si>
    <t>MIPYME MUJER – MICRO EMPRESA</t>
  </si>
  <si>
    <t>YERINA REYES CARRAZANA</t>
  </si>
  <si>
    <t xml:space="preserve">FIRMADO POR: </t>
  </si>
  <si>
    <t>GERENTE DE COTIZACIONES Y SEG. DE COMPRAS</t>
  </si>
  <si>
    <t xml:space="preserve">PLAZOS POR TIPO DE PROCESOS </t>
  </si>
  <si>
    <t>N/D</t>
  </si>
  <si>
    <t>DIAS FERIADOS</t>
  </si>
  <si>
    <t>EXCEPCIÓN</t>
  </si>
  <si>
    <t>MIPYME MUJER – PEQUEÑA EMPRESA</t>
  </si>
  <si>
    <t>TECNOFIJACIONES DE DOMINICANA, SRL</t>
  </si>
  <si>
    <t>FECHA DE NOTIFICACIÓN</t>
  </si>
  <si>
    <t>OBRA</t>
  </si>
  <si>
    <t>ADMINISTRACIÓN GENERAL DEL SERVICIO JUDICIAL</t>
  </si>
  <si>
    <t>MARZO</t>
  </si>
  <si>
    <t>LICITACIÓN RESTRINGIDA</t>
  </si>
  <si>
    <t>FEBRERO</t>
  </si>
  <si>
    <t>ABRIL</t>
  </si>
  <si>
    <t>MIPYME MUJER - MEDIANA EMPRESA</t>
  </si>
  <si>
    <t>DIRECCIÓN DE COMUNICACIÓN ESTRATÉGICA</t>
  </si>
  <si>
    <t>GRAN EMPRESA</t>
  </si>
  <si>
    <t>RELACIÓN DE COMPRAS REALIZADAS A MICRO, PEQUEÑAS Y MEDIANAS EMPRESAS (MIPYMES) - MAYO 2025</t>
  </si>
  <si>
    <t>RELACIÓN DE COMPRAS REALIZADAS A MICRO, PEQUEÑAS Y MEDIANAS EMPRESAS - MAYO 2025</t>
  </si>
  <si>
    <t>DIRECCIÓN DE PRODUCCIÓN E IDENTIDAD INSTITUCIONAL</t>
  </si>
  <si>
    <t>DIRECCIÓN DE GESTIÓN HUMANA Y CARRERA JUDICIAL ADMINISTRATIVA</t>
  </si>
  <si>
    <t>DIRECCIÓN GENERAL TÉCNICA</t>
  </si>
  <si>
    <t>DIRECCIÓN DE PLANIFICACIÓN</t>
  </si>
  <si>
    <t>DIRECCIÓN JUSTICIA INCLUSIVA</t>
  </si>
  <si>
    <t>DIRECCIÓN CENTRAL DE LA POLICIA DE PROTECCIÓN JUDICIAL</t>
  </si>
  <si>
    <t xml:space="preserve">ENERO </t>
  </si>
  <si>
    <t>MAYO</t>
  </si>
  <si>
    <t>ADQUISICIÓN DE ACONDICIONADORES DE AIRE PARA LAS DISTINTAS DEPENDENCIAS</t>
  </si>
  <si>
    <t>READECUACIONES VARIAS EN DIFERENTES LOCALIDADES DEL PODER JUDICIAL, DIRIGIDO A MIPYMES</t>
  </si>
  <si>
    <t>ADQUISICIÓN (SIN INSTALACIÓN) DE PLANTA ELÉCTRICA SILENCIOSA 240 KW PARA EL PALACIO DE JUSTICIA DE BONAO</t>
  </si>
  <si>
    <t>SUMINISTRO E INSTALACIÓN DE LETREROS PARA DIVERSOS TRIBUNALES DEL PODER JUDICIAL</t>
  </si>
  <si>
    <t>CONTRATACIÓN DE SERVICIOS DE MONITOREO Y RESPUESTA A INCIDENTES CIBERNETICOS</t>
  </si>
  <si>
    <t>ADQ. DE UNIFORMES PARA LA DIRECCIÓN DE SERVICIO JUDICIAL Y OPERACIONES. DIRIGIDO A MIPYMES</t>
  </si>
  <si>
    <t>ADQ. DE LANYARDS Y YOYOS PORTA CARNET PARA CARNETIZACIÓN A NIVEL NACIONAL DEL PJ, DIRIGIDO A MIPYMES</t>
  </si>
  <si>
    <t>CONTRATACIÓN DE UNA EMPRESA PARA DISEÑO Y DIAGRAMACIÓN DE INFORMES TRIMESTRALES</t>
  </si>
  <si>
    <t>ADQ. PLACAS Y CERTIFICADO DE RECONOCIMIENTO PARA LA PREMIACIÓN DE TRIBUNALES, DIRIGIDO A MIPYMES</t>
  </si>
  <si>
    <t>ADQUISICIÓN DE COMPONENTES DE HARDWARE PARA LA INFRAESTRUCTURA DE SERVIDORES DEL PODER JUDICIAL</t>
  </si>
  <si>
    <t>ADQ. E INSTALACIÓN DE ACONDICIONADORES DE AIRE PARA DISTINTAS DEPENDENCIAS DEL PODER JUDICIAL, DIRIGIDO A MIPYMES</t>
  </si>
  <si>
    <t xml:space="preserve">ADQ. COMPONENTES PARA OPTIMIZACIÓN DEL CABLEADO ESTRUCTURADO EN JDO. TRABAJO Y CORTE DE TRABAJO DEL DN </t>
  </si>
  <si>
    <t>CONFECCIÓN DE CARPETAS Y SOBRES INSTITUCIONALES DEL PODER JUDICIAL</t>
  </si>
  <si>
    <t xml:space="preserve">ADQ. CARTUCHOS DE IMPRESIÓN PARA SU USO EN EL EDIFICIO SCJ-CPJ </t>
  </si>
  <si>
    <t>ADQ. CÁMARA FOTOGRÁFICA PARA COBERTURA DE EVENTOS INSTITUCIONALES DEL PODER JUDICIAL</t>
  </si>
  <si>
    <t>ADQUISICIÓN DE SILLAS OPERATIVAS Y BANCADAS PARA DISTINTAS DEPENDENCIAS DEL PODER JUDICIAL, DIRIGIDO A MIPYMES</t>
  </si>
  <si>
    <t>ADQ. DE SERVICIO CONFECCIÓN DE POZO TUBULAR PARA AGUA POTABLE CON BOMBA SUMERGIBLE DE 1.5 HP, INSTALACIÓN INCLUIDA, PARA PALACIO DE JUSTICIA DE PERAVIA</t>
  </si>
  <si>
    <t>ADQ. DE SUSCRIPCIÓN ANUAL DE 5 EJEMPLARES DEL PERIÓDICO IMPRESO EL NUEVO DIARIO</t>
  </si>
  <si>
    <t>ADQ. DE SUSCRIPCIÓN ANUAL DE 5 EJEMPLARES DEL PERIÓDICO IMPRESO LA INFORMACIÓN</t>
  </si>
  <si>
    <t>ADECUACIÓN DE ESPACIOS PARA EL TRASLADO DE TRIBUNALES Y SALAS  DE AUDIENCIAS DEL EDIFICIO DE LAS CORTES DE APELACIÓN AL  EDIF. SEDE DEL RI Y LA  SCJ</t>
  </si>
  <si>
    <t xml:space="preserve">ADQ. DE DOS CÁMARA FOTOGRÁFICA PARA PROCESO CARNETIZACIÓN INSTITUCIONAL DEL PODER JUDICIAL DIRIGIDA A MIPYMES </t>
  </si>
  <si>
    <t>DQ. DE UN (1) TRANSFER MANUAL DE 1200 AMPERES (SIN INSTALACIÓN) CON SU SISTEMA DE BARRAS Y CONECTORES PARA EL PALACIO DE JUSTICIA DE SAN PEDRO DE MACORÍS</t>
  </si>
  <si>
    <t>SUMINISTRO E INSTALACIÓN DE PLAFONES EN  PALACIO DE JUSTICIA DE PUERTO PLATA</t>
  </si>
  <si>
    <t>CONTRATACIÓN DE UNA EMPRESA PARA LA IMPRESIÓN DEL CÓDIGO DE COMPORTAMIENTO ÉTICO DEL PODER JUDICIAL</t>
  </si>
  <si>
    <t>ADQ. DE BANDERAS PARA USO INSTITUCIONAL EN LA XXII EDICIÓN CUMBRE JUDICIAL IBEROAMERICANA DIRIGIDO A MIPYMES</t>
  </si>
  <si>
    <t xml:space="preserve">ADQ. DE ASTAS PARA BANDERAS DE INTERIOR PARA USO INSTITUCIONAL EN LA XXII EDICIÓN CUMBRE JUDICIAL IBEROAMERICANA DIRIGIDO A MIPYMES </t>
  </si>
  <si>
    <t>CONTRATACIÓN DE UNA PLATAFORMA WEB SAAS PARA LA GESTIÓN INTEGRAL DE TAREAS Y EQUIPOS EN EL ENTORNO</t>
  </si>
  <si>
    <t xml:space="preserve">ADQ. DE INVITACIONES PARA EL ACTO INAUGURAL DE LA XXII EDICIÓN DE LA ASAMBLEA CUMBRE DE LA CUMBRE JUDICIAL IBEROAMERICANA, DIRIGIDO A MIPYMES </t>
  </si>
  <si>
    <t>ADQUISICIÓN DE SOPORTE DE GESTIÓN DE COLAS E -FLOW</t>
  </si>
  <si>
    <t>ADQ. DE LICENCIAS DE SOFTWARE GITLAB PARA LAS OPERACIONES DE LA DIRECCIÓN DE TECNOLOGÍAS DEL PODER JUDICIAL</t>
  </si>
  <si>
    <t>CONTRATACIÓN DE SERVICIOS PARA COBERTURAS DE FOTO Y VIDEO EN EVENTOS INSTITUCIONALES DEL PODER JUDICIAL</t>
  </si>
  <si>
    <t>ADQ. DE MATERIALES DE PINTURA PARA MANTENIMIENTO A NIVEL NACIONAL, SEGUNDO PEDIDO 2025</t>
  </si>
  <si>
    <t>ADQUISICIÓN E INSTALACIÓN DE LETREROS PARA EL ALMACÉN DE MANGANAGUA, DIRIGIDO A MIPYMES</t>
  </si>
  <si>
    <t>CONTRATACIÓN SERVICIO DE TRANSPORTE PERSONAL EN EL MARCO DE LA CUMBRE JUDICIAL IBEROAMERICANA. DIRIGIDO A MIPYMES</t>
  </si>
  <si>
    <t>CONTRATACIÓN DE SERVICIOS DE ALQUILER DE SALÓN DE EVENTOS, REFRIGERIO Y ALMUERZO PARA ENCUENTRO DE SOCIALIZACIÓN SOBRE LA PROPUESTA DE POLÍTICA DE JUSTICIA INCLUSIVA</t>
  </si>
  <si>
    <t>CONTRATACIÓN SERVICIOS DE BOBINADO Y MANTENIMIENTO GENERADOR PLANTA ELÉCTRICA 100KW DEL PALACIO DE JUSTICIA SAMANÁ</t>
  </si>
  <si>
    <t>ADQUISICIÓN DE CHALECOS ANTIBALAS NIVEL III, DIRIGIDO A MIPYMES</t>
  </si>
  <si>
    <t xml:space="preserve">ADQ. POSTES SEPARADORES PARA SER UTILIZADOS EN EL EDIFICIO SCJ-CPJ, DIRIGIDO A MIPYMES </t>
  </si>
  <si>
    <t>ADQUISICIÓN, INSTALACIÓN Y CONFIGURACIÓN DE SISTEMA DE CONTROL DE ACCESO VEHICULAR PARA PARQUEO EXTERNO DEL EDIFICIO SCJ-CPJ</t>
  </si>
  <si>
    <t>ADQUISICIÓN DE DISPOSITIVOS DE APERTURA VEHICULAR PARA PARQUEO EXTERNO DEL EDIFICIO SCJ-CPJ</t>
  </si>
  <si>
    <t>ADQ. INSTALACIÓN Y CONFIGURACIÓN DE SISTEMA DE UN SISTEMA DE VIDEO VIGILANCIA EN EL ÁREA DE TRANSPORTACIÓN DEL EDIFICIO SCJ-CPJ</t>
  </si>
  <si>
    <t>SERVICIOS DE COBERTURA TRANSMISION CUMBRE JUDICIAL IBEROAMERICNA 2025</t>
  </si>
  <si>
    <t>ADQ. CAFÉ MOLIDO PARA SU USO A NIVEL NACIONAL, DIRIGIDO A MIPYMES</t>
  </si>
  <si>
    <t>ADQ. ADQUISICIÓN DE MÁQUINA DE ESCRIBIR PARA EL ÁREA DE TESORERÍA</t>
  </si>
  <si>
    <t>LPN-CPJ-01-2025</t>
  </si>
  <si>
    <t>CP-CPJ-02-2025</t>
  </si>
  <si>
    <t>CP-CPJ-BS-17-2025</t>
  </si>
  <si>
    <t xml:space="preserve">CM-2025-059 </t>
  </si>
  <si>
    <t>PEPU-CPJ-04-2025</t>
  </si>
  <si>
    <t>CM-2025-062</t>
  </si>
  <si>
    <t>CM-2025-063</t>
  </si>
  <si>
    <t>CM-2025-073</t>
  </si>
  <si>
    <t>CDU-2025-058</t>
  </si>
  <si>
    <t>CM-2025-077</t>
  </si>
  <si>
    <t>CDU-2025-063</t>
  </si>
  <si>
    <t>CDU-2025-064</t>
  </si>
  <si>
    <t>CDU-2025-066</t>
  </si>
  <si>
    <t>CM-2025-079</t>
  </si>
  <si>
    <t>CDU-2025-049</t>
  </si>
  <si>
    <t>CM-2025-082</t>
  </si>
  <si>
    <t>CDU-2025-073</t>
  </si>
  <si>
    <t>CDU-2025-070</t>
  </si>
  <si>
    <t>CP-CPJ-03-2025</t>
  </si>
  <si>
    <t>CDU-2025-077</t>
  </si>
  <si>
    <t>CDU-2025-075</t>
  </si>
  <si>
    <t>CDU-2025-076</t>
  </si>
  <si>
    <t>CDU-2025-080</t>
  </si>
  <si>
    <t>CDU-2025-081</t>
  </si>
  <si>
    <t>CDU-2025-082</t>
  </si>
  <si>
    <t>CM-2025-088</t>
  </si>
  <si>
    <t>CDU-2025-084</t>
  </si>
  <si>
    <t>CDU-2025-083</t>
  </si>
  <si>
    <t>CDU-2025-087</t>
  </si>
  <si>
    <t xml:space="preserve">CDU-2025-086 </t>
  </si>
  <si>
    <t>CM-2025-085</t>
  </si>
  <si>
    <t xml:space="preserve">CDU-2025-085 </t>
  </si>
  <si>
    <t>CDU-2025-088</t>
  </si>
  <si>
    <t>COOPERACIÓN CDU-2025-001</t>
  </si>
  <si>
    <t>CDU-2025-089</t>
  </si>
  <si>
    <t xml:space="preserve">CM-2025-089 </t>
  </si>
  <si>
    <t>CDU-2025-093</t>
  </si>
  <si>
    <t>CDU-2025-094</t>
  </si>
  <si>
    <t>CDU-2025-095</t>
  </si>
  <si>
    <t xml:space="preserve">CDU-2025-096 </t>
  </si>
  <si>
    <t xml:space="preserve">PEPB-CPJ-03-2025 </t>
  </si>
  <si>
    <t>CDU-2025-098</t>
  </si>
  <si>
    <t xml:space="preserve">CDU-2025-097 </t>
  </si>
  <si>
    <t>PLAZOS</t>
  </si>
  <si>
    <t>CP-CPJ-BS-23-2025</t>
  </si>
  <si>
    <t>001-2025</t>
  </si>
  <si>
    <t>No</t>
  </si>
  <si>
    <t>LERMONT  ENGINEERING GROUP, SRL</t>
  </si>
  <si>
    <t>CONSTRUCCIONES Y TERMINACIONES DOMINICANAS, S.R.L.</t>
  </si>
  <si>
    <t xml:space="preserve">LUAMCI COMPANY, S.R.L. </t>
  </si>
  <si>
    <t>DS SERVICIOS MULTIPLES SRL</t>
  </si>
  <si>
    <t>EQUIMAX, SA</t>
  </si>
  <si>
    <t xml:space="preserve">DELGADO'S CREACIONES METÁLICAS, SRL </t>
  </si>
  <si>
    <t>CONSORCIO INCIBER</t>
  </si>
  <si>
    <t xml:space="preserve">UNIFORMES LIDO, SRL  </t>
  </si>
  <si>
    <t>LUKE BORDADOS, SRL</t>
  </si>
  <si>
    <t xml:space="preserve">GLOBAL PROMO JO LE, SRL </t>
  </si>
  <si>
    <t>EDITEC, SRL</t>
  </si>
  <si>
    <t>GRAVOTECH, EIRL</t>
  </si>
  <si>
    <t>IQTEK SOLUTIONS, S.R.L</t>
  </si>
  <si>
    <t xml:space="preserve">VÍCTOR GARCÍA AIRE ACONDICIONADO, SRL </t>
  </si>
  <si>
    <t xml:space="preserve">LERMONT ENGINEERING GROUP, SRL </t>
  </si>
  <si>
    <t>NARDO DURAN &amp; ASOCIADOS, SRL</t>
  </si>
  <si>
    <t xml:space="preserve">GRUPO EMPRESARIAL SALEX, SRL </t>
  </si>
  <si>
    <t>OFFITEK, SRL</t>
  </si>
  <si>
    <t>INVERSIONES MARTE SEGURA, SR</t>
  </si>
  <si>
    <t xml:space="preserve">MUÑOZ CONCEPTO MOBILIARIO SRL </t>
  </si>
  <si>
    <t>INGENIERÍA Y PERFORACIONES INPER, SRL</t>
  </si>
  <si>
    <t xml:space="preserve">EDITORA EL NUEVO DIARIO, SA </t>
  </si>
  <si>
    <t>NUEVA EDITORA LA INFORMACIÓN, SRL (PERIÓDICO LA INFORMACIÓN)</t>
  </si>
  <si>
    <t>PROYECTOS CIVILES Y ELECTROMECÁNICOS, S.R.L (PROCELCA)</t>
  </si>
  <si>
    <t>ENFOQUE DIGITAL, SRL</t>
  </si>
  <si>
    <t>DISEÑOS Y SERVICIOS EN INGENIERÍA ELECTROMECÁNICA Y CIVIL, SRL, DISIEMC</t>
  </si>
  <si>
    <t xml:space="preserve">CONSTRUCTORA VIASAN &amp; ASOCIADOS, SRL </t>
  </si>
  <si>
    <t xml:space="preserve">FUNDACIÓN IMPRENTA AMIGO DEL HOGAR, INC </t>
  </si>
  <si>
    <t>BANDERAS GLOBALES HC, SRL</t>
  </si>
  <si>
    <t xml:space="preserve">BANDERAS GLOBAL HC SRL  </t>
  </si>
  <si>
    <t>C2S CONSULTING RD, SRL</t>
  </si>
  <si>
    <t>GRUPO EMPRESARIAL SALEX, SRL</t>
  </si>
  <si>
    <t xml:space="preserve">SIDESYS, SRL </t>
  </si>
  <si>
    <t xml:space="preserve">OFFITEK, SRL </t>
  </si>
  <si>
    <t xml:space="preserve">EVS FILMS PRODUCCIÓN, SRL </t>
  </si>
  <si>
    <t xml:space="preserve">SUPLIMADE COMERCIAL, SRL </t>
  </si>
  <si>
    <t>SERVICIOS EMPRESARIALES CANAÁN, SRL</t>
  </si>
  <si>
    <t>ROMÁN PAREDES INDUSTRIAL, SRL</t>
  </si>
  <si>
    <t>PINTURAS POPULAR, SA</t>
  </si>
  <si>
    <t xml:space="preserve">PINTURAS SHALOM, SRL </t>
  </si>
  <si>
    <t>TRANSPORTE ENCARNACIÓN REYES, SRL</t>
  </si>
  <si>
    <t>INVERPLATA, SA</t>
  </si>
  <si>
    <t xml:space="preserve">ELECTRO SERVICIOS SANTIAGO SÁNCHEZ, SRL </t>
  </si>
  <si>
    <t>MORVIC SUPPLIERS, SRL</t>
  </si>
  <si>
    <t>IMPORMAS, SRL</t>
  </si>
  <si>
    <t>METRO TECNOLOGÍA (METROTEC), SRL</t>
  </si>
  <si>
    <t>EDITORA EL NUEVO DIARIO S.A</t>
  </si>
  <si>
    <t>ROBERTO CAVADA(SBC SOCIAL BUSINESS)</t>
  </si>
  <si>
    <t>GRUPO BRIZATLANTICA DEL CARIBE, SRL</t>
  </si>
  <si>
    <t xml:space="preserve">J A OFFICE EQUIPOS, SRL  </t>
  </si>
  <si>
    <t xml:space="preserve">CDU-2025-062 </t>
  </si>
  <si>
    <t xml:space="preserve">SERVICIOS EMPRESARIALES CANAÁN, SRL </t>
  </si>
  <si>
    <t>ADQ. CAFETERAS ELÉCTRICAS PARA SU USO A NIVEL NACIONAL</t>
  </si>
  <si>
    <t>CDU-2025-101</t>
  </si>
  <si>
    <t>LOM OFFICE COMP, SRL</t>
  </si>
  <si>
    <t>ADQ. CASILLEROS PARA SU USO A NIVEL NACIONAL</t>
  </si>
  <si>
    <t>CDU-2025-100</t>
  </si>
  <si>
    <t>TRAMERÍAS Y SOLUCIONES DE ALMACENAJE TSA, SRL</t>
  </si>
  <si>
    <t>IMPERMEABILIZACIÓN DE TECHOS EN VARIAS LOCALIDADES DEL PODER JUDICIAL A NIVEL NACIONAL</t>
  </si>
  <si>
    <t>LPN-CPJ-03-2025</t>
  </si>
  <si>
    <t xml:space="preserve">SI </t>
  </si>
  <si>
    <t>CONSTRUCCIONES Y TERMINACIONES DOMINICANA, S.R.L.</t>
  </si>
  <si>
    <t>PROCITROM, S.R.L.</t>
  </si>
  <si>
    <t>DISEÑOS Y ENCOFRADOS GENERALES Y SERVICIOS SC, S.R.L.</t>
  </si>
  <si>
    <t>ADQ. DE MATERIALES BRIGADA DE REFRIGERACIÓN, PRIMER PEDIDO 2025</t>
  </si>
  <si>
    <t>CM-2025-084</t>
  </si>
  <si>
    <t xml:space="preserve">VÍCTOR GARCÍA AIRE CONDICIONADO, SRL </t>
  </si>
  <si>
    <t xml:space="preserve">ROMÁN PAREDES INDUSTRIAL, SRL </t>
  </si>
  <si>
    <t xml:space="preserve">CASA ARMES, SRL  </t>
  </si>
  <si>
    <t xml:space="preserve">RKR PARTS + SERVICES, EIRL </t>
  </si>
  <si>
    <t>CDU-2025-078</t>
  </si>
  <si>
    <t>CONTRATACIÓN DE SERVICIO PARA LIMPIEZA Y DESCONGESTIONAMIENTO DE ÁREAS, DIRIGIDO A MIPYMES</t>
  </si>
  <si>
    <t>OPEN CLEAN SRL</t>
  </si>
  <si>
    <r>
      <rPr>
        <b/>
        <u/>
        <sz val="11"/>
        <color rgb="FF000000"/>
        <rFont val="Aptos Narrow"/>
        <family val="2"/>
        <scheme val="minor"/>
      </rPr>
      <t>Fecha elaboración:</t>
    </r>
    <r>
      <rPr>
        <sz val="11"/>
        <color rgb="FF000000"/>
        <rFont val="Aptos Narrow"/>
        <family val="2"/>
        <scheme val="minor"/>
      </rPr>
      <t xml:space="preserve"> 04 de junio 2025</t>
    </r>
    <r>
      <rPr>
        <b/>
        <sz val="11"/>
        <color rgb="FF000000"/>
        <rFont val="Aptos Narrow"/>
        <family val="2"/>
        <scheme val="minor"/>
      </rPr>
      <t>.</t>
    </r>
  </si>
  <si>
    <r>
      <rPr>
        <b/>
        <u/>
        <sz val="12"/>
        <color rgb="FF000000"/>
        <rFont val="Aptos Narrow"/>
        <family val="2"/>
        <scheme val="minor"/>
      </rPr>
      <t>Fecha elaboración:</t>
    </r>
    <r>
      <rPr>
        <sz val="12"/>
        <color rgb="FF000000"/>
        <rFont val="Aptos Narrow"/>
        <family val="2"/>
        <scheme val="minor"/>
      </rPr>
      <t xml:space="preserve"> 04 de junio 2025</t>
    </r>
    <r>
      <rPr>
        <b/>
        <sz val="12"/>
        <color rgb="FF000000"/>
        <rFont val="Aptos Narrow"/>
        <family val="2"/>
        <scheme val="minor"/>
      </rPr>
      <t>.</t>
    </r>
  </si>
  <si>
    <t>GRUPO CIMENTADOS SRL</t>
  </si>
  <si>
    <t>VICTOR GARCIA AIRE ACONDICIONADO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</si>
</sst>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1C0A]dddd\ d&quot; de &quot;mmmm&quot; de &quot;yyyy;@"/>
    <numFmt numFmtId="165" formatCode="[$-F800]dddd\,\ mmmm\ dd\,\ yyyy"/>
  </numFmts>
  <fonts count="24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u/>
      <sz val="11"/>
      <color rgb="FF000000"/>
      <name val="Aptos Narrow"/>
      <family val="2"/>
      <scheme val="minor"/>
    </font>
    <font>
      <b/>
      <u/>
      <sz val="11"/>
      <name val="Aptos Narrow"/>
      <family val="2"/>
      <scheme val="minor"/>
    </font>
    <font>
      <sz val="11"/>
      <name val="Aptos Narrow"/>
      <family val="2"/>
      <scheme val="minor"/>
    </font>
    <font>
      <b/>
      <u/>
      <sz val="18"/>
      <color theme="1"/>
      <name val="Aptos Narrow"/>
      <family val="2"/>
      <scheme val="minor"/>
    </font>
    <font>
      <b/>
      <u/>
      <sz val="20"/>
      <color theme="1"/>
      <name val="Times New Roman"/>
      <family val="1"/>
    </font>
    <font>
      <b/>
      <u val="double"/>
      <sz val="11"/>
      <color theme="1"/>
      <name val="Aptos Narrow"/>
      <family val="2"/>
      <scheme val="minor"/>
    </font>
    <font>
      <b/>
      <i/>
      <u val="double"/>
      <sz val="18"/>
      <color theme="1"/>
      <name val="Aptos Narrow"/>
      <family val="2"/>
      <scheme val="minor"/>
    </font>
    <font>
      <b/>
      <i/>
      <u val="double"/>
      <sz val="16"/>
      <color theme="1"/>
      <name val="Aptos Narrow"/>
      <family val="2"/>
      <scheme val="minor"/>
    </font>
    <font>
      <b/>
      <i/>
      <u val="double"/>
      <sz val="14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u/>
      <sz val="12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1"/>
      <color theme="1"/>
      <name val="Abad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74999237037263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9" fontId="7" fillId="0" borderId="0" xfId="3" applyFont="1" applyFill="1" applyAlignment="1">
      <alignment horizontal="center" vertical="center" wrapText="1"/>
    </xf>
    <xf numFmtId="0" fontId="9" fillId="0" borderId="0" xfId="0" applyFont="1"/>
    <xf numFmtId="0" fontId="10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9" fontId="7" fillId="5" borderId="3" xfId="3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6" borderId="16" xfId="0" applyNumberFormat="1" applyFill="1" applyBorder="1" applyAlignment="1">
      <alignment horizontal="center" vertical="center"/>
    </xf>
    <xf numFmtId="14" fontId="0" fillId="6" borderId="17" xfId="0" applyNumberFormat="1" applyFill="1" applyBorder="1" applyAlignment="1">
      <alignment horizontal="center" vertical="center"/>
    </xf>
    <xf numFmtId="14" fontId="0" fillId="6" borderId="18" xfId="0" applyNumberForma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165" fontId="0" fillId="0" borderId="7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44" fontId="0" fillId="0" borderId="7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44" fontId="0" fillId="0" borderId="0" xfId="1" applyFont="1" applyFill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64" fontId="0" fillId="0" borderId="23" xfId="0" applyNumberFormat="1" applyBorder="1" applyAlignment="1">
      <alignment horizontal="center" vertical="center" wrapText="1"/>
    </xf>
    <xf numFmtId="164" fontId="0" fillId="0" borderId="24" xfId="0" applyNumberForma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49" fontId="0" fillId="4" borderId="0" xfId="0" applyNumberFormat="1" applyFill="1" applyAlignment="1">
      <alignment horizontal="center" vertical="center"/>
    </xf>
    <xf numFmtId="49" fontId="0" fillId="4" borderId="22" xfId="0" applyNumberFormat="1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</cellXfs>
  <cellStyles count="4">
    <cellStyle name="Moneda" xfId="1" builtinId="4"/>
    <cellStyle name="Normal" xfId="0" builtinId="0"/>
    <cellStyle name="Normal 2" xfId="2" xr:uid="{4A5EFC2A-DB1B-483F-9F28-D841B6403735}"/>
    <cellStyle name="Porcentaje" xfId="3" builtinId="5"/>
  </cellStyles>
  <dxfs count="0"/>
  <tableStyles count="0" defaultTableStyle="TableStyleMedium2" defaultPivotStyle="PivotStyleMedium9"/>
  <colors>
    <mruColors>
      <color rgb="FF96B8FC"/>
      <color rgb="FF9DAC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140652</xdr:colOff>
      <xdr:row>0</xdr:row>
      <xdr:rowOff>119380</xdr:rowOff>
    </xdr:from>
    <xdr:to>
      <xdr:col>3</xdr:col>
      <xdr:colOff>3127375</xdr:colOff>
      <xdr:row>0</xdr:row>
      <xdr:rowOff>1869440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D231E6-30B7-4740-916E-F952D32D5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777" y="119380"/>
          <a:ext cx="6082348" cy="17500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140652</xdr:colOff>
      <xdr:row>0</xdr:row>
      <xdr:rowOff>119380</xdr:rowOff>
    </xdr:from>
    <xdr:to>
      <xdr:col>3</xdr:col>
      <xdr:colOff>3127375</xdr:colOff>
      <xdr:row>0</xdr:row>
      <xdr:rowOff>1869440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C55958D-4FDA-4888-BED1-E820D4806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252" y="119380"/>
          <a:ext cx="5987098" cy="1750060"/>
        </a:xfrm>
        <a:prstGeom prst="rect">
          <a:avLst/>
        </a:prstGeom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persons/person.xml><?xml version="1.0" encoding="utf-8"?>
<personList xmlns="http://schemas.microsoft.com/office/spreadsheetml/2018/threadedcomments" xmlns:x="http://schemas.openxmlformats.org/spreadsheetml/2006/main">
  <person displayName="Matily Alcantara Reynoso" id="{1D2E334A-71CF-473E-84CF-0D0DCECFF407}" userId="S::matalcantara@poderjudicial.gob.do::964b127b-4144-40e2-bf3a-faf1ec4e9d5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S12" dT="2025-06-02T12:40:08.93" personId="{1D2E334A-71CF-473E-84CF-0D0DCECFF407}" id="{FED3C08C-D097-48D2-AF43-208CE0BAFE00}">
    <text xml:space="preserve">NO TIENEN PLAZO.
</text>
  </threadedComment>
  <threadedComment ref="S13" dT="2025-06-02T12:42:05.96" personId="{1D2E334A-71CF-473E-84CF-0D0DCECFF407}" id="{8A4E7125-6660-441D-8E99-4B9641FA7215}">
    <text xml:space="preserve">TIENE (1) ENMIENDA. </text>
  </threadedComment>
  <threadedComment ref="S60" dT="2025-06-02T12:33:57.10" personId="{1D2E334A-71CF-473E-84CF-0D0DCECFF407}" id="{99024230-8289-46CC-96E7-D507C3417C50}">
    <text>NO TIENEN PLAZO.</text>
  </threadedComment>
  <threadedComment ref="S64" dT="2025-06-02T14:20:46.92" personId="{1D2E334A-71CF-473E-84CF-0D0DCECFF407}" id="{6D9A778D-6B08-459E-9010-1BD54EF5F00B}">
    <text>COMPLETIVO SOLICITADO 20/05/2025 EN FECHA RECIBIDO EN FECHA 30/05/2025.
EVIDENCIA EN PLANNER.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9/04/relationships/namedSheetView" Target="../namedSheetViews/namedSheetView1.xm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77"/>
  <sheetViews>
    <sheetView showGridLines="0" tabSelected="1" view="pageBreakPreview" topLeftCell="I1" zoomScale="90" zoomScaleNormal="85" zoomScaleSheetLayoutView="90" workbookViewId="0">
      <selection activeCell="V8" sqref="V8"/>
    </sheetView>
  </sheetViews>
  <sheetFormatPr baseColWidth="10" defaultColWidth="9.140625" defaultRowHeight="15" x14ac:dyDescent="0.25"/>
  <cols>
    <col min="2" max="2" width="32.140625" customWidth="1"/>
    <col min="3" max="3" width="12.85546875" customWidth="1"/>
    <col min="4" max="4" width="53.140625" customWidth="1"/>
    <col min="5" max="5" width="21.42578125" customWidth="1"/>
    <col min="6" max="6" width="27.42578125" customWidth="1"/>
    <col min="7" max="7" width="19.28515625" customWidth="1"/>
    <col min="8" max="8" width="15.42578125" customWidth="1"/>
    <col min="9" max="9" width="33.42578125" customWidth="1"/>
    <col min="10" max="12" width="31.7109375" customWidth="1"/>
    <col min="13" max="13" width="23.140625" customWidth="1"/>
    <col min="14" max="14" width="14.140625" customWidth="1"/>
    <col min="15" max="15" width="27.7109375" customWidth="1"/>
    <col min="16" max="16" width="27.5703125" customWidth="1"/>
    <col min="17" max="17" width="22.5703125" customWidth="1"/>
    <col min="18" max="18" width="30.42578125" style="3" customWidth="1"/>
    <col min="19" max="19" width="29.140625" customWidth="1"/>
    <col min="20" max="20" width="33.7109375" style="34" customWidth="1"/>
    <col min="21" max="21" width="27.42578125" customWidth="1"/>
    <col min="22" max="22" width="52.7109375" customWidth="1"/>
    <col min="23" max="23" width="24.5703125" customWidth="1"/>
    <col min="24" max="24" width="3.85546875" customWidth="1"/>
  </cols>
  <sheetData>
    <row r="1" spans="1:24" ht="156" customHeight="1" thickBo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0" t="s">
        <v>0</v>
      </c>
      <c r="T1" s="20" t="s">
        <v>1</v>
      </c>
      <c r="U1" s="20" t="s">
        <v>2</v>
      </c>
      <c r="V1" s="57" t="s">
        <v>42</v>
      </c>
      <c r="W1" s="57"/>
    </row>
    <row r="2" spans="1:24" ht="36.75" customHeight="1" thickBot="1" x14ac:dyDescent="0.3">
      <c r="A2" s="61" t="s">
        <v>59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3"/>
      <c r="S2" s="22">
        <f>COUNTA(S4:S71)+15</f>
        <v>68</v>
      </c>
      <c r="T2" s="23">
        <f>COUNTIF(S4:S71,T1)+19</f>
        <v>68</v>
      </c>
      <c r="U2" s="24">
        <f>T2/S2</f>
        <v>1</v>
      </c>
      <c r="V2" s="21" t="s">
        <v>3</v>
      </c>
      <c r="W2" s="4">
        <v>90</v>
      </c>
      <c r="X2" s="5"/>
    </row>
    <row r="3" spans="1:24" ht="57" customHeight="1" x14ac:dyDescent="0.25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8" t="s">
        <v>48</v>
      </c>
      <c r="L3" s="8" t="s">
        <v>14</v>
      </c>
      <c r="M3" s="8" t="s">
        <v>15</v>
      </c>
      <c r="N3" s="9" t="s">
        <v>16</v>
      </c>
      <c r="O3" s="9" t="s">
        <v>17</v>
      </c>
      <c r="P3" s="8" t="s">
        <v>18</v>
      </c>
      <c r="Q3" s="10" t="s">
        <v>19</v>
      </c>
      <c r="R3" s="18" t="s">
        <v>20</v>
      </c>
      <c r="S3" s="19" t="s">
        <v>21</v>
      </c>
      <c r="T3" s="40" t="s">
        <v>155</v>
      </c>
      <c r="U3" s="11"/>
      <c r="V3" s="4" t="s">
        <v>22</v>
      </c>
      <c r="W3" s="4">
        <v>45</v>
      </c>
      <c r="X3" s="5"/>
    </row>
    <row r="4" spans="1:24" ht="30" x14ac:dyDescent="0.25">
      <c r="A4" s="13">
        <v>1</v>
      </c>
      <c r="B4" s="13" t="s">
        <v>28</v>
      </c>
      <c r="C4" s="13" t="s">
        <v>66</v>
      </c>
      <c r="D4" s="13" t="s">
        <v>68</v>
      </c>
      <c r="E4" s="13" t="s">
        <v>112</v>
      </c>
      <c r="F4" s="14" t="s">
        <v>3</v>
      </c>
      <c r="G4" s="13" t="s">
        <v>24</v>
      </c>
      <c r="H4" s="13" t="s">
        <v>25</v>
      </c>
      <c r="I4" s="15">
        <v>45708</v>
      </c>
      <c r="J4" s="15">
        <v>45792</v>
      </c>
      <c r="K4" s="15">
        <v>45799</v>
      </c>
      <c r="L4" s="15" t="s">
        <v>43</v>
      </c>
      <c r="M4" s="15" t="s">
        <v>43</v>
      </c>
      <c r="N4" s="13" t="s">
        <v>30</v>
      </c>
      <c r="O4" s="13" t="s">
        <v>31</v>
      </c>
      <c r="P4" s="47" t="s">
        <v>159</v>
      </c>
      <c r="Q4" s="15" t="s">
        <v>43</v>
      </c>
      <c r="R4" s="71">
        <f>NETWORKDAYS(I4,J4,$W$9:$W$26)-1</f>
        <v>55</v>
      </c>
      <c r="S4" s="64" t="str">
        <f>IF(R4&lt;=T4,"Cumple","No Cumple")</f>
        <v>Cumple</v>
      </c>
      <c r="T4" s="65">
        <f>VLOOKUP(F4,$V$2:$W$6,2,FALSE)</f>
        <v>90</v>
      </c>
      <c r="V4" s="14" t="s">
        <v>52</v>
      </c>
      <c r="W4" s="4">
        <v>80</v>
      </c>
      <c r="X4" s="5"/>
    </row>
    <row r="5" spans="1:24" ht="30" x14ac:dyDescent="0.25">
      <c r="A5" s="13">
        <v>2</v>
      </c>
      <c r="B5" s="13" t="s">
        <v>28</v>
      </c>
      <c r="C5" s="13" t="s">
        <v>66</v>
      </c>
      <c r="D5" s="13" t="s">
        <v>68</v>
      </c>
      <c r="E5" s="13" t="s">
        <v>112</v>
      </c>
      <c r="F5" s="14" t="s">
        <v>3</v>
      </c>
      <c r="G5" s="13" t="s">
        <v>24</v>
      </c>
      <c r="H5" s="13" t="s">
        <v>25</v>
      </c>
      <c r="I5" s="15">
        <v>45708</v>
      </c>
      <c r="J5" s="15">
        <v>45792</v>
      </c>
      <c r="K5" s="15">
        <v>45799</v>
      </c>
      <c r="L5" s="15" t="s">
        <v>43</v>
      </c>
      <c r="M5" s="15" t="s">
        <v>43</v>
      </c>
      <c r="N5" s="13" t="s">
        <v>30</v>
      </c>
      <c r="O5" s="13" t="s">
        <v>32</v>
      </c>
      <c r="P5" s="47" t="s">
        <v>234</v>
      </c>
      <c r="Q5" s="15" t="s">
        <v>43</v>
      </c>
      <c r="R5" s="71">
        <f>NETWORKDAYS(I5,J5,$W$9:$W$26)-1</f>
        <v>55</v>
      </c>
      <c r="S5" s="64"/>
      <c r="T5" s="65"/>
      <c r="V5" s="4" t="s">
        <v>33</v>
      </c>
      <c r="W5" s="4">
        <v>15</v>
      </c>
      <c r="X5" s="5"/>
    </row>
    <row r="6" spans="1:24" ht="30" x14ac:dyDescent="0.25">
      <c r="A6" s="13">
        <v>3</v>
      </c>
      <c r="B6" s="13" t="s">
        <v>28</v>
      </c>
      <c r="C6" s="13" t="s">
        <v>66</v>
      </c>
      <c r="D6" s="13" t="s">
        <v>68</v>
      </c>
      <c r="E6" s="13" t="s">
        <v>112</v>
      </c>
      <c r="F6" s="14" t="s">
        <v>3</v>
      </c>
      <c r="G6" s="13" t="s">
        <v>24</v>
      </c>
      <c r="H6" s="13" t="s">
        <v>25</v>
      </c>
      <c r="I6" s="15">
        <v>45708</v>
      </c>
      <c r="J6" s="15">
        <v>45792</v>
      </c>
      <c r="K6" s="15">
        <v>45799</v>
      </c>
      <c r="L6" s="15" t="s">
        <v>43</v>
      </c>
      <c r="M6" s="15" t="s">
        <v>43</v>
      </c>
      <c r="N6" s="13" t="s">
        <v>30</v>
      </c>
      <c r="O6" s="13" t="s">
        <v>31</v>
      </c>
      <c r="P6" s="47" t="s">
        <v>235</v>
      </c>
      <c r="Q6" s="15" t="s">
        <v>43</v>
      </c>
      <c r="R6" s="71">
        <f>NETWORKDAYS(I6,J6,$W$9:$W$26)-1</f>
        <v>55</v>
      </c>
      <c r="S6" s="64"/>
      <c r="T6" s="65"/>
      <c r="V6" s="4" t="s">
        <v>37</v>
      </c>
      <c r="W6" s="4">
        <v>10</v>
      </c>
      <c r="X6" s="5"/>
    </row>
    <row r="7" spans="1:24" ht="52.5" customHeight="1" x14ac:dyDescent="0.25">
      <c r="A7" s="13">
        <v>4</v>
      </c>
      <c r="B7" s="13" t="s">
        <v>28</v>
      </c>
      <c r="C7" s="13" t="s">
        <v>53</v>
      </c>
      <c r="D7" s="13" t="s">
        <v>69</v>
      </c>
      <c r="E7" s="13" t="s">
        <v>113</v>
      </c>
      <c r="F7" s="14" t="s">
        <v>3</v>
      </c>
      <c r="G7" s="13" t="s">
        <v>49</v>
      </c>
      <c r="H7" s="13" t="s">
        <v>25</v>
      </c>
      <c r="I7" s="26">
        <v>45736</v>
      </c>
      <c r="J7" s="26">
        <v>45797</v>
      </c>
      <c r="K7" s="15">
        <v>45804</v>
      </c>
      <c r="L7" s="15" t="s">
        <v>43</v>
      </c>
      <c r="M7" s="15" t="s">
        <v>43</v>
      </c>
      <c r="N7" s="13" t="s">
        <v>30</v>
      </c>
      <c r="O7" s="13" t="s">
        <v>34</v>
      </c>
      <c r="P7" s="47" t="s">
        <v>160</v>
      </c>
      <c r="Q7" s="15" t="s">
        <v>43</v>
      </c>
      <c r="R7" s="71">
        <f>NETWORKDAYS(I7,J7,$W$9:$W$26)-1</f>
        <v>39</v>
      </c>
      <c r="S7" s="64" t="str">
        <f t="shared" ref="S7:S63" si="0">IF(R7&lt;=T7,"Cumple","No Cumple")</f>
        <v>Cumple</v>
      </c>
      <c r="T7" s="65">
        <f>VLOOKUP(F7,$V$2:$W$6,2,FALSE)</f>
        <v>90</v>
      </c>
      <c r="X7" s="5"/>
    </row>
    <row r="8" spans="1:24" ht="30" x14ac:dyDescent="0.25">
      <c r="A8" s="13">
        <v>5</v>
      </c>
      <c r="B8" s="13" t="s">
        <v>28</v>
      </c>
      <c r="C8" s="13" t="s">
        <v>53</v>
      </c>
      <c r="D8" s="13" t="s">
        <v>69</v>
      </c>
      <c r="E8" s="13" t="s">
        <v>113</v>
      </c>
      <c r="F8" s="14" t="s">
        <v>3</v>
      </c>
      <c r="G8" s="13" t="s">
        <v>49</v>
      </c>
      <c r="H8" s="13" t="s">
        <v>25</v>
      </c>
      <c r="I8" s="26">
        <v>45736</v>
      </c>
      <c r="J8" s="26">
        <v>45797</v>
      </c>
      <c r="K8" s="15">
        <v>45804</v>
      </c>
      <c r="L8" s="15" t="s">
        <v>43</v>
      </c>
      <c r="M8" s="15" t="s">
        <v>43</v>
      </c>
      <c r="N8" s="13" t="s">
        <v>30</v>
      </c>
      <c r="O8" s="13" t="s">
        <v>34</v>
      </c>
      <c r="P8" s="47" t="s">
        <v>161</v>
      </c>
      <c r="Q8" s="15" t="s">
        <v>43</v>
      </c>
      <c r="R8" s="71">
        <f>NETWORKDAYS(I8,J8,$W$9:$W$26)-1</f>
        <v>39</v>
      </c>
      <c r="S8" s="64"/>
      <c r="T8" s="65"/>
    </row>
    <row r="9" spans="1:24" ht="45" x14ac:dyDescent="0.25">
      <c r="A9" s="13">
        <v>6</v>
      </c>
      <c r="B9" s="13" t="s">
        <v>28</v>
      </c>
      <c r="C9" s="13" t="s">
        <v>53</v>
      </c>
      <c r="D9" s="13" t="s">
        <v>70</v>
      </c>
      <c r="E9" s="13" t="s">
        <v>114</v>
      </c>
      <c r="F9" s="14" t="s">
        <v>3</v>
      </c>
      <c r="G9" s="13" t="s">
        <v>24</v>
      </c>
      <c r="H9" s="13" t="s">
        <v>25</v>
      </c>
      <c r="I9" s="15">
        <v>45734</v>
      </c>
      <c r="J9" s="15">
        <v>45783</v>
      </c>
      <c r="K9" s="15">
        <v>45799</v>
      </c>
      <c r="L9" s="15" t="s">
        <v>43</v>
      </c>
      <c r="M9" s="15" t="s">
        <v>43</v>
      </c>
      <c r="N9" s="13" t="s">
        <v>30</v>
      </c>
      <c r="O9" s="13" t="s">
        <v>55</v>
      </c>
      <c r="P9" s="47" t="s">
        <v>162</v>
      </c>
      <c r="Q9" s="15" t="s">
        <v>43</v>
      </c>
      <c r="R9" s="71">
        <f>NETWORKDAYS(I9,J9,$W$9:$W$26)-1</f>
        <v>31</v>
      </c>
      <c r="S9" s="64" t="str">
        <f t="shared" si="0"/>
        <v>Cumple</v>
      </c>
      <c r="T9" s="65">
        <f>VLOOKUP(F9,$V$2:$W$6,2,FALSE)</f>
        <v>90</v>
      </c>
      <c r="W9" s="73"/>
    </row>
    <row r="10" spans="1:24" ht="45" x14ac:dyDescent="0.25">
      <c r="A10" s="13">
        <v>7</v>
      </c>
      <c r="B10" s="13" t="s">
        <v>28</v>
      </c>
      <c r="C10" s="13" t="s">
        <v>53</v>
      </c>
      <c r="D10" s="13" t="s">
        <v>70</v>
      </c>
      <c r="E10" s="13" t="s">
        <v>114</v>
      </c>
      <c r="F10" s="14" t="s">
        <v>3</v>
      </c>
      <c r="G10" s="13" t="s">
        <v>24</v>
      </c>
      <c r="H10" s="13" t="s">
        <v>25</v>
      </c>
      <c r="I10" s="15">
        <v>45734</v>
      </c>
      <c r="J10" s="15">
        <v>45783</v>
      </c>
      <c r="K10" s="15">
        <v>45799</v>
      </c>
      <c r="L10" s="15" t="s">
        <v>43</v>
      </c>
      <c r="M10" s="15" t="s">
        <v>43</v>
      </c>
      <c r="N10" s="13" t="s">
        <v>27</v>
      </c>
      <c r="O10" s="13" t="s">
        <v>26</v>
      </c>
      <c r="P10" s="47" t="s">
        <v>163</v>
      </c>
      <c r="Q10" s="15" t="s">
        <v>43</v>
      </c>
      <c r="R10" s="71">
        <f>NETWORKDAYS(I10,J10,$W$9:$W$26)-1</f>
        <v>31</v>
      </c>
      <c r="S10" s="64"/>
      <c r="T10" s="65"/>
    </row>
    <row r="11" spans="1:24" ht="30.75" thickBot="1" x14ac:dyDescent="0.3">
      <c r="A11" s="13">
        <v>8</v>
      </c>
      <c r="B11" s="13" t="s">
        <v>28</v>
      </c>
      <c r="C11" s="13" t="s">
        <v>51</v>
      </c>
      <c r="D11" s="13" t="s">
        <v>71</v>
      </c>
      <c r="E11" s="13" t="s">
        <v>115</v>
      </c>
      <c r="F11" s="14" t="s">
        <v>33</v>
      </c>
      <c r="G11" s="13" t="s">
        <v>24</v>
      </c>
      <c r="H11" s="13" t="s">
        <v>25</v>
      </c>
      <c r="I11" s="15">
        <v>45768</v>
      </c>
      <c r="J11" s="15">
        <v>45785</v>
      </c>
      <c r="K11" s="15">
        <v>45786</v>
      </c>
      <c r="L11" s="15">
        <v>45803</v>
      </c>
      <c r="M11" s="45">
        <v>32480</v>
      </c>
      <c r="N11" s="13" t="s">
        <v>27</v>
      </c>
      <c r="O11" s="13" t="s">
        <v>26</v>
      </c>
      <c r="P11" s="47" t="s">
        <v>164</v>
      </c>
      <c r="Q11" s="39">
        <v>1743833.51</v>
      </c>
      <c r="R11" s="71">
        <f>NETWORKDAYS(I11,J11,$W$9:$W$26)-1</f>
        <v>12</v>
      </c>
      <c r="S11" s="35" t="str">
        <f t="shared" si="0"/>
        <v>Cumple</v>
      </c>
      <c r="T11" s="2">
        <f>VLOOKUP(F11,$V$2:$W$6,2,FALSE)</f>
        <v>15</v>
      </c>
    </row>
    <row r="12" spans="1:24" ht="30" customHeight="1" x14ac:dyDescent="0.25">
      <c r="A12" s="13">
        <v>9</v>
      </c>
      <c r="B12" s="13" t="s">
        <v>35</v>
      </c>
      <c r="C12" s="13" t="s">
        <v>51</v>
      </c>
      <c r="D12" s="13" t="s">
        <v>72</v>
      </c>
      <c r="E12" s="13" t="s">
        <v>116</v>
      </c>
      <c r="F12" s="14" t="s">
        <v>45</v>
      </c>
      <c r="G12" s="13" t="s">
        <v>29</v>
      </c>
      <c r="H12" s="13" t="s">
        <v>25</v>
      </c>
      <c r="I12" s="15">
        <v>45742</v>
      </c>
      <c r="J12" s="15">
        <v>45790</v>
      </c>
      <c r="K12" s="15">
        <v>45797</v>
      </c>
      <c r="L12" s="15" t="s">
        <v>43</v>
      </c>
      <c r="M12" s="15" t="s">
        <v>43</v>
      </c>
      <c r="N12" s="13" t="s">
        <v>27</v>
      </c>
      <c r="O12" s="13" t="s">
        <v>26</v>
      </c>
      <c r="P12" s="46" t="s">
        <v>165</v>
      </c>
      <c r="Q12" s="15" t="s">
        <v>43</v>
      </c>
      <c r="R12" s="71">
        <f>NETWORKDAYS(I12,J12,$W$9:$W$26)-1</f>
        <v>30</v>
      </c>
      <c r="S12" s="48" t="e">
        <f t="shared" si="0"/>
        <v>#N/A</v>
      </c>
      <c r="T12" s="2" t="e">
        <f>VLOOKUP(F12,$V$2:$W$6,2,FALSE)</f>
        <v>#N/A</v>
      </c>
      <c r="V12" s="54" t="s">
        <v>44</v>
      </c>
      <c r="W12" s="29">
        <v>45600</v>
      </c>
    </row>
    <row r="13" spans="1:24" ht="42.75" customHeight="1" x14ac:dyDescent="0.25">
      <c r="A13" s="13">
        <v>10</v>
      </c>
      <c r="B13" s="16" t="s">
        <v>50</v>
      </c>
      <c r="C13" s="13" t="s">
        <v>51</v>
      </c>
      <c r="D13" s="16" t="s">
        <v>73</v>
      </c>
      <c r="E13" s="13" t="s">
        <v>117</v>
      </c>
      <c r="F13" s="14" t="s">
        <v>33</v>
      </c>
      <c r="G13" s="13" t="s">
        <v>24</v>
      </c>
      <c r="H13" s="13" t="s">
        <v>25</v>
      </c>
      <c r="I13" s="15">
        <v>45754</v>
      </c>
      <c r="J13" s="15">
        <v>45789</v>
      </c>
      <c r="K13" s="15">
        <v>45792</v>
      </c>
      <c r="L13" s="15">
        <v>45796</v>
      </c>
      <c r="M13" s="45">
        <v>32465</v>
      </c>
      <c r="N13" s="13" t="s">
        <v>30</v>
      </c>
      <c r="O13" s="13" t="s">
        <v>32</v>
      </c>
      <c r="P13" s="46" t="s">
        <v>166</v>
      </c>
      <c r="Q13" s="39">
        <v>335379.59999999998</v>
      </c>
      <c r="R13" s="71">
        <f>NETWORKDAYS(I13,J13,$W$9:$W$26)-1</f>
        <v>21</v>
      </c>
      <c r="S13" s="67" t="str">
        <f t="shared" si="0"/>
        <v>No Cumple</v>
      </c>
      <c r="T13" s="65">
        <f>VLOOKUP(F13,$V$2:$W$6,2,FALSE)</f>
        <v>15</v>
      </c>
      <c r="V13" s="55"/>
      <c r="W13" s="30">
        <v>45649</v>
      </c>
    </row>
    <row r="14" spans="1:24" ht="30" x14ac:dyDescent="0.25">
      <c r="A14" s="13">
        <v>11</v>
      </c>
      <c r="B14" s="13" t="s">
        <v>28</v>
      </c>
      <c r="C14" s="13" t="s">
        <v>51</v>
      </c>
      <c r="D14" s="16" t="s">
        <v>73</v>
      </c>
      <c r="E14" s="13" t="s">
        <v>117</v>
      </c>
      <c r="F14" s="14" t="s">
        <v>33</v>
      </c>
      <c r="G14" s="13" t="s">
        <v>24</v>
      </c>
      <c r="H14" s="13" t="s">
        <v>25</v>
      </c>
      <c r="I14" s="15">
        <v>45754</v>
      </c>
      <c r="J14" s="33">
        <v>45789</v>
      </c>
      <c r="K14" s="15">
        <v>45792</v>
      </c>
      <c r="L14" s="15">
        <v>45796</v>
      </c>
      <c r="M14" s="45">
        <v>32466</v>
      </c>
      <c r="N14" s="13" t="s">
        <v>30</v>
      </c>
      <c r="O14" s="13" t="s">
        <v>32</v>
      </c>
      <c r="P14" s="46" t="s">
        <v>167</v>
      </c>
      <c r="Q14" s="39">
        <v>125333.7</v>
      </c>
      <c r="R14" s="71">
        <f>NETWORKDAYS(I14,J14,$W$9:$W$26)-1</f>
        <v>21</v>
      </c>
      <c r="S14" s="67"/>
      <c r="T14" s="65"/>
      <c r="V14" s="55"/>
      <c r="W14" s="30">
        <v>45650</v>
      </c>
    </row>
    <row r="15" spans="1:24" ht="45" x14ac:dyDescent="0.25">
      <c r="A15" s="13">
        <v>12</v>
      </c>
      <c r="B15" s="13" t="s">
        <v>23</v>
      </c>
      <c r="C15" s="13" t="s">
        <v>51</v>
      </c>
      <c r="D15" s="13" t="s">
        <v>74</v>
      </c>
      <c r="E15" s="13" t="s">
        <v>118</v>
      </c>
      <c r="F15" s="14" t="s">
        <v>33</v>
      </c>
      <c r="G15" s="13" t="s">
        <v>24</v>
      </c>
      <c r="H15" s="13" t="s">
        <v>25</v>
      </c>
      <c r="I15" s="15">
        <v>45775</v>
      </c>
      <c r="J15" s="15">
        <v>45791</v>
      </c>
      <c r="K15" s="15">
        <v>45792</v>
      </c>
      <c r="L15" s="15">
        <v>45792</v>
      </c>
      <c r="M15" s="14">
        <v>32460</v>
      </c>
      <c r="N15" s="13" t="s">
        <v>30</v>
      </c>
      <c r="O15" s="13" t="s">
        <v>46</v>
      </c>
      <c r="P15" s="37" t="s">
        <v>168</v>
      </c>
      <c r="Q15" s="39">
        <v>1381473.2</v>
      </c>
      <c r="R15" s="71">
        <f>NETWORKDAYS(I15,J15,$W$9:$W$26)-1</f>
        <v>11</v>
      </c>
      <c r="S15" s="35" t="str">
        <f t="shared" si="0"/>
        <v>Cumple</v>
      </c>
      <c r="T15" s="2">
        <f>VLOOKUP(F15,$V$2:$W$6,2,FALSE)</f>
        <v>15</v>
      </c>
      <c r="V15" s="55"/>
      <c r="W15" s="30">
        <v>45651</v>
      </c>
    </row>
    <row r="16" spans="1:24" ht="30" customHeight="1" x14ac:dyDescent="0.25">
      <c r="A16" s="13">
        <v>13</v>
      </c>
      <c r="B16" s="13" t="s">
        <v>60</v>
      </c>
      <c r="C16" s="13" t="s">
        <v>51</v>
      </c>
      <c r="D16" s="13" t="s">
        <v>75</v>
      </c>
      <c r="E16" s="13" t="s">
        <v>119</v>
      </c>
      <c r="F16" s="14" t="s">
        <v>33</v>
      </c>
      <c r="G16" s="13" t="s">
        <v>29</v>
      </c>
      <c r="H16" s="13" t="s">
        <v>25</v>
      </c>
      <c r="I16" s="15">
        <v>45769</v>
      </c>
      <c r="J16" s="15">
        <v>45785</v>
      </c>
      <c r="K16" s="15">
        <v>45789</v>
      </c>
      <c r="L16" s="15">
        <v>45796</v>
      </c>
      <c r="M16" s="14">
        <v>32467</v>
      </c>
      <c r="N16" s="16" t="s">
        <v>27</v>
      </c>
      <c r="O16" s="13" t="s">
        <v>26</v>
      </c>
      <c r="P16" s="38" t="s">
        <v>169</v>
      </c>
      <c r="Q16" s="39">
        <v>743400</v>
      </c>
      <c r="R16" s="71">
        <f>NETWORKDAYS(I16,J16,$W$9:$W$26)-1</f>
        <v>11</v>
      </c>
      <c r="S16" s="35" t="str">
        <f t="shared" si="0"/>
        <v>Cumple</v>
      </c>
      <c r="T16" s="2">
        <f>VLOOKUP(F16,$V$2:$W$6,2,FALSE)</f>
        <v>15</v>
      </c>
      <c r="V16" s="55"/>
      <c r="W16" s="30">
        <v>45656</v>
      </c>
    </row>
    <row r="17" spans="1:23" ht="30" customHeight="1" x14ac:dyDescent="0.25">
      <c r="A17" s="13">
        <v>14</v>
      </c>
      <c r="B17" s="13" t="s">
        <v>23</v>
      </c>
      <c r="C17" s="13" t="s">
        <v>51</v>
      </c>
      <c r="D17" s="13" t="s">
        <v>76</v>
      </c>
      <c r="E17" s="13" t="s">
        <v>120</v>
      </c>
      <c r="F17" s="14" t="s">
        <v>37</v>
      </c>
      <c r="G17" s="13" t="s">
        <v>29</v>
      </c>
      <c r="H17" s="13" t="s">
        <v>25</v>
      </c>
      <c r="I17" s="15">
        <v>45770</v>
      </c>
      <c r="J17" s="15">
        <v>45778</v>
      </c>
      <c r="K17" s="15">
        <v>45783</v>
      </c>
      <c r="L17" s="15">
        <v>45784</v>
      </c>
      <c r="M17" s="14">
        <v>32436</v>
      </c>
      <c r="N17" s="16" t="s">
        <v>27</v>
      </c>
      <c r="O17" s="16" t="s">
        <v>26</v>
      </c>
      <c r="P17" s="37" t="s">
        <v>170</v>
      </c>
      <c r="Q17" s="39">
        <v>247918</v>
      </c>
      <c r="R17" s="71">
        <f>NETWORKDAYS(I17,J17,$W$9:$W$26)-1</f>
        <v>6</v>
      </c>
      <c r="S17" s="35" t="str">
        <f t="shared" si="0"/>
        <v>Cumple</v>
      </c>
      <c r="T17" s="2">
        <f>VLOOKUP(F17,$V$2:$W$6,2,FALSE)</f>
        <v>10</v>
      </c>
      <c r="V17" s="55"/>
      <c r="W17" s="30">
        <v>45657</v>
      </c>
    </row>
    <row r="18" spans="1:23" ht="30" customHeight="1" x14ac:dyDescent="0.25">
      <c r="A18" s="13">
        <v>15</v>
      </c>
      <c r="B18" s="13" t="s">
        <v>35</v>
      </c>
      <c r="C18" s="13" t="s">
        <v>54</v>
      </c>
      <c r="D18" s="17" t="s">
        <v>77</v>
      </c>
      <c r="E18" s="13" t="s">
        <v>156</v>
      </c>
      <c r="F18" s="14" t="s">
        <v>22</v>
      </c>
      <c r="G18" s="13" t="s">
        <v>24</v>
      </c>
      <c r="H18" s="13" t="s">
        <v>25</v>
      </c>
      <c r="I18" s="15">
        <v>45755</v>
      </c>
      <c r="J18" s="15">
        <v>45797</v>
      </c>
      <c r="K18" s="15">
        <v>45800</v>
      </c>
      <c r="L18" s="15" t="s">
        <v>43</v>
      </c>
      <c r="M18" s="15" t="s">
        <v>43</v>
      </c>
      <c r="N18" s="16" t="s">
        <v>27</v>
      </c>
      <c r="O18" s="16" t="s">
        <v>26</v>
      </c>
      <c r="P18" s="36" t="s">
        <v>171</v>
      </c>
      <c r="Q18" s="15" t="s">
        <v>43</v>
      </c>
      <c r="R18" s="71">
        <f>NETWORKDAYS(I18,J18,$W$9:$W$26)-1</f>
        <v>26</v>
      </c>
      <c r="S18" s="35" t="str">
        <f t="shared" si="0"/>
        <v>Cumple</v>
      </c>
      <c r="T18" s="2">
        <f>VLOOKUP(F18,$V$2:$W$6,2,FALSE)</f>
        <v>45</v>
      </c>
      <c r="V18" s="55"/>
      <c r="W18" s="30">
        <v>45658</v>
      </c>
    </row>
    <row r="19" spans="1:23" ht="30" customHeight="1" x14ac:dyDescent="0.25">
      <c r="A19" s="13">
        <v>16</v>
      </c>
      <c r="B19" s="13" t="s">
        <v>28</v>
      </c>
      <c r="C19" s="13" t="s">
        <v>54</v>
      </c>
      <c r="D19" s="13" t="s">
        <v>78</v>
      </c>
      <c r="E19" s="13" t="s">
        <v>121</v>
      </c>
      <c r="F19" s="14" t="s">
        <v>33</v>
      </c>
      <c r="G19" s="13" t="s">
        <v>24</v>
      </c>
      <c r="H19" s="13" t="s">
        <v>25</v>
      </c>
      <c r="I19" s="15">
        <v>45778</v>
      </c>
      <c r="J19" s="15">
        <v>45796</v>
      </c>
      <c r="K19" s="15">
        <v>45798</v>
      </c>
      <c r="L19" s="15">
        <v>45806</v>
      </c>
      <c r="M19" s="45">
        <v>32495</v>
      </c>
      <c r="N19" s="13" t="s">
        <v>30</v>
      </c>
      <c r="O19" s="13" t="s">
        <v>31</v>
      </c>
      <c r="P19" s="36" t="s">
        <v>172</v>
      </c>
      <c r="Q19" s="39">
        <v>1364999.99</v>
      </c>
      <c r="R19" s="71">
        <f>NETWORKDAYS(I19,J19,$W$9:$W$26)-1</f>
        <v>11</v>
      </c>
      <c r="S19" s="64" t="str">
        <f t="shared" si="0"/>
        <v>Cumple</v>
      </c>
      <c r="T19" s="65">
        <f>VLOOKUP(F19,$V$2:$W$6,2,FALSE)</f>
        <v>15</v>
      </c>
      <c r="V19" s="55"/>
      <c r="W19" s="30">
        <v>45663</v>
      </c>
    </row>
    <row r="20" spans="1:23" ht="30" customHeight="1" x14ac:dyDescent="0.25">
      <c r="A20" s="13">
        <v>17</v>
      </c>
      <c r="B20" s="13" t="s">
        <v>28</v>
      </c>
      <c r="C20" s="13" t="s">
        <v>54</v>
      </c>
      <c r="D20" s="13" t="s">
        <v>78</v>
      </c>
      <c r="E20" s="13" t="s">
        <v>121</v>
      </c>
      <c r="F20" s="14" t="s">
        <v>33</v>
      </c>
      <c r="G20" s="13" t="s">
        <v>24</v>
      </c>
      <c r="H20" s="13" t="s">
        <v>25</v>
      </c>
      <c r="I20" s="15">
        <v>45778</v>
      </c>
      <c r="J20" s="15">
        <v>45796</v>
      </c>
      <c r="K20" s="15">
        <v>45798</v>
      </c>
      <c r="L20" s="15">
        <v>45806</v>
      </c>
      <c r="M20" s="45">
        <v>32496</v>
      </c>
      <c r="N20" s="13" t="s">
        <v>30</v>
      </c>
      <c r="O20" s="15" t="s">
        <v>32</v>
      </c>
      <c r="P20" s="36" t="s">
        <v>173</v>
      </c>
      <c r="Q20" s="39">
        <v>187609.4</v>
      </c>
      <c r="R20" s="71">
        <f>NETWORKDAYS(I20,J20,$W$9:$W$26)-1</f>
        <v>11</v>
      </c>
      <c r="S20" s="64"/>
      <c r="T20" s="65"/>
      <c r="V20" s="55"/>
      <c r="W20" s="30">
        <v>45664</v>
      </c>
    </row>
    <row r="21" spans="1:23" ht="30" customHeight="1" x14ac:dyDescent="0.25">
      <c r="A21" s="13">
        <v>18</v>
      </c>
      <c r="B21" s="13" t="s">
        <v>35</v>
      </c>
      <c r="C21" s="13" t="s">
        <v>54</v>
      </c>
      <c r="D21" s="13" t="s">
        <v>79</v>
      </c>
      <c r="E21" s="13" t="s">
        <v>122</v>
      </c>
      <c r="F21" s="14" t="s">
        <v>37</v>
      </c>
      <c r="G21" s="13" t="s">
        <v>24</v>
      </c>
      <c r="H21" s="13" t="s">
        <v>25</v>
      </c>
      <c r="I21" s="15">
        <v>45772</v>
      </c>
      <c r="J21" s="15">
        <v>45779</v>
      </c>
      <c r="K21" s="15">
        <v>45779</v>
      </c>
      <c r="L21" s="15">
        <v>45785</v>
      </c>
      <c r="M21" s="14">
        <v>32441</v>
      </c>
      <c r="N21" s="15" t="s">
        <v>30</v>
      </c>
      <c r="O21" s="15" t="s">
        <v>31</v>
      </c>
      <c r="P21" s="36" t="s">
        <v>174</v>
      </c>
      <c r="Q21" s="39">
        <v>229363.87</v>
      </c>
      <c r="R21" s="71">
        <f>NETWORKDAYS(I21,J21,$W$9:$W$26)-1</f>
        <v>5</v>
      </c>
      <c r="S21" s="35" t="str">
        <f t="shared" si="0"/>
        <v>Cumple</v>
      </c>
      <c r="T21" s="2">
        <f t="shared" ref="T21:T41" si="1">VLOOKUP(F21,$V$2:$W$6,2,FALSE)</f>
        <v>10</v>
      </c>
      <c r="V21" s="55"/>
      <c r="W21" s="30">
        <v>45678</v>
      </c>
    </row>
    <row r="22" spans="1:23" ht="30" customHeight="1" thickBot="1" x14ac:dyDescent="0.3">
      <c r="A22" s="13">
        <v>19</v>
      </c>
      <c r="B22" s="13" t="s">
        <v>60</v>
      </c>
      <c r="C22" s="13" t="s">
        <v>54</v>
      </c>
      <c r="D22" s="13" t="s">
        <v>80</v>
      </c>
      <c r="E22" s="13" t="s">
        <v>123</v>
      </c>
      <c r="F22" s="14" t="s">
        <v>37</v>
      </c>
      <c r="G22" s="13" t="s">
        <v>24</v>
      </c>
      <c r="H22" s="13" t="s">
        <v>25</v>
      </c>
      <c r="I22" s="15">
        <v>45777</v>
      </c>
      <c r="J22" s="15">
        <v>45785</v>
      </c>
      <c r="K22" s="15">
        <v>45790</v>
      </c>
      <c r="L22" s="15">
        <v>45792</v>
      </c>
      <c r="M22" s="14">
        <v>32461</v>
      </c>
      <c r="N22" s="13" t="s">
        <v>30</v>
      </c>
      <c r="O22" s="13" t="s">
        <v>38</v>
      </c>
      <c r="P22" s="36" t="s">
        <v>175</v>
      </c>
      <c r="Q22" s="39">
        <v>95108</v>
      </c>
      <c r="R22" s="71">
        <f>NETWORKDAYS(I22,J22,$W$9:$W$26)-1</f>
        <v>5</v>
      </c>
      <c r="S22" s="35" t="str">
        <f t="shared" si="0"/>
        <v>Cumple</v>
      </c>
      <c r="T22" s="2">
        <f t="shared" si="1"/>
        <v>10</v>
      </c>
      <c r="V22" s="55"/>
      <c r="W22" s="31">
        <v>45715</v>
      </c>
    </row>
    <row r="23" spans="1:23" ht="30" customHeight="1" thickBot="1" x14ac:dyDescent="0.3">
      <c r="A23" s="13">
        <v>20</v>
      </c>
      <c r="B23" s="49" t="s">
        <v>36</v>
      </c>
      <c r="C23" s="49" t="s">
        <v>54</v>
      </c>
      <c r="D23" s="49" t="s">
        <v>81</v>
      </c>
      <c r="E23" s="13" t="s">
        <v>124</v>
      </c>
      <c r="F23" s="14" t="s">
        <v>37</v>
      </c>
      <c r="G23" s="49" t="s">
        <v>24</v>
      </c>
      <c r="H23" s="49" t="s">
        <v>25</v>
      </c>
      <c r="I23" s="15">
        <v>45762</v>
      </c>
      <c r="J23" s="15">
        <v>45779</v>
      </c>
      <c r="K23" s="15">
        <v>45783</v>
      </c>
      <c r="L23" s="15">
        <v>45785</v>
      </c>
      <c r="M23" s="14">
        <v>32440</v>
      </c>
      <c r="N23" s="50" t="s">
        <v>27</v>
      </c>
      <c r="O23" s="50" t="s">
        <v>26</v>
      </c>
      <c r="P23" s="51" t="s">
        <v>176</v>
      </c>
      <c r="Q23" s="39">
        <v>245519.96</v>
      </c>
      <c r="R23" s="71">
        <f>NETWORKDAYS(I23,J23,$W$9:$W$26)-1</f>
        <v>10</v>
      </c>
      <c r="S23" s="35" t="str">
        <f t="shared" si="0"/>
        <v>Cumple</v>
      </c>
      <c r="T23" s="2">
        <f t="shared" si="1"/>
        <v>10</v>
      </c>
      <c r="V23" s="55"/>
      <c r="W23" s="31">
        <v>45763</v>
      </c>
    </row>
    <row r="24" spans="1:23" ht="30" customHeight="1" thickBot="1" x14ac:dyDescent="0.3">
      <c r="A24" s="13">
        <v>21</v>
      </c>
      <c r="B24" s="13" t="s">
        <v>60</v>
      </c>
      <c r="C24" s="13" t="s">
        <v>54</v>
      </c>
      <c r="D24" s="13" t="s">
        <v>82</v>
      </c>
      <c r="E24" s="13" t="s">
        <v>125</v>
      </c>
      <c r="F24" s="14" t="s">
        <v>33</v>
      </c>
      <c r="G24" s="13" t="s">
        <v>24</v>
      </c>
      <c r="H24" s="13" t="s">
        <v>25</v>
      </c>
      <c r="I24" s="15">
        <v>45762</v>
      </c>
      <c r="J24" s="15">
        <v>45778</v>
      </c>
      <c r="K24" s="15">
        <v>45783</v>
      </c>
      <c r="L24" s="15">
        <v>45784</v>
      </c>
      <c r="M24" s="14">
        <v>32437</v>
      </c>
      <c r="N24" s="13" t="s">
        <v>30</v>
      </c>
      <c r="O24" s="13" t="s">
        <v>34</v>
      </c>
      <c r="P24" s="36" t="s">
        <v>177</v>
      </c>
      <c r="Q24" s="39">
        <v>247682</v>
      </c>
      <c r="R24" s="71">
        <f t="shared" ref="R24:R26" si="2">NETWORKDAYS(I24,J24,$W$9:$W$26)-1</f>
        <v>9</v>
      </c>
      <c r="S24" s="35" t="str">
        <f t="shared" si="0"/>
        <v>Cumple</v>
      </c>
      <c r="T24" s="2">
        <f t="shared" si="1"/>
        <v>15</v>
      </c>
      <c r="V24" s="55"/>
      <c r="W24" s="31">
        <v>45764</v>
      </c>
    </row>
    <row r="25" spans="1:23" ht="30" customHeight="1" thickBot="1" x14ac:dyDescent="0.3">
      <c r="A25" s="13">
        <v>22</v>
      </c>
      <c r="B25" s="13" t="s">
        <v>28</v>
      </c>
      <c r="C25" s="13" t="s">
        <v>54</v>
      </c>
      <c r="D25" s="13" t="s">
        <v>83</v>
      </c>
      <c r="E25" s="13" t="s">
        <v>126</v>
      </c>
      <c r="F25" s="14" t="s">
        <v>37</v>
      </c>
      <c r="G25" s="13" t="s">
        <v>24</v>
      </c>
      <c r="H25" s="13" t="s">
        <v>25</v>
      </c>
      <c r="I25" s="15">
        <v>45786</v>
      </c>
      <c r="J25" s="15">
        <v>45791</v>
      </c>
      <c r="K25" s="15">
        <v>45792</v>
      </c>
      <c r="L25" s="15">
        <v>45792</v>
      </c>
      <c r="M25" s="14">
        <v>32459</v>
      </c>
      <c r="N25" s="13" t="s">
        <v>30</v>
      </c>
      <c r="O25" s="13" t="s">
        <v>55</v>
      </c>
      <c r="P25" s="36" t="s">
        <v>178</v>
      </c>
      <c r="Q25" s="39">
        <v>247859.83</v>
      </c>
      <c r="R25" s="71">
        <f t="shared" si="2"/>
        <v>3</v>
      </c>
      <c r="S25" s="35" t="str">
        <f t="shared" si="0"/>
        <v>Cumple</v>
      </c>
      <c r="T25" s="2">
        <f t="shared" si="1"/>
        <v>10</v>
      </c>
      <c r="V25" s="55"/>
      <c r="W25" s="31">
        <v>45765</v>
      </c>
    </row>
    <row r="26" spans="1:23" ht="30" customHeight="1" thickBot="1" x14ac:dyDescent="0.3">
      <c r="A26" s="13">
        <v>23</v>
      </c>
      <c r="B26" s="13" t="s">
        <v>28</v>
      </c>
      <c r="C26" s="13" t="s">
        <v>54</v>
      </c>
      <c r="D26" s="13" t="s">
        <v>84</v>
      </c>
      <c r="E26" s="13" t="s">
        <v>127</v>
      </c>
      <c r="F26" s="14" t="s">
        <v>33</v>
      </c>
      <c r="G26" s="13" t="s">
        <v>24</v>
      </c>
      <c r="H26" s="13" t="s">
        <v>25</v>
      </c>
      <c r="I26" s="15">
        <v>45783</v>
      </c>
      <c r="J26" s="15">
        <v>45798</v>
      </c>
      <c r="K26" s="15">
        <v>45800</v>
      </c>
      <c r="L26" s="15">
        <v>45803</v>
      </c>
      <c r="M26" s="14">
        <v>32478</v>
      </c>
      <c r="N26" s="13" t="s">
        <v>30</v>
      </c>
      <c r="O26" s="13" t="s">
        <v>34</v>
      </c>
      <c r="P26" s="36" t="s">
        <v>179</v>
      </c>
      <c r="Q26" s="39">
        <v>557219.6</v>
      </c>
      <c r="R26" s="71">
        <f t="shared" si="2"/>
        <v>11</v>
      </c>
      <c r="S26" s="35" t="str">
        <f t="shared" si="0"/>
        <v>Cumple</v>
      </c>
      <c r="T26" s="2">
        <f t="shared" si="1"/>
        <v>15</v>
      </c>
      <c r="V26" s="56"/>
      <c r="W26" s="31">
        <v>45782</v>
      </c>
    </row>
    <row r="27" spans="1:23" ht="30" customHeight="1" x14ac:dyDescent="0.25">
      <c r="A27" s="13">
        <v>24</v>
      </c>
      <c r="B27" s="13" t="s">
        <v>56</v>
      </c>
      <c r="C27" s="13" t="s">
        <v>54</v>
      </c>
      <c r="D27" s="13" t="s">
        <v>85</v>
      </c>
      <c r="E27" s="13" t="s">
        <v>128</v>
      </c>
      <c r="F27" s="14" t="s">
        <v>37</v>
      </c>
      <c r="G27" s="13" t="s">
        <v>29</v>
      </c>
      <c r="H27" s="13" t="s">
        <v>25</v>
      </c>
      <c r="I27" s="15">
        <v>45783</v>
      </c>
      <c r="J27" s="15">
        <v>45785</v>
      </c>
      <c r="K27" s="15">
        <v>45789</v>
      </c>
      <c r="L27" s="15">
        <v>45789</v>
      </c>
      <c r="M27" s="14">
        <v>32454</v>
      </c>
      <c r="N27" s="13" t="s">
        <v>27</v>
      </c>
      <c r="O27" s="16" t="s">
        <v>26</v>
      </c>
      <c r="P27" s="36" t="s">
        <v>180</v>
      </c>
      <c r="Q27" s="39">
        <v>15125</v>
      </c>
      <c r="R27" s="71">
        <f>NETWORKDAYS(I27,J27,$W$9:$W$26)-1</f>
        <v>2</v>
      </c>
      <c r="S27" s="35" t="str">
        <f t="shared" si="0"/>
        <v>Cumple</v>
      </c>
      <c r="T27" s="2">
        <f t="shared" si="1"/>
        <v>10</v>
      </c>
      <c r="V27" s="27"/>
      <c r="W27" s="28"/>
    </row>
    <row r="28" spans="1:23" ht="30" customHeight="1" x14ac:dyDescent="0.25">
      <c r="A28" s="13">
        <v>25</v>
      </c>
      <c r="B28" s="13" t="s">
        <v>56</v>
      </c>
      <c r="C28" s="13" t="s">
        <v>54</v>
      </c>
      <c r="D28" s="13" t="s">
        <v>86</v>
      </c>
      <c r="E28" s="13" t="s">
        <v>129</v>
      </c>
      <c r="F28" s="14" t="s">
        <v>37</v>
      </c>
      <c r="G28" s="13" t="s">
        <v>24</v>
      </c>
      <c r="H28" s="13" t="s">
        <v>25</v>
      </c>
      <c r="I28" s="15">
        <v>45776</v>
      </c>
      <c r="J28" s="15">
        <v>45779</v>
      </c>
      <c r="K28" s="15">
        <v>45784</v>
      </c>
      <c r="L28" s="15">
        <v>45785</v>
      </c>
      <c r="M28" s="14">
        <v>32444</v>
      </c>
      <c r="N28" s="13" t="s">
        <v>27</v>
      </c>
      <c r="O28" s="13" t="s">
        <v>57</v>
      </c>
      <c r="P28" s="36" t="s">
        <v>181</v>
      </c>
      <c r="Q28" s="39">
        <v>12500</v>
      </c>
      <c r="R28" s="71">
        <f>NETWORKDAYS(I28,J28,$W$9:$W$26)-1</f>
        <v>3</v>
      </c>
      <c r="S28" s="35" t="str">
        <f t="shared" si="0"/>
        <v>Cumple</v>
      </c>
      <c r="T28" s="2">
        <f t="shared" si="1"/>
        <v>10</v>
      </c>
      <c r="V28" s="27"/>
      <c r="W28" s="28"/>
    </row>
    <row r="29" spans="1:23" ht="30" customHeight="1" x14ac:dyDescent="0.25">
      <c r="A29" s="13">
        <v>26</v>
      </c>
      <c r="B29" s="13" t="s">
        <v>28</v>
      </c>
      <c r="C29" s="13" t="s">
        <v>54</v>
      </c>
      <c r="D29" s="13" t="s">
        <v>87</v>
      </c>
      <c r="E29" s="13" t="s">
        <v>130</v>
      </c>
      <c r="F29" s="14" t="s">
        <v>33</v>
      </c>
      <c r="G29" s="13" t="s">
        <v>49</v>
      </c>
      <c r="H29" s="13" t="s">
        <v>25</v>
      </c>
      <c r="I29" s="15">
        <v>45775</v>
      </c>
      <c r="J29" s="15">
        <v>45792</v>
      </c>
      <c r="K29" s="15">
        <v>45793</v>
      </c>
      <c r="L29" s="15">
        <v>45805</v>
      </c>
      <c r="M29" s="14">
        <v>32483</v>
      </c>
      <c r="N29" s="13" t="s">
        <v>30</v>
      </c>
      <c r="O29" s="13" t="s">
        <v>31</v>
      </c>
      <c r="P29" s="36" t="s">
        <v>182</v>
      </c>
      <c r="Q29" s="39">
        <v>36948012.030000001</v>
      </c>
      <c r="R29" s="71">
        <f t="shared" ref="R29:R30" si="3">NETWORKDAYS(I29,J29,$W$9:$W$26)-1</f>
        <v>12</v>
      </c>
      <c r="S29" s="35" t="str">
        <f t="shared" si="0"/>
        <v>Cumple</v>
      </c>
      <c r="T29" s="2">
        <f t="shared" si="1"/>
        <v>15</v>
      </c>
      <c r="V29" s="27"/>
      <c r="W29" s="28"/>
    </row>
    <row r="30" spans="1:23" ht="30" customHeight="1" x14ac:dyDescent="0.25">
      <c r="A30" s="13">
        <v>27</v>
      </c>
      <c r="B30" s="13" t="s">
        <v>61</v>
      </c>
      <c r="C30" s="13" t="s">
        <v>54</v>
      </c>
      <c r="D30" s="13" t="s">
        <v>88</v>
      </c>
      <c r="E30" s="13" t="s">
        <v>131</v>
      </c>
      <c r="F30" s="14" t="s">
        <v>37</v>
      </c>
      <c r="G30" s="13" t="s">
        <v>24</v>
      </c>
      <c r="H30" s="13" t="s">
        <v>25</v>
      </c>
      <c r="I30" s="15">
        <v>45791</v>
      </c>
      <c r="J30" s="15">
        <v>45797</v>
      </c>
      <c r="K30" s="15">
        <v>45798</v>
      </c>
      <c r="L30" s="15">
        <v>45800</v>
      </c>
      <c r="M30" s="14">
        <v>32474</v>
      </c>
      <c r="N30" s="13" t="s">
        <v>30</v>
      </c>
      <c r="O30" s="13" t="s">
        <v>31</v>
      </c>
      <c r="P30" s="36" t="s">
        <v>183</v>
      </c>
      <c r="Q30" s="39">
        <v>56297.33</v>
      </c>
      <c r="R30" s="71">
        <f t="shared" si="3"/>
        <v>4</v>
      </c>
      <c r="S30" s="35" t="str">
        <f t="shared" si="0"/>
        <v>Cumple</v>
      </c>
      <c r="T30" s="2">
        <f t="shared" si="1"/>
        <v>10</v>
      </c>
      <c r="V30" s="27"/>
      <c r="W30" s="28"/>
    </row>
    <row r="31" spans="1:23" ht="30" customHeight="1" x14ac:dyDescent="0.25">
      <c r="A31" s="13">
        <v>28</v>
      </c>
      <c r="B31" s="13" t="s">
        <v>28</v>
      </c>
      <c r="C31" s="13" t="s">
        <v>54</v>
      </c>
      <c r="D31" s="13" t="s">
        <v>89</v>
      </c>
      <c r="E31" s="13" t="s">
        <v>132</v>
      </c>
      <c r="F31" s="14" t="s">
        <v>37</v>
      </c>
      <c r="G31" s="13" t="s">
        <v>24</v>
      </c>
      <c r="H31" s="13" t="s">
        <v>25</v>
      </c>
      <c r="I31" s="15">
        <v>45779</v>
      </c>
      <c r="J31" s="15">
        <v>45786</v>
      </c>
      <c r="K31" s="15">
        <v>45790</v>
      </c>
      <c r="L31" s="15">
        <v>45790</v>
      </c>
      <c r="M31" s="14">
        <v>32455</v>
      </c>
      <c r="N31" s="13" t="s">
        <v>27</v>
      </c>
      <c r="O31" s="16" t="s">
        <v>26</v>
      </c>
      <c r="P31" s="36" t="s">
        <v>184</v>
      </c>
      <c r="Q31" s="39">
        <v>212181.7</v>
      </c>
      <c r="R31" s="71">
        <f>NETWORKDAYS(I31,J31,$W$9:$W$26)-1</f>
        <v>4</v>
      </c>
      <c r="S31" s="35" t="str">
        <f t="shared" si="0"/>
        <v>Cumple</v>
      </c>
      <c r="T31" s="2">
        <f t="shared" si="1"/>
        <v>10</v>
      </c>
      <c r="V31" s="27"/>
      <c r="W31" s="28"/>
    </row>
    <row r="32" spans="1:23" ht="30" x14ac:dyDescent="0.25">
      <c r="A32" s="13">
        <v>29</v>
      </c>
      <c r="B32" s="13" t="s">
        <v>28</v>
      </c>
      <c r="C32" s="13" t="s">
        <v>54</v>
      </c>
      <c r="D32" s="13" t="s">
        <v>90</v>
      </c>
      <c r="E32" s="13" t="s">
        <v>133</v>
      </c>
      <c r="F32" s="14" t="s">
        <v>37</v>
      </c>
      <c r="G32" s="13" t="s">
        <v>24</v>
      </c>
      <c r="H32" s="13" t="s">
        <v>25</v>
      </c>
      <c r="I32" s="15">
        <v>45783</v>
      </c>
      <c r="J32" s="15">
        <v>45790</v>
      </c>
      <c r="K32" s="15">
        <v>45796</v>
      </c>
      <c r="L32" s="15">
        <v>45797</v>
      </c>
      <c r="M32" s="14">
        <v>32468</v>
      </c>
      <c r="N32" s="13" t="s">
        <v>30</v>
      </c>
      <c r="O32" s="13" t="s">
        <v>32</v>
      </c>
      <c r="P32" s="36" t="s">
        <v>185</v>
      </c>
      <c r="Q32" s="39">
        <v>246600</v>
      </c>
      <c r="R32" s="71">
        <f>NETWORKDAYS(I32,J32,$W$9:$W$26)-1</f>
        <v>5</v>
      </c>
      <c r="S32" s="35" t="str">
        <f t="shared" si="0"/>
        <v>Cumple</v>
      </c>
      <c r="T32" s="2">
        <f t="shared" si="1"/>
        <v>10</v>
      </c>
      <c r="V32" s="27"/>
      <c r="W32" s="28"/>
    </row>
    <row r="33" spans="1:23" ht="30" x14ac:dyDescent="0.25">
      <c r="A33" s="13">
        <v>30</v>
      </c>
      <c r="B33" s="13" t="s">
        <v>60</v>
      </c>
      <c r="C33" s="13" t="s">
        <v>54</v>
      </c>
      <c r="D33" s="13" t="s">
        <v>91</v>
      </c>
      <c r="E33" s="13" t="s">
        <v>134</v>
      </c>
      <c r="F33" s="14" t="s">
        <v>37</v>
      </c>
      <c r="G33" s="13" t="s">
        <v>29</v>
      </c>
      <c r="H33" s="13" t="s">
        <v>25</v>
      </c>
      <c r="I33" s="15">
        <v>45791</v>
      </c>
      <c r="J33" s="15">
        <v>45797</v>
      </c>
      <c r="K33" s="15">
        <v>45803</v>
      </c>
      <c r="L33" s="15">
        <v>45804</v>
      </c>
      <c r="M33" s="14">
        <v>32481</v>
      </c>
      <c r="N33" s="13" t="s">
        <v>27</v>
      </c>
      <c r="O33" s="16" t="s">
        <v>26</v>
      </c>
      <c r="P33" s="36" t="s">
        <v>186</v>
      </c>
      <c r="Q33" s="39">
        <v>225576.63</v>
      </c>
      <c r="R33" s="71">
        <f>NETWORKDAYS(I33,J33,$W$9:$W$26)-1</f>
        <v>4</v>
      </c>
      <c r="S33" s="35" t="str">
        <f t="shared" si="0"/>
        <v>Cumple</v>
      </c>
      <c r="T33" s="2">
        <f t="shared" si="1"/>
        <v>10</v>
      </c>
      <c r="V33" s="27"/>
      <c r="W33" s="28"/>
    </row>
    <row r="34" spans="1:23" ht="45" x14ac:dyDescent="0.25">
      <c r="A34" s="13">
        <v>31</v>
      </c>
      <c r="B34" s="13" t="s">
        <v>62</v>
      </c>
      <c r="C34" s="13" t="s">
        <v>67</v>
      </c>
      <c r="D34" s="13" t="s">
        <v>92</v>
      </c>
      <c r="E34" s="13" t="s">
        <v>135</v>
      </c>
      <c r="F34" s="14" t="s">
        <v>37</v>
      </c>
      <c r="G34" s="13" t="s">
        <v>24</v>
      </c>
      <c r="H34" s="13" t="s">
        <v>25</v>
      </c>
      <c r="I34" s="15">
        <v>45779</v>
      </c>
      <c r="J34" s="15">
        <v>45786</v>
      </c>
      <c r="K34" s="15">
        <v>45786</v>
      </c>
      <c r="L34" s="15">
        <v>45786</v>
      </c>
      <c r="M34" s="14">
        <v>32448</v>
      </c>
      <c r="N34" s="13" t="s">
        <v>30</v>
      </c>
      <c r="O34" s="13" t="s">
        <v>32</v>
      </c>
      <c r="P34" s="36" t="s">
        <v>187</v>
      </c>
      <c r="Q34" s="39">
        <v>239540</v>
      </c>
      <c r="R34" s="71">
        <f t="shared" ref="R34:R35" si="4">NETWORKDAYS(I34,J34,$W$9:$W$26)-1</f>
        <v>4</v>
      </c>
      <c r="S34" s="35" t="str">
        <f t="shared" si="0"/>
        <v>Cumple</v>
      </c>
      <c r="T34" s="2">
        <f t="shared" si="1"/>
        <v>10</v>
      </c>
      <c r="V34" s="27"/>
      <c r="W34" s="28"/>
    </row>
    <row r="35" spans="1:23" ht="45" x14ac:dyDescent="0.25">
      <c r="A35" s="13">
        <v>32</v>
      </c>
      <c r="B35" s="13" t="s">
        <v>62</v>
      </c>
      <c r="C35" s="13" t="s">
        <v>67</v>
      </c>
      <c r="D35" s="13" t="s">
        <v>93</v>
      </c>
      <c r="E35" s="13" t="s">
        <v>136</v>
      </c>
      <c r="F35" s="14" t="s">
        <v>37</v>
      </c>
      <c r="G35" s="13" t="s">
        <v>24</v>
      </c>
      <c r="H35" s="13" t="s">
        <v>25</v>
      </c>
      <c r="I35" s="15">
        <v>45779</v>
      </c>
      <c r="J35" s="15">
        <v>45784</v>
      </c>
      <c r="K35" s="15">
        <v>45784</v>
      </c>
      <c r="L35" s="15">
        <v>45784</v>
      </c>
      <c r="M35" s="14">
        <v>32435</v>
      </c>
      <c r="N35" s="13" t="s">
        <v>30</v>
      </c>
      <c r="O35" s="13" t="s">
        <v>32</v>
      </c>
      <c r="P35" s="36" t="s">
        <v>188</v>
      </c>
      <c r="Q35" s="39">
        <v>102542</v>
      </c>
      <c r="R35" s="71">
        <f t="shared" si="4"/>
        <v>2</v>
      </c>
      <c r="S35" s="35" t="str">
        <f t="shared" si="0"/>
        <v>Cumple</v>
      </c>
      <c r="T35" s="2">
        <f t="shared" si="1"/>
        <v>10</v>
      </c>
      <c r="V35" s="27"/>
      <c r="W35" s="28"/>
    </row>
    <row r="36" spans="1:23" ht="30" x14ac:dyDescent="0.25">
      <c r="A36" s="13">
        <v>33</v>
      </c>
      <c r="B36" s="13" t="s">
        <v>63</v>
      </c>
      <c r="C36" s="13" t="s">
        <v>67</v>
      </c>
      <c r="D36" s="13" t="s">
        <v>94</v>
      </c>
      <c r="E36" s="13" t="s">
        <v>137</v>
      </c>
      <c r="F36" s="14" t="s">
        <v>33</v>
      </c>
      <c r="G36" s="13" t="s">
        <v>29</v>
      </c>
      <c r="H36" s="13" t="s">
        <v>25</v>
      </c>
      <c r="I36" s="15">
        <v>45789</v>
      </c>
      <c r="J36" s="15">
        <v>45797</v>
      </c>
      <c r="K36" s="15">
        <v>45797</v>
      </c>
      <c r="L36" s="15">
        <v>45797</v>
      </c>
      <c r="M36" s="14">
        <v>32469</v>
      </c>
      <c r="N36" s="13" t="s">
        <v>27</v>
      </c>
      <c r="O36" s="16" t="s">
        <v>26</v>
      </c>
      <c r="P36" s="36" t="s">
        <v>189</v>
      </c>
      <c r="Q36" s="39">
        <v>1404900</v>
      </c>
      <c r="R36" s="71">
        <f>NETWORKDAYS(I36,J36,$W$9:$W$26)-1</f>
        <v>6</v>
      </c>
      <c r="S36" s="35" t="str">
        <f t="shared" si="0"/>
        <v>Cumple</v>
      </c>
      <c r="T36" s="2">
        <f t="shared" si="1"/>
        <v>15</v>
      </c>
      <c r="V36" s="27"/>
      <c r="W36" s="28"/>
    </row>
    <row r="37" spans="1:23" ht="30" customHeight="1" x14ac:dyDescent="0.25">
      <c r="A37" s="13">
        <v>34</v>
      </c>
      <c r="B37" s="13" t="s">
        <v>62</v>
      </c>
      <c r="C37" s="13" t="s">
        <v>67</v>
      </c>
      <c r="D37" s="13" t="s">
        <v>95</v>
      </c>
      <c r="E37" s="13" t="s">
        <v>138</v>
      </c>
      <c r="F37" s="14" t="s">
        <v>37</v>
      </c>
      <c r="G37" s="13" t="s">
        <v>24</v>
      </c>
      <c r="H37" s="13" t="s">
        <v>25</v>
      </c>
      <c r="I37" s="15">
        <v>45785</v>
      </c>
      <c r="J37" s="15">
        <v>45785</v>
      </c>
      <c r="K37" s="15">
        <v>45785</v>
      </c>
      <c r="L37" s="15">
        <v>45785</v>
      </c>
      <c r="M37" s="14">
        <v>32447</v>
      </c>
      <c r="N37" s="13" t="s">
        <v>30</v>
      </c>
      <c r="O37" s="13" t="s">
        <v>38</v>
      </c>
      <c r="P37" s="36" t="s">
        <v>190</v>
      </c>
      <c r="Q37" s="39">
        <v>247492.91</v>
      </c>
      <c r="R37" s="71">
        <f>NETWORKDAYS(I37,J37,$W$9:$W$26)-1</f>
        <v>0</v>
      </c>
      <c r="S37" s="35" t="str">
        <f t="shared" si="0"/>
        <v>Cumple</v>
      </c>
      <c r="T37" s="2">
        <f t="shared" si="1"/>
        <v>10</v>
      </c>
      <c r="V37" s="27"/>
      <c r="W37" s="28"/>
    </row>
    <row r="38" spans="1:23" ht="45" x14ac:dyDescent="0.25">
      <c r="A38" s="13">
        <v>35</v>
      </c>
      <c r="B38" s="13" t="s">
        <v>35</v>
      </c>
      <c r="C38" s="13" t="s">
        <v>67</v>
      </c>
      <c r="D38" s="13" t="s">
        <v>96</v>
      </c>
      <c r="E38" s="13" t="s">
        <v>139</v>
      </c>
      <c r="F38" s="14" t="s">
        <v>37</v>
      </c>
      <c r="G38" s="13" t="s">
        <v>29</v>
      </c>
      <c r="H38" s="13" t="s">
        <v>25</v>
      </c>
      <c r="I38" s="15">
        <v>45779</v>
      </c>
      <c r="J38" s="15">
        <v>45783</v>
      </c>
      <c r="K38" s="15">
        <v>45783</v>
      </c>
      <c r="L38" s="15">
        <v>45784</v>
      </c>
      <c r="M38" s="14">
        <v>32434</v>
      </c>
      <c r="N38" s="13" t="s">
        <v>30</v>
      </c>
      <c r="O38" s="13" t="s">
        <v>31</v>
      </c>
      <c r="P38" s="36" t="s">
        <v>191</v>
      </c>
      <c r="Q38" s="39">
        <v>34592.400000000001</v>
      </c>
      <c r="R38" s="71">
        <f>NETWORKDAYS(I38,J38,$W$9:$W$26)-1</f>
        <v>1</v>
      </c>
      <c r="S38" s="35" t="str">
        <f t="shared" si="0"/>
        <v>Cumple</v>
      </c>
      <c r="T38" s="2">
        <f t="shared" si="1"/>
        <v>10</v>
      </c>
      <c r="V38" s="27"/>
      <c r="W38" s="28"/>
    </row>
    <row r="39" spans="1:23" ht="30" customHeight="1" x14ac:dyDescent="0.25">
      <c r="A39" s="13">
        <v>36</v>
      </c>
      <c r="B39" s="13" t="s">
        <v>35</v>
      </c>
      <c r="C39" s="13" t="s">
        <v>67</v>
      </c>
      <c r="D39" s="13" t="s">
        <v>97</v>
      </c>
      <c r="E39" s="13" t="s">
        <v>140</v>
      </c>
      <c r="F39" s="14" t="s">
        <v>37</v>
      </c>
      <c r="G39" s="13" t="s">
        <v>29</v>
      </c>
      <c r="H39" s="13" t="s">
        <v>25</v>
      </c>
      <c r="I39" s="15">
        <v>45800</v>
      </c>
      <c r="J39" s="15">
        <v>45805</v>
      </c>
      <c r="K39" s="15">
        <v>45807</v>
      </c>
      <c r="L39" s="15">
        <v>45807</v>
      </c>
      <c r="M39" s="14">
        <v>32499</v>
      </c>
      <c r="N39" s="13" t="s">
        <v>27</v>
      </c>
      <c r="O39" s="16" t="s">
        <v>26</v>
      </c>
      <c r="P39" s="36" t="s">
        <v>192</v>
      </c>
      <c r="Q39" s="39">
        <v>83450</v>
      </c>
      <c r="R39" s="71">
        <f>NETWORKDAYS(I39,J39,$W$9:$W$26)-1</f>
        <v>3</v>
      </c>
      <c r="S39" s="35" t="str">
        <f t="shared" si="0"/>
        <v>Cumple</v>
      </c>
      <c r="T39" s="2">
        <f t="shared" si="1"/>
        <v>10</v>
      </c>
      <c r="V39" s="27"/>
      <c r="W39" s="28"/>
    </row>
    <row r="40" spans="1:23" ht="45" x14ac:dyDescent="0.25">
      <c r="A40" s="13">
        <v>37</v>
      </c>
      <c r="B40" s="13" t="s">
        <v>60</v>
      </c>
      <c r="C40" s="13" t="s">
        <v>67</v>
      </c>
      <c r="D40" s="13" t="s">
        <v>98</v>
      </c>
      <c r="E40" s="13" t="s">
        <v>141</v>
      </c>
      <c r="F40" s="14" t="s">
        <v>37</v>
      </c>
      <c r="G40" s="13" t="s">
        <v>29</v>
      </c>
      <c r="H40" s="13" t="s">
        <v>25</v>
      </c>
      <c r="I40" s="15">
        <v>45790</v>
      </c>
      <c r="J40" s="15">
        <v>45796</v>
      </c>
      <c r="K40" s="15">
        <v>45797</v>
      </c>
      <c r="L40" s="15">
        <v>45798</v>
      </c>
      <c r="M40" s="14">
        <v>32470</v>
      </c>
      <c r="N40" s="13" t="s">
        <v>30</v>
      </c>
      <c r="O40" s="13" t="s">
        <v>32</v>
      </c>
      <c r="P40" s="36" t="s">
        <v>193</v>
      </c>
      <c r="Q40" s="39">
        <v>247800</v>
      </c>
      <c r="R40" s="71">
        <f>NETWORKDAYS(I40,J40,$W$9:$W$26)-1</f>
        <v>4</v>
      </c>
      <c r="S40" s="35" t="str">
        <f t="shared" si="0"/>
        <v>Cumple</v>
      </c>
      <c r="T40" s="2">
        <f t="shared" si="1"/>
        <v>10</v>
      </c>
      <c r="V40" s="27"/>
      <c r="W40" s="28"/>
    </row>
    <row r="41" spans="1:23" ht="30" x14ac:dyDescent="0.25">
      <c r="A41" s="13">
        <v>38</v>
      </c>
      <c r="B41" s="13" t="s">
        <v>28</v>
      </c>
      <c r="C41" s="13" t="s">
        <v>67</v>
      </c>
      <c r="D41" s="13" t="s">
        <v>99</v>
      </c>
      <c r="E41" s="13" t="s">
        <v>142</v>
      </c>
      <c r="F41" s="14" t="s">
        <v>33</v>
      </c>
      <c r="G41" s="13" t="s">
        <v>29</v>
      </c>
      <c r="H41" s="13" t="s">
        <v>25</v>
      </c>
      <c r="I41" s="15">
        <v>45786</v>
      </c>
      <c r="J41" s="15">
        <v>45803</v>
      </c>
      <c r="K41" s="15">
        <v>45805</v>
      </c>
      <c r="L41" s="15">
        <v>45805</v>
      </c>
      <c r="M41" s="45">
        <v>32488</v>
      </c>
      <c r="N41" s="13" t="s">
        <v>30</v>
      </c>
      <c r="O41" s="13" t="s">
        <v>32</v>
      </c>
      <c r="P41" s="36" t="s">
        <v>194</v>
      </c>
      <c r="Q41" s="39">
        <v>2159.0500000000002</v>
      </c>
      <c r="R41" s="72">
        <f>NETWORKDAYS(I41,J41,$W$9:$W$26)-1</f>
        <v>11</v>
      </c>
      <c r="S41" s="64" t="str">
        <f t="shared" si="0"/>
        <v>Cumple</v>
      </c>
      <c r="T41" s="65">
        <f t="shared" si="1"/>
        <v>15</v>
      </c>
      <c r="V41" s="27"/>
      <c r="W41" s="28"/>
    </row>
    <row r="42" spans="1:23" ht="30" customHeight="1" x14ac:dyDescent="0.25">
      <c r="A42" s="13">
        <v>39</v>
      </c>
      <c r="B42" s="13" t="s">
        <v>28</v>
      </c>
      <c r="C42" s="13" t="s">
        <v>67</v>
      </c>
      <c r="D42" s="13" t="s">
        <v>99</v>
      </c>
      <c r="E42" s="13" t="s">
        <v>142</v>
      </c>
      <c r="F42" s="14" t="s">
        <v>33</v>
      </c>
      <c r="G42" s="13" t="s">
        <v>29</v>
      </c>
      <c r="H42" s="13" t="s">
        <v>25</v>
      </c>
      <c r="I42" s="15">
        <v>45786</v>
      </c>
      <c r="J42" s="15">
        <v>45803</v>
      </c>
      <c r="K42" s="15">
        <v>45805</v>
      </c>
      <c r="L42" s="15">
        <v>45806</v>
      </c>
      <c r="M42" s="45">
        <v>32493</v>
      </c>
      <c r="N42" s="13" t="s">
        <v>30</v>
      </c>
      <c r="O42" s="13" t="s">
        <v>32</v>
      </c>
      <c r="P42" s="36" t="s">
        <v>195</v>
      </c>
      <c r="Q42" s="39">
        <v>10924.44</v>
      </c>
      <c r="R42" s="72"/>
      <c r="S42" s="64"/>
      <c r="T42" s="65"/>
      <c r="V42" s="27"/>
      <c r="W42" s="28"/>
    </row>
    <row r="43" spans="1:23" ht="30" customHeight="1" x14ac:dyDescent="0.25">
      <c r="A43" s="13">
        <v>40</v>
      </c>
      <c r="B43" s="13" t="s">
        <v>28</v>
      </c>
      <c r="C43" s="13" t="s">
        <v>67</v>
      </c>
      <c r="D43" s="13" t="s">
        <v>99</v>
      </c>
      <c r="E43" s="13" t="s">
        <v>142</v>
      </c>
      <c r="F43" s="14" t="s">
        <v>33</v>
      </c>
      <c r="G43" s="13" t="s">
        <v>29</v>
      </c>
      <c r="H43" s="13" t="s">
        <v>25</v>
      </c>
      <c r="I43" s="15">
        <v>45786</v>
      </c>
      <c r="J43" s="15">
        <v>45803</v>
      </c>
      <c r="K43" s="15">
        <v>45805</v>
      </c>
      <c r="L43" s="15">
        <v>45805</v>
      </c>
      <c r="M43" s="45">
        <v>32490</v>
      </c>
      <c r="N43" s="13" t="s">
        <v>30</v>
      </c>
      <c r="O43" s="13" t="s">
        <v>31</v>
      </c>
      <c r="P43" s="36" t="s">
        <v>196</v>
      </c>
      <c r="Q43" s="39">
        <v>22508.5</v>
      </c>
      <c r="R43" s="72"/>
      <c r="S43" s="64"/>
      <c r="T43" s="65"/>
      <c r="V43" s="27"/>
      <c r="W43" s="28"/>
    </row>
    <row r="44" spans="1:23" ht="30" customHeight="1" x14ac:dyDescent="0.25">
      <c r="A44" s="13">
        <v>41</v>
      </c>
      <c r="B44" s="13" t="s">
        <v>28</v>
      </c>
      <c r="C44" s="13" t="s">
        <v>67</v>
      </c>
      <c r="D44" s="13" t="s">
        <v>99</v>
      </c>
      <c r="E44" s="13" t="s">
        <v>142</v>
      </c>
      <c r="F44" s="14" t="s">
        <v>33</v>
      </c>
      <c r="G44" s="13" t="s">
        <v>29</v>
      </c>
      <c r="H44" s="13" t="s">
        <v>25</v>
      </c>
      <c r="I44" s="15">
        <v>45786</v>
      </c>
      <c r="J44" s="15">
        <v>45803</v>
      </c>
      <c r="K44" s="15">
        <v>45805</v>
      </c>
      <c r="L44" s="15">
        <v>45806</v>
      </c>
      <c r="M44" s="45">
        <v>32494</v>
      </c>
      <c r="N44" s="13" t="s">
        <v>30</v>
      </c>
      <c r="O44" s="13" t="s">
        <v>31</v>
      </c>
      <c r="P44" s="36" t="s">
        <v>47</v>
      </c>
      <c r="Q44" s="39">
        <v>67930.240000000005</v>
      </c>
      <c r="R44" s="72"/>
      <c r="S44" s="64"/>
      <c r="T44" s="65"/>
      <c r="V44" s="27"/>
      <c r="W44" s="28"/>
    </row>
    <row r="45" spans="1:23" ht="30" customHeight="1" x14ac:dyDescent="0.25">
      <c r="A45" s="13">
        <v>42</v>
      </c>
      <c r="B45" s="13" t="s">
        <v>28</v>
      </c>
      <c r="C45" s="13" t="s">
        <v>67</v>
      </c>
      <c r="D45" s="13" t="s">
        <v>99</v>
      </c>
      <c r="E45" s="13" t="s">
        <v>142</v>
      </c>
      <c r="F45" s="14" t="s">
        <v>33</v>
      </c>
      <c r="G45" s="13" t="s">
        <v>29</v>
      </c>
      <c r="H45" s="13" t="s">
        <v>25</v>
      </c>
      <c r="I45" s="15">
        <v>45786</v>
      </c>
      <c r="J45" s="15">
        <v>45803</v>
      </c>
      <c r="K45" s="15">
        <v>45805</v>
      </c>
      <c r="L45" s="15">
        <v>45805</v>
      </c>
      <c r="M45" s="45">
        <v>32486</v>
      </c>
      <c r="N45" s="13" t="s">
        <v>158</v>
      </c>
      <c r="O45" s="16" t="s">
        <v>26</v>
      </c>
      <c r="P45" s="36" t="s">
        <v>197</v>
      </c>
      <c r="Q45" s="39">
        <v>75725.320000000007</v>
      </c>
      <c r="R45" s="66"/>
      <c r="S45" s="64"/>
      <c r="T45" s="65"/>
      <c r="V45" s="27"/>
      <c r="W45" s="28"/>
    </row>
    <row r="46" spans="1:23" ht="30" customHeight="1" x14ac:dyDescent="0.25">
      <c r="A46" s="13">
        <v>43</v>
      </c>
      <c r="B46" s="13" t="s">
        <v>28</v>
      </c>
      <c r="C46" s="13" t="s">
        <v>67</v>
      </c>
      <c r="D46" s="13" t="s">
        <v>99</v>
      </c>
      <c r="E46" s="13" t="s">
        <v>142</v>
      </c>
      <c r="F46" s="14" t="s">
        <v>33</v>
      </c>
      <c r="G46" s="13" t="s">
        <v>29</v>
      </c>
      <c r="H46" s="13" t="s">
        <v>25</v>
      </c>
      <c r="I46" s="15">
        <v>45786</v>
      </c>
      <c r="J46" s="15">
        <v>45803</v>
      </c>
      <c r="K46" s="15">
        <v>45805</v>
      </c>
      <c r="L46" s="15">
        <v>45805</v>
      </c>
      <c r="M46" s="45">
        <v>32489</v>
      </c>
      <c r="N46" s="13" t="s">
        <v>30</v>
      </c>
      <c r="O46" s="13" t="s">
        <v>32</v>
      </c>
      <c r="P46" s="36" t="s">
        <v>198</v>
      </c>
      <c r="Q46" s="39">
        <v>1248345.6000000001</v>
      </c>
      <c r="R46" s="72"/>
      <c r="S46" s="64"/>
      <c r="T46" s="65"/>
      <c r="V46" s="27"/>
      <c r="W46" s="28"/>
    </row>
    <row r="47" spans="1:23" ht="30" customHeight="1" x14ac:dyDescent="0.25">
      <c r="A47" s="13">
        <v>44</v>
      </c>
      <c r="B47" s="13" t="s">
        <v>36</v>
      </c>
      <c r="C47" s="13" t="s">
        <v>67</v>
      </c>
      <c r="D47" s="13" t="s">
        <v>100</v>
      </c>
      <c r="E47" s="13" t="s">
        <v>143</v>
      </c>
      <c r="F47" s="14" t="s">
        <v>37</v>
      </c>
      <c r="G47" s="13" t="s">
        <v>24</v>
      </c>
      <c r="H47" s="13" t="s">
        <v>25</v>
      </c>
      <c r="I47" s="15">
        <v>45784</v>
      </c>
      <c r="J47" s="15">
        <v>45786</v>
      </c>
      <c r="K47" s="15">
        <v>45789</v>
      </c>
      <c r="L47" s="15">
        <v>45791</v>
      </c>
      <c r="M47" s="45">
        <v>32457</v>
      </c>
      <c r="N47" s="13" t="s">
        <v>30</v>
      </c>
      <c r="O47" s="13" t="s">
        <v>38</v>
      </c>
      <c r="P47" s="36" t="s">
        <v>190</v>
      </c>
      <c r="Q47" s="39">
        <v>75520</v>
      </c>
      <c r="R47" s="71">
        <f>NETWORKDAYS(I47,J47,$W$9:$W$26)-1</f>
        <v>2</v>
      </c>
      <c r="S47" s="35" t="str">
        <f t="shared" si="0"/>
        <v>Cumple</v>
      </c>
      <c r="T47" s="2">
        <f t="shared" ref="T47:T52" si="5">VLOOKUP(F47,$V$2:$W$6,2,FALSE)</f>
        <v>10</v>
      </c>
      <c r="V47" s="27"/>
      <c r="W47" s="28"/>
    </row>
    <row r="48" spans="1:23" ht="30" customHeight="1" x14ac:dyDescent="0.25">
      <c r="A48" s="13">
        <v>45</v>
      </c>
      <c r="B48" s="13" t="s">
        <v>62</v>
      </c>
      <c r="C48" s="13" t="s">
        <v>67</v>
      </c>
      <c r="D48" s="13" t="s">
        <v>101</v>
      </c>
      <c r="E48" s="13" t="s">
        <v>144</v>
      </c>
      <c r="F48" s="14" t="s">
        <v>37</v>
      </c>
      <c r="G48" s="13" t="s">
        <v>29</v>
      </c>
      <c r="H48" s="13" t="s">
        <v>25</v>
      </c>
      <c r="I48" s="15">
        <v>45785</v>
      </c>
      <c r="J48" s="15">
        <v>45786</v>
      </c>
      <c r="K48" s="15">
        <v>45786</v>
      </c>
      <c r="L48" s="15">
        <v>45786</v>
      </c>
      <c r="M48" s="14">
        <v>32451</v>
      </c>
      <c r="N48" s="13" t="s">
        <v>30</v>
      </c>
      <c r="O48" s="13" t="s">
        <v>31</v>
      </c>
      <c r="P48" s="36" t="s">
        <v>199</v>
      </c>
      <c r="Q48" s="39">
        <v>119000</v>
      </c>
      <c r="R48" s="71">
        <f>NETWORKDAYS(I48,J48,$W$9:$W$26)-1</f>
        <v>1</v>
      </c>
      <c r="S48" s="35" t="str">
        <f t="shared" si="0"/>
        <v>Cumple</v>
      </c>
      <c r="T48" s="2">
        <f t="shared" si="5"/>
        <v>10</v>
      </c>
      <c r="V48" s="27"/>
      <c r="W48" s="28"/>
    </row>
    <row r="49" spans="1:23" ht="30" customHeight="1" x14ac:dyDescent="0.25">
      <c r="A49" s="13">
        <v>46</v>
      </c>
      <c r="B49" s="13" t="s">
        <v>64</v>
      </c>
      <c r="C49" s="13" t="s">
        <v>67</v>
      </c>
      <c r="D49" s="13" t="s">
        <v>102</v>
      </c>
      <c r="E49" s="13" t="s">
        <v>145</v>
      </c>
      <c r="F49" s="14" t="s">
        <v>37</v>
      </c>
      <c r="G49" s="13" t="s">
        <v>29</v>
      </c>
      <c r="H49" s="13" t="s">
        <v>25</v>
      </c>
      <c r="I49" s="15">
        <v>45793</v>
      </c>
      <c r="J49" s="15">
        <v>45797</v>
      </c>
      <c r="K49" s="15">
        <v>45798</v>
      </c>
      <c r="L49" s="15">
        <v>45798</v>
      </c>
      <c r="M49" s="45" t="s">
        <v>157</v>
      </c>
      <c r="N49" s="13" t="s">
        <v>27</v>
      </c>
      <c r="O49" s="16" t="s">
        <v>26</v>
      </c>
      <c r="P49" s="36" t="s">
        <v>200</v>
      </c>
      <c r="Q49" s="39">
        <v>183096</v>
      </c>
      <c r="R49" s="71">
        <f>NETWORKDAYS(I49,J49,$W$9:$W$26)-1</f>
        <v>2</v>
      </c>
      <c r="S49" s="35" t="str">
        <f t="shared" si="0"/>
        <v>Cumple</v>
      </c>
      <c r="T49" s="2">
        <f t="shared" si="5"/>
        <v>10</v>
      </c>
      <c r="V49" s="27"/>
      <c r="W49" s="28"/>
    </row>
    <row r="50" spans="1:23" ht="30" customHeight="1" x14ac:dyDescent="0.25">
      <c r="A50" s="13">
        <v>47</v>
      </c>
      <c r="B50" s="13" t="s">
        <v>28</v>
      </c>
      <c r="C50" s="13" t="s">
        <v>67</v>
      </c>
      <c r="D50" s="13" t="s">
        <v>103</v>
      </c>
      <c r="E50" s="13" t="s">
        <v>146</v>
      </c>
      <c r="F50" s="14" t="s">
        <v>37</v>
      </c>
      <c r="G50" s="13" t="s">
        <v>29</v>
      </c>
      <c r="H50" s="13" t="s">
        <v>25</v>
      </c>
      <c r="I50" s="15">
        <v>45793</v>
      </c>
      <c r="J50" s="15">
        <v>45797</v>
      </c>
      <c r="K50" s="15">
        <v>45799</v>
      </c>
      <c r="L50" s="15">
        <v>45799</v>
      </c>
      <c r="M50" s="14">
        <v>32473</v>
      </c>
      <c r="N50" s="13" t="s">
        <v>27</v>
      </c>
      <c r="O50" s="16" t="s">
        <v>26</v>
      </c>
      <c r="P50" s="36" t="s">
        <v>201</v>
      </c>
      <c r="Q50" s="39">
        <v>214689.2</v>
      </c>
      <c r="R50" s="71">
        <f>NETWORKDAYS(I50,J50,$W$9:$W$26)-1</f>
        <v>2</v>
      </c>
      <c r="S50" s="35" t="str">
        <f t="shared" si="0"/>
        <v>Cumple</v>
      </c>
      <c r="T50" s="2">
        <f t="shared" si="5"/>
        <v>10</v>
      </c>
      <c r="V50" s="27"/>
      <c r="W50" s="28"/>
    </row>
    <row r="51" spans="1:23" ht="30" customHeight="1" x14ac:dyDescent="0.25">
      <c r="A51" s="13">
        <v>48</v>
      </c>
      <c r="B51" s="13" t="s">
        <v>65</v>
      </c>
      <c r="C51" s="13" t="s">
        <v>67</v>
      </c>
      <c r="D51" s="13" t="s">
        <v>104</v>
      </c>
      <c r="E51" s="13" t="s">
        <v>147</v>
      </c>
      <c r="F51" s="14" t="s">
        <v>33</v>
      </c>
      <c r="G51" s="13" t="s">
        <v>24</v>
      </c>
      <c r="H51" s="13" t="s">
        <v>25</v>
      </c>
      <c r="I51" s="15">
        <v>45791</v>
      </c>
      <c r="J51" s="15">
        <v>45806</v>
      </c>
      <c r="K51" s="15">
        <v>45807</v>
      </c>
      <c r="L51" s="15">
        <v>45807</v>
      </c>
      <c r="M51" s="14">
        <v>32500</v>
      </c>
      <c r="N51" s="13" t="s">
        <v>30</v>
      </c>
      <c r="O51" s="13" t="s">
        <v>38</v>
      </c>
      <c r="P51" s="36" t="s">
        <v>202</v>
      </c>
      <c r="Q51" s="39">
        <v>696000</v>
      </c>
      <c r="R51" s="71">
        <f>NETWORKDAYS(I51,J51,$W$9:$W$26)-1</f>
        <v>11</v>
      </c>
      <c r="S51" s="35" t="str">
        <f t="shared" si="0"/>
        <v>Cumple</v>
      </c>
      <c r="T51" s="2">
        <f t="shared" si="5"/>
        <v>15</v>
      </c>
      <c r="V51" s="27"/>
      <c r="W51" s="28"/>
    </row>
    <row r="52" spans="1:23" ht="30" customHeight="1" x14ac:dyDescent="0.25">
      <c r="A52" s="13">
        <v>49</v>
      </c>
      <c r="B52" s="13" t="s">
        <v>28</v>
      </c>
      <c r="C52" s="13" t="s">
        <v>66</v>
      </c>
      <c r="D52" s="13" t="s">
        <v>217</v>
      </c>
      <c r="E52" s="13" t="s">
        <v>218</v>
      </c>
      <c r="F52" s="14" t="s">
        <v>3</v>
      </c>
      <c r="G52" s="13" t="s">
        <v>29</v>
      </c>
      <c r="H52" s="13" t="s">
        <v>25</v>
      </c>
      <c r="I52" s="15">
        <v>45713</v>
      </c>
      <c r="J52" s="15">
        <v>45799</v>
      </c>
      <c r="K52" s="15">
        <v>45810</v>
      </c>
      <c r="L52" s="15" t="s">
        <v>43</v>
      </c>
      <c r="M52" s="15" t="s">
        <v>43</v>
      </c>
      <c r="N52" s="13" t="s">
        <v>219</v>
      </c>
      <c r="O52" s="13" t="s">
        <v>34</v>
      </c>
      <c r="P52" s="36" t="s">
        <v>220</v>
      </c>
      <c r="Q52" s="15" t="s">
        <v>43</v>
      </c>
      <c r="R52" s="71">
        <f>NETWORKDAYS(I52,J52,$W$9:$W$26)-1</f>
        <v>57</v>
      </c>
      <c r="S52" s="64" t="str">
        <f t="shared" ref="S52" si="6">IF(R52&lt;=T52,"Cumple","No Cumple")</f>
        <v>Cumple</v>
      </c>
      <c r="T52" s="65">
        <f t="shared" si="5"/>
        <v>90</v>
      </c>
      <c r="V52" s="27"/>
      <c r="W52" s="28"/>
    </row>
    <row r="53" spans="1:23" ht="30" customHeight="1" x14ac:dyDescent="0.25">
      <c r="A53" s="13">
        <v>50</v>
      </c>
      <c r="B53" s="13" t="s">
        <v>28</v>
      </c>
      <c r="C53" s="13" t="s">
        <v>66</v>
      </c>
      <c r="D53" s="13" t="s">
        <v>217</v>
      </c>
      <c r="E53" s="13" t="s">
        <v>218</v>
      </c>
      <c r="F53" s="14" t="s">
        <v>3</v>
      </c>
      <c r="G53" s="13" t="s">
        <v>29</v>
      </c>
      <c r="H53" s="13" t="s">
        <v>25</v>
      </c>
      <c r="I53" s="15">
        <v>45713</v>
      </c>
      <c r="J53" s="15">
        <v>45799</v>
      </c>
      <c r="K53" s="15">
        <v>45810</v>
      </c>
      <c r="L53" s="15" t="s">
        <v>43</v>
      </c>
      <c r="M53" s="15" t="s">
        <v>43</v>
      </c>
      <c r="N53" s="13" t="s">
        <v>219</v>
      </c>
      <c r="O53" s="13" t="s">
        <v>32</v>
      </c>
      <c r="P53" s="36" t="s">
        <v>221</v>
      </c>
      <c r="Q53" s="15" t="s">
        <v>43</v>
      </c>
      <c r="R53" s="71">
        <f>NETWORKDAYS(I53,J53,$W$9:$W$26)-1</f>
        <v>57</v>
      </c>
      <c r="S53" s="64"/>
      <c r="T53" s="65"/>
      <c r="V53" s="27"/>
      <c r="W53" s="28"/>
    </row>
    <row r="54" spans="1:23" ht="30" customHeight="1" x14ac:dyDescent="0.25">
      <c r="A54" s="13">
        <v>51</v>
      </c>
      <c r="B54" s="13" t="s">
        <v>28</v>
      </c>
      <c r="C54" s="13" t="s">
        <v>66</v>
      </c>
      <c r="D54" s="13" t="s">
        <v>217</v>
      </c>
      <c r="E54" s="13" t="s">
        <v>218</v>
      </c>
      <c r="F54" s="14" t="s">
        <v>3</v>
      </c>
      <c r="G54" s="13" t="s">
        <v>29</v>
      </c>
      <c r="H54" s="13" t="s">
        <v>25</v>
      </c>
      <c r="I54" s="15">
        <v>45713</v>
      </c>
      <c r="J54" s="15">
        <v>45799</v>
      </c>
      <c r="K54" s="15">
        <v>45810</v>
      </c>
      <c r="L54" s="15" t="s">
        <v>43</v>
      </c>
      <c r="M54" s="15" t="s">
        <v>43</v>
      </c>
      <c r="N54" s="13" t="s">
        <v>219</v>
      </c>
      <c r="O54" s="13" t="s">
        <v>34</v>
      </c>
      <c r="P54" s="36" t="s">
        <v>222</v>
      </c>
      <c r="Q54" s="15" t="s">
        <v>43</v>
      </c>
      <c r="R54" s="71">
        <f>NETWORKDAYS(I54,J54,$W$9:$W$26)-1</f>
        <v>57</v>
      </c>
      <c r="S54" s="64"/>
      <c r="T54" s="65"/>
      <c r="V54" s="27"/>
      <c r="W54" s="28"/>
    </row>
    <row r="55" spans="1:23" ht="30" customHeight="1" x14ac:dyDescent="0.25">
      <c r="A55" s="13">
        <v>52</v>
      </c>
      <c r="B55" s="13" t="s">
        <v>36</v>
      </c>
      <c r="C55" s="13" t="s">
        <v>67</v>
      </c>
      <c r="D55" s="13" t="s">
        <v>105</v>
      </c>
      <c r="E55" s="13" t="s">
        <v>148</v>
      </c>
      <c r="F55" s="14" t="s">
        <v>37</v>
      </c>
      <c r="G55" s="13" t="s">
        <v>24</v>
      </c>
      <c r="H55" s="13" t="s">
        <v>25</v>
      </c>
      <c r="I55" s="15">
        <v>45798</v>
      </c>
      <c r="J55" s="15">
        <v>45799</v>
      </c>
      <c r="K55" s="15">
        <v>45800</v>
      </c>
      <c r="L55" s="15">
        <v>45800</v>
      </c>
      <c r="M55" s="14">
        <v>32475</v>
      </c>
      <c r="N55" s="13" t="s">
        <v>30</v>
      </c>
      <c r="O55" s="13" t="s">
        <v>32</v>
      </c>
      <c r="P55" s="36" t="s">
        <v>203</v>
      </c>
      <c r="Q55" s="39">
        <v>245440</v>
      </c>
      <c r="R55" s="71">
        <f>NETWORKDAYS(I55,J55,$W$9:$W$26)-1</f>
        <v>1</v>
      </c>
      <c r="S55" s="35" t="str">
        <f t="shared" si="0"/>
        <v>Cumple</v>
      </c>
      <c r="T55" s="2">
        <f>VLOOKUP(F55,$V$2:$W$6,2,FALSE)</f>
        <v>10</v>
      </c>
      <c r="V55" s="27"/>
      <c r="W55" s="28"/>
    </row>
    <row r="56" spans="1:23" ht="30" customHeight="1" x14ac:dyDescent="0.25">
      <c r="A56" s="13">
        <v>53</v>
      </c>
      <c r="B56" s="13" t="s">
        <v>36</v>
      </c>
      <c r="C56" s="13" t="s">
        <v>67</v>
      </c>
      <c r="D56" s="13" t="s">
        <v>106</v>
      </c>
      <c r="E56" s="13" t="s">
        <v>149</v>
      </c>
      <c r="F56" s="14" t="s">
        <v>37</v>
      </c>
      <c r="G56" s="13" t="s">
        <v>24</v>
      </c>
      <c r="H56" s="13" t="s">
        <v>25</v>
      </c>
      <c r="I56" s="15">
        <v>45799</v>
      </c>
      <c r="J56" s="15">
        <v>45804</v>
      </c>
      <c r="K56" s="15">
        <v>45804</v>
      </c>
      <c r="L56" s="15">
        <v>45806</v>
      </c>
      <c r="M56" s="14">
        <v>32497</v>
      </c>
      <c r="N56" s="13" t="s">
        <v>30</v>
      </c>
      <c r="O56" s="13" t="s">
        <v>32</v>
      </c>
      <c r="P56" s="36" t="s">
        <v>204</v>
      </c>
      <c r="Q56" s="39">
        <v>196293</v>
      </c>
      <c r="R56" s="71">
        <f>NETWORKDAYS(I56,J56,$W$9:$W$26)-1</f>
        <v>3</v>
      </c>
      <c r="S56" s="64" t="str">
        <f t="shared" si="0"/>
        <v>Cumple</v>
      </c>
      <c r="T56" s="65">
        <f>VLOOKUP(F56,$V$2:$W$6,2,FALSE)</f>
        <v>10</v>
      </c>
      <c r="V56" s="27"/>
      <c r="W56" s="28"/>
    </row>
    <row r="57" spans="1:23" ht="30" customHeight="1" x14ac:dyDescent="0.25">
      <c r="A57" s="13">
        <v>54</v>
      </c>
      <c r="B57" s="13" t="s">
        <v>36</v>
      </c>
      <c r="C57" s="13" t="s">
        <v>67</v>
      </c>
      <c r="D57" s="13" t="s">
        <v>106</v>
      </c>
      <c r="E57" s="13" t="s">
        <v>149</v>
      </c>
      <c r="F57" s="14" t="s">
        <v>37</v>
      </c>
      <c r="G57" s="13" t="s">
        <v>24</v>
      </c>
      <c r="H57" s="13" t="s">
        <v>25</v>
      </c>
      <c r="I57" s="15">
        <v>45799</v>
      </c>
      <c r="J57" s="15">
        <v>45804</v>
      </c>
      <c r="K57" s="15">
        <v>45804</v>
      </c>
      <c r="L57" s="15">
        <v>45810</v>
      </c>
      <c r="M57" s="14">
        <v>32502</v>
      </c>
      <c r="N57" s="13" t="s">
        <v>30</v>
      </c>
      <c r="O57" s="13" t="s">
        <v>32</v>
      </c>
      <c r="P57" s="36" t="s">
        <v>204</v>
      </c>
      <c r="Q57" s="39">
        <v>20060</v>
      </c>
      <c r="R57" s="71">
        <f>NETWORKDAYS(I57,J57,$W$9:$W$26)-1</f>
        <v>3</v>
      </c>
      <c r="S57" s="64"/>
      <c r="T57" s="65"/>
      <c r="V57" s="27"/>
      <c r="W57" s="28"/>
    </row>
    <row r="58" spans="1:23" ht="30" customHeight="1" x14ac:dyDescent="0.25">
      <c r="A58" s="13">
        <v>55</v>
      </c>
      <c r="B58" s="25" t="s">
        <v>36</v>
      </c>
      <c r="C58" s="13" t="s">
        <v>67</v>
      </c>
      <c r="D58" s="25" t="s">
        <v>107</v>
      </c>
      <c r="E58" s="25" t="s">
        <v>150</v>
      </c>
      <c r="F58" s="14" t="s">
        <v>37</v>
      </c>
      <c r="G58" s="13" t="s">
        <v>24</v>
      </c>
      <c r="H58" s="13" t="s">
        <v>25</v>
      </c>
      <c r="I58" s="15">
        <v>45797</v>
      </c>
      <c r="J58" s="15">
        <v>45799</v>
      </c>
      <c r="K58" s="15">
        <v>45800</v>
      </c>
      <c r="L58" s="15">
        <v>45805</v>
      </c>
      <c r="M58" s="14">
        <v>32492</v>
      </c>
      <c r="N58" s="13" t="s">
        <v>30</v>
      </c>
      <c r="O58" s="13" t="s">
        <v>32</v>
      </c>
      <c r="P58" s="36" t="s">
        <v>204</v>
      </c>
      <c r="Q58" s="39">
        <v>123900</v>
      </c>
      <c r="R58" s="71">
        <f>NETWORKDAYS(I58,J58,$W$9:$W$26)-1</f>
        <v>2</v>
      </c>
      <c r="S58" s="35" t="str">
        <f t="shared" si="0"/>
        <v>Cumple</v>
      </c>
      <c r="T58" s="2">
        <f>VLOOKUP(F58,$V$2:$W$6,2,FALSE)</f>
        <v>10</v>
      </c>
      <c r="V58" s="27"/>
      <c r="W58" s="28"/>
    </row>
    <row r="59" spans="1:23" ht="30" customHeight="1" x14ac:dyDescent="0.25">
      <c r="A59" s="13">
        <v>56</v>
      </c>
      <c r="B59" s="13" t="s">
        <v>36</v>
      </c>
      <c r="C59" s="13" t="s">
        <v>67</v>
      </c>
      <c r="D59" s="13" t="s">
        <v>108</v>
      </c>
      <c r="E59" s="13" t="s">
        <v>151</v>
      </c>
      <c r="F59" s="14" t="s">
        <v>37</v>
      </c>
      <c r="G59" s="25" t="s">
        <v>24</v>
      </c>
      <c r="H59" s="13" t="s">
        <v>25</v>
      </c>
      <c r="I59" s="15">
        <v>45803</v>
      </c>
      <c r="J59" s="15">
        <v>45804</v>
      </c>
      <c r="K59" s="15">
        <v>45805</v>
      </c>
      <c r="L59" s="15" t="s">
        <v>43</v>
      </c>
      <c r="M59" s="15" t="s">
        <v>43</v>
      </c>
      <c r="N59" s="13" t="s">
        <v>30</v>
      </c>
      <c r="O59" s="13" t="s">
        <v>32</v>
      </c>
      <c r="P59" s="36" t="s">
        <v>204</v>
      </c>
      <c r="Q59" s="15" t="s">
        <v>43</v>
      </c>
      <c r="R59" s="71">
        <f>NETWORKDAYS(I59,J59,$W$9:$W$26)-1</f>
        <v>1</v>
      </c>
      <c r="S59" s="35" t="str">
        <f t="shared" si="0"/>
        <v>Cumple</v>
      </c>
      <c r="T59" s="2">
        <f>VLOOKUP(F59,$V$2:$W$6,2,FALSE)</f>
        <v>10</v>
      </c>
      <c r="V59" s="27"/>
      <c r="W59" s="28"/>
    </row>
    <row r="60" spans="1:23" ht="30" customHeight="1" x14ac:dyDescent="0.25">
      <c r="A60" s="13">
        <v>57</v>
      </c>
      <c r="B60" s="16" t="s">
        <v>56</v>
      </c>
      <c r="C60" s="13" t="s">
        <v>67</v>
      </c>
      <c r="D60" s="16" t="s">
        <v>109</v>
      </c>
      <c r="E60" s="16" t="s">
        <v>152</v>
      </c>
      <c r="F60" s="14" t="s">
        <v>45</v>
      </c>
      <c r="G60" s="13" t="s">
        <v>29</v>
      </c>
      <c r="H60" s="13" t="s">
        <v>25</v>
      </c>
      <c r="I60" s="15">
        <v>45792</v>
      </c>
      <c r="J60" s="15">
        <v>45792</v>
      </c>
      <c r="K60" s="15">
        <v>45792</v>
      </c>
      <c r="L60" s="15">
        <v>45792</v>
      </c>
      <c r="M60" s="14">
        <v>32462</v>
      </c>
      <c r="N60" s="13" t="s">
        <v>27</v>
      </c>
      <c r="O60" s="16" t="s">
        <v>26</v>
      </c>
      <c r="P60" s="36" t="s">
        <v>205</v>
      </c>
      <c r="Q60" s="39">
        <v>240000</v>
      </c>
      <c r="R60" s="71">
        <f>NETWORKDAYS(I60,J60,$W$9:$W$26)-1</f>
        <v>0</v>
      </c>
      <c r="S60" s="67" t="e">
        <f t="shared" si="0"/>
        <v>#N/A</v>
      </c>
      <c r="T60" s="65" t="e">
        <f>VLOOKUP(F60,$V$2:$W$6,2,FALSE)</f>
        <v>#N/A</v>
      </c>
      <c r="V60" s="27"/>
      <c r="W60" s="28"/>
    </row>
    <row r="61" spans="1:23" ht="30" customHeight="1" x14ac:dyDescent="0.25">
      <c r="A61" s="13">
        <v>58</v>
      </c>
      <c r="B61" s="13" t="s">
        <v>56</v>
      </c>
      <c r="C61" s="13" t="s">
        <v>67</v>
      </c>
      <c r="D61" s="13" t="s">
        <v>109</v>
      </c>
      <c r="E61" s="13" t="s">
        <v>152</v>
      </c>
      <c r="F61" s="14" t="s">
        <v>45</v>
      </c>
      <c r="G61" s="16" t="s">
        <v>29</v>
      </c>
      <c r="H61" s="13" t="s">
        <v>25</v>
      </c>
      <c r="I61" s="15">
        <v>45792</v>
      </c>
      <c r="J61" s="15">
        <v>45792</v>
      </c>
      <c r="K61" s="15">
        <v>45792</v>
      </c>
      <c r="L61" s="15">
        <v>45792</v>
      </c>
      <c r="M61" s="14">
        <v>32463</v>
      </c>
      <c r="N61" s="13" t="s">
        <v>27</v>
      </c>
      <c r="O61" s="16" t="s">
        <v>26</v>
      </c>
      <c r="P61" s="36" t="s">
        <v>206</v>
      </c>
      <c r="Q61" s="39">
        <v>240000</v>
      </c>
      <c r="R61" s="71">
        <f>NETWORKDAYS(I61,J61,$W$9:$W$26)-1</f>
        <v>0</v>
      </c>
      <c r="S61" s="67"/>
      <c r="T61" s="65"/>
      <c r="V61" s="27"/>
      <c r="W61" s="28"/>
    </row>
    <row r="62" spans="1:23" ht="30" customHeight="1" x14ac:dyDescent="0.25">
      <c r="A62" s="13">
        <v>59</v>
      </c>
      <c r="B62" s="13" t="s">
        <v>36</v>
      </c>
      <c r="C62" s="13" t="s">
        <v>67</v>
      </c>
      <c r="D62" s="13" t="s">
        <v>110</v>
      </c>
      <c r="E62" s="13" t="s">
        <v>153</v>
      </c>
      <c r="F62" s="14" t="s">
        <v>37</v>
      </c>
      <c r="G62" s="13" t="s">
        <v>24</v>
      </c>
      <c r="H62" s="13" t="s">
        <v>25</v>
      </c>
      <c r="I62" s="15">
        <v>45797</v>
      </c>
      <c r="J62" s="15">
        <v>45797</v>
      </c>
      <c r="K62" s="15">
        <v>45798</v>
      </c>
      <c r="L62" s="15">
        <v>45798</v>
      </c>
      <c r="M62" s="14">
        <v>32472</v>
      </c>
      <c r="N62" s="13" t="s">
        <v>30</v>
      </c>
      <c r="O62" s="13" t="s">
        <v>32</v>
      </c>
      <c r="P62" s="36" t="s">
        <v>207</v>
      </c>
      <c r="Q62" s="39">
        <v>247908.96</v>
      </c>
      <c r="R62" s="71">
        <f>NETWORKDAYS(I62,J62,$W$9:$W$26)-1</f>
        <v>0</v>
      </c>
      <c r="S62" s="35" t="str">
        <f t="shared" si="0"/>
        <v>Cumple</v>
      </c>
      <c r="T62" s="2">
        <f t="shared" ref="T62:T71" si="7">VLOOKUP(F62,$V$2:$W$6,2,FALSE)</f>
        <v>10</v>
      </c>
      <c r="W62" s="28"/>
    </row>
    <row r="63" spans="1:23" ht="30" customHeight="1" x14ac:dyDescent="0.25">
      <c r="A63" s="13">
        <v>60</v>
      </c>
      <c r="B63" s="13" t="s">
        <v>36</v>
      </c>
      <c r="C63" s="13" t="s">
        <v>67</v>
      </c>
      <c r="D63" s="13" t="s">
        <v>111</v>
      </c>
      <c r="E63" s="13" t="s">
        <v>154</v>
      </c>
      <c r="F63" s="14" t="s">
        <v>37</v>
      </c>
      <c r="G63" s="13" t="s">
        <v>24</v>
      </c>
      <c r="H63" s="13" t="s">
        <v>25</v>
      </c>
      <c r="I63" s="15">
        <v>45798</v>
      </c>
      <c r="J63" s="15">
        <v>45799</v>
      </c>
      <c r="K63" s="15">
        <v>45800</v>
      </c>
      <c r="L63" s="15">
        <v>45800</v>
      </c>
      <c r="M63" s="14">
        <v>32476</v>
      </c>
      <c r="N63" s="13" t="s">
        <v>27</v>
      </c>
      <c r="O63" s="16" t="s">
        <v>26</v>
      </c>
      <c r="P63" s="36" t="s">
        <v>208</v>
      </c>
      <c r="Q63" s="39">
        <v>38763</v>
      </c>
      <c r="R63" s="71">
        <f>NETWORKDAYS(I63,J63,$W$9:$W$26)-1</f>
        <v>1</v>
      </c>
      <c r="S63" s="35" t="str">
        <f t="shared" si="0"/>
        <v>Cumple</v>
      </c>
      <c r="T63" s="2">
        <f t="shared" si="7"/>
        <v>10</v>
      </c>
      <c r="V63" s="27"/>
      <c r="W63" s="28"/>
    </row>
    <row r="64" spans="1:23" ht="30" customHeight="1" x14ac:dyDescent="0.25">
      <c r="A64" s="13">
        <v>61</v>
      </c>
      <c r="B64" s="13" t="s">
        <v>28</v>
      </c>
      <c r="C64" s="13" t="s">
        <v>54</v>
      </c>
      <c r="D64" s="13" t="s">
        <v>78</v>
      </c>
      <c r="E64" s="13" t="s">
        <v>209</v>
      </c>
      <c r="F64" s="14" t="s">
        <v>37</v>
      </c>
      <c r="G64" s="13" t="s">
        <v>24</v>
      </c>
      <c r="H64" s="13" t="s">
        <v>25</v>
      </c>
      <c r="I64" s="15">
        <v>45790</v>
      </c>
      <c r="J64" s="15">
        <v>45807</v>
      </c>
      <c r="K64" s="15">
        <v>45810</v>
      </c>
      <c r="L64" s="39" t="s">
        <v>43</v>
      </c>
      <c r="M64" s="39" t="s">
        <v>43</v>
      </c>
      <c r="N64" s="13" t="s">
        <v>30</v>
      </c>
      <c r="O64" s="13" t="s">
        <v>32</v>
      </c>
      <c r="P64" s="36" t="s">
        <v>210</v>
      </c>
      <c r="Q64" s="39" t="s">
        <v>43</v>
      </c>
      <c r="R64" s="71">
        <f>NETWORKDAYS(I64,J64,$W$9:$W$26)-1</f>
        <v>13</v>
      </c>
      <c r="S64" s="48" t="str">
        <f t="shared" ref="S64:S65" si="8">IF(R64&lt;=T64,"Cumple","No Cumple")</f>
        <v>No Cumple</v>
      </c>
      <c r="T64" s="2">
        <f t="shared" si="7"/>
        <v>10</v>
      </c>
      <c r="V64" s="27"/>
      <c r="W64" s="28"/>
    </row>
    <row r="65" spans="1:23" ht="30" customHeight="1" x14ac:dyDescent="0.25">
      <c r="A65" s="13">
        <v>62</v>
      </c>
      <c r="B65" s="13" t="s">
        <v>36</v>
      </c>
      <c r="C65" s="13" t="s">
        <v>67</v>
      </c>
      <c r="D65" s="13" t="s">
        <v>214</v>
      </c>
      <c r="E65" s="13" t="s">
        <v>215</v>
      </c>
      <c r="F65" s="14" t="s">
        <v>37</v>
      </c>
      <c r="G65" s="13" t="s">
        <v>24</v>
      </c>
      <c r="H65" s="13" t="s">
        <v>25</v>
      </c>
      <c r="I65" s="15">
        <v>45804</v>
      </c>
      <c r="J65" s="15">
        <v>45807</v>
      </c>
      <c r="K65" s="15">
        <v>45810</v>
      </c>
      <c r="L65" s="39" t="s">
        <v>43</v>
      </c>
      <c r="M65" s="39" t="s">
        <v>43</v>
      </c>
      <c r="N65" s="13" t="s">
        <v>30</v>
      </c>
      <c r="O65" s="13" t="s">
        <v>34</v>
      </c>
      <c r="P65" s="36" t="s">
        <v>216</v>
      </c>
      <c r="Q65" s="39" t="s">
        <v>43</v>
      </c>
      <c r="R65" s="71">
        <f>NETWORKDAYS(I65,J65,$W$9:$W$26)-1</f>
        <v>3</v>
      </c>
      <c r="S65" s="35" t="str">
        <f t="shared" si="8"/>
        <v>Cumple</v>
      </c>
      <c r="T65" s="2">
        <f t="shared" si="7"/>
        <v>10</v>
      </c>
      <c r="V65" s="27"/>
      <c r="W65" s="28"/>
    </row>
    <row r="66" spans="1:23" ht="30" customHeight="1" x14ac:dyDescent="0.25">
      <c r="A66" s="13">
        <v>63</v>
      </c>
      <c r="B66" s="13" t="s">
        <v>36</v>
      </c>
      <c r="C66" s="13" t="s">
        <v>67</v>
      </c>
      <c r="D66" s="13" t="s">
        <v>211</v>
      </c>
      <c r="E66" s="13" t="s">
        <v>212</v>
      </c>
      <c r="F66" s="14" t="s">
        <v>37</v>
      </c>
      <c r="G66" s="13" t="s">
        <v>24</v>
      </c>
      <c r="H66" s="13" t="s">
        <v>25</v>
      </c>
      <c r="I66" s="15">
        <v>45804</v>
      </c>
      <c r="J66" s="15">
        <v>45806</v>
      </c>
      <c r="K66" s="15">
        <v>45810</v>
      </c>
      <c r="L66" s="39" t="s">
        <v>43</v>
      </c>
      <c r="M66" s="39" t="s">
        <v>43</v>
      </c>
      <c r="N66" s="13" t="s">
        <v>30</v>
      </c>
      <c r="O66" s="13" t="s">
        <v>38</v>
      </c>
      <c r="P66" s="36" t="s">
        <v>213</v>
      </c>
      <c r="Q66" s="39" t="s">
        <v>43</v>
      </c>
      <c r="R66" s="71">
        <f>NETWORKDAYS(I66,J66,$W$9:$W$26)-1</f>
        <v>2</v>
      </c>
      <c r="S66" s="35" t="str">
        <f t="shared" ref="S66" si="9">IF(R66&lt;=T66,"Cumple","No Cumple")</f>
        <v>Cumple</v>
      </c>
      <c r="T66" s="2">
        <f t="shared" si="7"/>
        <v>10</v>
      </c>
      <c r="V66" s="27"/>
      <c r="W66" s="28"/>
    </row>
    <row r="67" spans="1:23" ht="30" customHeight="1" x14ac:dyDescent="0.25">
      <c r="A67" s="13">
        <v>64</v>
      </c>
      <c r="B67" s="13" t="s">
        <v>28</v>
      </c>
      <c r="C67" s="13" t="s">
        <v>54</v>
      </c>
      <c r="D67" s="13" t="s">
        <v>223</v>
      </c>
      <c r="E67" s="13" t="s">
        <v>224</v>
      </c>
      <c r="F67" s="14" t="s">
        <v>33</v>
      </c>
      <c r="G67" s="16" t="s">
        <v>29</v>
      </c>
      <c r="H67" s="13" t="s">
        <v>25</v>
      </c>
      <c r="I67" s="15">
        <v>45790</v>
      </c>
      <c r="J67" s="15">
        <v>45807</v>
      </c>
      <c r="K67" s="15">
        <v>45811</v>
      </c>
      <c r="L67" s="39" t="s">
        <v>43</v>
      </c>
      <c r="M67" s="39" t="s">
        <v>43</v>
      </c>
      <c r="N67" s="13" t="s">
        <v>30</v>
      </c>
      <c r="O67" s="13" t="s">
        <v>31</v>
      </c>
      <c r="P67" s="36" t="s">
        <v>225</v>
      </c>
      <c r="Q67" s="39" t="s">
        <v>43</v>
      </c>
      <c r="R67" s="71">
        <f>NETWORKDAYS(I67,J67,$W$9:$W$26)-1</f>
        <v>13</v>
      </c>
      <c r="S67" s="35" t="str">
        <f t="shared" ref="S67:S70" si="10">IF(R67&lt;=T67,"Cumple","No Cumple")</f>
        <v>Cumple</v>
      </c>
      <c r="T67" s="2">
        <f t="shared" si="7"/>
        <v>15</v>
      </c>
      <c r="V67" s="27"/>
      <c r="W67" s="28"/>
    </row>
    <row r="68" spans="1:23" ht="30" customHeight="1" x14ac:dyDescent="0.25">
      <c r="A68" s="13">
        <v>65</v>
      </c>
      <c r="B68" s="13" t="s">
        <v>28</v>
      </c>
      <c r="C68" s="13" t="s">
        <v>54</v>
      </c>
      <c r="D68" s="13" t="s">
        <v>223</v>
      </c>
      <c r="E68" s="13" t="s">
        <v>224</v>
      </c>
      <c r="F68" s="14" t="s">
        <v>33</v>
      </c>
      <c r="G68" s="16" t="s">
        <v>29</v>
      </c>
      <c r="H68" s="13" t="s">
        <v>25</v>
      </c>
      <c r="I68" s="15">
        <v>45790</v>
      </c>
      <c r="J68" s="15">
        <v>45807</v>
      </c>
      <c r="K68" s="15">
        <v>45811</v>
      </c>
      <c r="L68" s="39" t="s">
        <v>43</v>
      </c>
      <c r="M68" s="39" t="s">
        <v>43</v>
      </c>
      <c r="N68" s="13" t="s">
        <v>30</v>
      </c>
      <c r="O68" s="13" t="s">
        <v>31</v>
      </c>
      <c r="P68" s="36" t="s">
        <v>226</v>
      </c>
      <c r="Q68" s="39" t="s">
        <v>43</v>
      </c>
      <c r="R68" s="71">
        <f>NETWORKDAYS(I68,J68,$W$9:$W$26)-1</f>
        <v>13</v>
      </c>
      <c r="S68" s="35" t="str">
        <f t="shared" si="10"/>
        <v>Cumple</v>
      </c>
      <c r="T68" s="2">
        <f t="shared" si="7"/>
        <v>15</v>
      </c>
      <c r="V68" s="27"/>
      <c r="W68" s="28"/>
    </row>
    <row r="69" spans="1:23" ht="30" customHeight="1" x14ac:dyDescent="0.25">
      <c r="A69" s="13">
        <v>66</v>
      </c>
      <c r="B69" s="13" t="s">
        <v>28</v>
      </c>
      <c r="C69" s="13" t="s">
        <v>54</v>
      </c>
      <c r="D69" s="13" t="s">
        <v>223</v>
      </c>
      <c r="E69" s="13" t="s">
        <v>224</v>
      </c>
      <c r="F69" s="14" t="s">
        <v>33</v>
      </c>
      <c r="G69" s="16" t="s">
        <v>29</v>
      </c>
      <c r="H69" s="13" t="s">
        <v>25</v>
      </c>
      <c r="I69" s="15">
        <v>45790</v>
      </c>
      <c r="J69" s="15">
        <v>45807</v>
      </c>
      <c r="K69" s="15">
        <v>45811</v>
      </c>
      <c r="L69" s="39" t="s">
        <v>43</v>
      </c>
      <c r="M69" s="39" t="s">
        <v>43</v>
      </c>
      <c r="N69" s="13" t="s">
        <v>30</v>
      </c>
      <c r="O69" s="13" t="s">
        <v>31</v>
      </c>
      <c r="P69" s="36" t="s">
        <v>227</v>
      </c>
      <c r="Q69" s="39" t="s">
        <v>43</v>
      </c>
      <c r="R69" s="71">
        <f>NETWORKDAYS(I69,J69,$W$9:$W$26)-1</f>
        <v>13</v>
      </c>
      <c r="S69" s="35" t="str">
        <f t="shared" si="10"/>
        <v>Cumple</v>
      </c>
      <c r="T69" s="2">
        <f t="shared" si="7"/>
        <v>15</v>
      </c>
      <c r="V69" s="27"/>
      <c r="W69" s="28"/>
    </row>
    <row r="70" spans="1:23" ht="30" customHeight="1" x14ac:dyDescent="0.25">
      <c r="A70" s="13">
        <v>67</v>
      </c>
      <c r="B70" s="13" t="s">
        <v>28</v>
      </c>
      <c r="C70" s="13" t="s">
        <v>54</v>
      </c>
      <c r="D70" s="13" t="s">
        <v>223</v>
      </c>
      <c r="E70" s="13" t="s">
        <v>224</v>
      </c>
      <c r="F70" s="14" t="s">
        <v>33</v>
      </c>
      <c r="G70" s="16" t="s">
        <v>29</v>
      </c>
      <c r="H70" s="13" t="s">
        <v>25</v>
      </c>
      <c r="I70" s="15">
        <v>45790</v>
      </c>
      <c r="J70" s="15">
        <v>45807</v>
      </c>
      <c r="K70" s="15">
        <v>45811</v>
      </c>
      <c r="L70" s="39" t="s">
        <v>43</v>
      </c>
      <c r="M70" s="39" t="s">
        <v>43</v>
      </c>
      <c r="N70" s="13" t="s">
        <v>30</v>
      </c>
      <c r="O70" s="13" t="s">
        <v>34</v>
      </c>
      <c r="P70" s="36" t="s">
        <v>228</v>
      </c>
      <c r="Q70" s="39" t="s">
        <v>43</v>
      </c>
      <c r="R70" s="71">
        <f>NETWORKDAYS(I70,J70,$W$9:$W$26)-1</f>
        <v>13</v>
      </c>
      <c r="S70" s="35" t="str">
        <f t="shared" si="10"/>
        <v>Cumple</v>
      </c>
      <c r="T70" s="2">
        <f t="shared" si="7"/>
        <v>15</v>
      </c>
      <c r="V70" s="27"/>
      <c r="W70" s="28"/>
    </row>
    <row r="71" spans="1:23" ht="30" customHeight="1" x14ac:dyDescent="0.25">
      <c r="A71" s="13">
        <v>68</v>
      </c>
      <c r="B71" s="13" t="s">
        <v>36</v>
      </c>
      <c r="C71" s="13" t="s">
        <v>54</v>
      </c>
      <c r="D71" s="13" t="s">
        <v>230</v>
      </c>
      <c r="E71" s="13" t="s">
        <v>229</v>
      </c>
      <c r="F71" s="14" t="s">
        <v>37</v>
      </c>
      <c r="G71" s="16" t="s">
        <v>29</v>
      </c>
      <c r="H71" s="13" t="s">
        <v>25</v>
      </c>
      <c r="I71" s="15">
        <v>45776</v>
      </c>
      <c r="J71" s="15">
        <v>45778</v>
      </c>
      <c r="K71" s="15">
        <v>45782</v>
      </c>
      <c r="L71" s="15">
        <v>45783</v>
      </c>
      <c r="M71" s="14">
        <v>32431</v>
      </c>
      <c r="N71" s="13" t="s">
        <v>30</v>
      </c>
      <c r="O71" s="13" t="s">
        <v>31</v>
      </c>
      <c r="P71" s="36" t="s">
        <v>231</v>
      </c>
      <c r="Q71" s="39">
        <v>248000</v>
      </c>
      <c r="R71" s="71">
        <f>NETWORKDAYS(I71,J71,$W$9:$W$26)-1</f>
        <v>2</v>
      </c>
      <c r="S71" s="35" t="str">
        <f t="shared" ref="S71" si="11">IF(R71&lt;=T71,"Cumple","No Cumple")</f>
        <v>Cumple</v>
      </c>
      <c r="T71" s="2">
        <f t="shared" si="7"/>
        <v>10</v>
      </c>
      <c r="V71" s="27"/>
      <c r="W71" s="28"/>
    </row>
    <row r="72" spans="1:23" ht="18.75" customHeight="1" x14ac:dyDescent="0.25">
      <c r="A72" s="32" t="s">
        <v>233</v>
      </c>
      <c r="B72" s="41"/>
      <c r="C72" s="41"/>
      <c r="D72" s="41"/>
      <c r="E72" s="41"/>
      <c r="F72" s="42"/>
      <c r="G72" s="41"/>
      <c r="H72" s="41"/>
      <c r="I72" s="43"/>
      <c r="J72" s="43"/>
      <c r="K72" s="43"/>
      <c r="L72" s="43"/>
      <c r="M72" s="42"/>
      <c r="N72" s="41"/>
      <c r="O72" s="41"/>
      <c r="P72" s="41"/>
      <c r="Q72" s="44"/>
      <c r="R72" s="2"/>
      <c r="S72" s="2"/>
      <c r="T72" s="2"/>
      <c r="V72" s="27"/>
      <c r="W72" s="28"/>
    </row>
    <row r="73" spans="1:23" x14ac:dyDescent="0.25">
      <c r="E73" s="58" t="s">
        <v>39</v>
      </c>
      <c r="F73" s="58"/>
      <c r="G73" s="58"/>
      <c r="R73" s="2"/>
    </row>
    <row r="74" spans="1:23" x14ac:dyDescent="0.25">
      <c r="E74" s="59" t="s">
        <v>40</v>
      </c>
      <c r="F74" s="59"/>
      <c r="G74" s="59"/>
      <c r="R74" s="2"/>
    </row>
    <row r="75" spans="1:23" x14ac:dyDescent="0.25">
      <c r="E75" s="60" t="s">
        <v>41</v>
      </c>
      <c r="F75" s="60"/>
      <c r="G75" s="60"/>
      <c r="R75"/>
    </row>
    <row r="76" spans="1:23" x14ac:dyDescent="0.25">
      <c r="R76"/>
    </row>
    <row r="77" spans="1:23" x14ac:dyDescent="0.25">
      <c r="R77"/>
    </row>
  </sheetData>
  <autoFilter ref="B3:Q75" xr:uid="{00000000-0001-0000-0000-000000000000}"/>
  <mergeCells count="25">
    <mergeCell ref="S4:S6"/>
    <mergeCell ref="T4:T6"/>
    <mergeCell ref="S56:S57"/>
    <mergeCell ref="T56:T57"/>
    <mergeCell ref="T13:T14"/>
    <mergeCell ref="S19:S20"/>
    <mergeCell ref="T19:T20"/>
    <mergeCell ref="S41:S46"/>
    <mergeCell ref="T41:T46"/>
    <mergeCell ref="V12:V26"/>
    <mergeCell ref="V1:W1"/>
    <mergeCell ref="E73:G73"/>
    <mergeCell ref="E74:G74"/>
    <mergeCell ref="E75:G75"/>
    <mergeCell ref="A2:Q2"/>
    <mergeCell ref="S7:S8"/>
    <mergeCell ref="T7:T8"/>
    <mergeCell ref="S9:S10"/>
    <mergeCell ref="T9:T10"/>
    <mergeCell ref="R41:R46"/>
    <mergeCell ref="S52:S54"/>
    <mergeCell ref="T52:T54"/>
    <mergeCell ref="S60:S61"/>
    <mergeCell ref="T60:T61"/>
    <mergeCell ref="S13:S14"/>
  </mergeCells>
  <phoneticPr fontId="1" type="noConversion"/>
  <pageMargins left="0.23622047244094491" right="0.23622047244094491" top="0.43307086614173229" bottom="0.39370078740157483" header="0.31496062992125984" footer="0.31496062992125984"/>
  <pageSetup paperSize="5" scale="27" fitToHeight="0" orientation="landscape" r:id="rId1"/>
  <headerFooter>
    <oddHeader>&amp;R&amp;P de &amp;N</oddHeader>
  </headerFooter>
  <ignoredErrors>
    <ignoredError sqref="R32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14EA4-4927-4D3C-8093-E050C560FAEA}">
  <sheetPr>
    <pageSetUpPr fitToPage="1"/>
  </sheetPr>
  <dimension ref="A1:Q56"/>
  <sheetViews>
    <sheetView showGridLines="0" view="pageBreakPreview" zoomScale="90" zoomScaleNormal="85" zoomScaleSheetLayoutView="90" workbookViewId="0">
      <selection activeCell="D12" sqref="D12"/>
    </sheetView>
  </sheetViews>
  <sheetFormatPr baseColWidth="10" defaultColWidth="9.140625" defaultRowHeight="15" x14ac:dyDescent="0.25"/>
  <cols>
    <col min="2" max="2" width="32.140625" customWidth="1"/>
    <col min="3" max="3" width="12.85546875" customWidth="1"/>
    <col min="4" max="4" width="53.140625" customWidth="1"/>
    <col min="5" max="5" width="21.42578125" customWidth="1"/>
    <col min="6" max="6" width="27.42578125" customWidth="1"/>
    <col min="7" max="7" width="19.28515625" customWidth="1"/>
    <col min="8" max="8" width="15.42578125" customWidth="1"/>
    <col min="9" max="9" width="33.42578125" customWidth="1"/>
    <col min="10" max="12" width="31.7109375" customWidth="1"/>
    <col min="13" max="13" width="23.140625" customWidth="1"/>
    <col min="14" max="14" width="14.140625" customWidth="1"/>
    <col min="15" max="15" width="27.7109375" customWidth="1"/>
    <col min="16" max="16" width="27.5703125" customWidth="1"/>
    <col min="17" max="17" width="22.5703125" customWidth="1"/>
  </cols>
  <sheetData>
    <row r="1" spans="1:17" ht="156" customHeight="1" thickBo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36.75" customHeight="1" thickBot="1" x14ac:dyDescent="0.3">
      <c r="A2" s="68" t="s">
        <v>58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70"/>
    </row>
    <row r="3" spans="1:17" ht="45" x14ac:dyDescent="0.25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8" t="s">
        <v>48</v>
      </c>
      <c r="L3" s="8" t="s">
        <v>14</v>
      </c>
      <c r="M3" s="8" t="s">
        <v>15</v>
      </c>
      <c r="N3" s="9" t="s">
        <v>16</v>
      </c>
      <c r="O3" s="9" t="s">
        <v>17</v>
      </c>
      <c r="P3" s="8" t="s">
        <v>18</v>
      </c>
      <c r="Q3" s="10" t="s">
        <v>19</v>
      </c>
    </row>
    <row r="4" spans="1:17" ht="30" x14ac:dyDescent="0.25">
      <c r="A4" s="13">
        <v>1</v>
      </c>
      <c r="B4" s="13" t="s">
        <v>28</v>
      </c>
      <c r="C4" s="13" t="s">
        <v>66</v>
      </c>
      <c r="D4" s="13" t="s">
        <v>68</v>
      </c>
      <c r="E4" s="13" t="s">
        <v>112</v>
      </c>
      <c r="F4" s="14" t="s">
        <v>3</v>
      </c>
      <c r="G4" s="13" t="s">
        <v>24</v>
      </c>
      <c r="H4" s="13" t="s">
        <v>25</v>
      </c>
      <c r="I4" s="53">
        <v>45708</v>
      </c>
      <c r="J4" s="53">
        <v>45792</v>
      </c>
      <c r="K4" s="15">
        <v>45799</v>
      </c>
      <c r="L4" s="15" t="s">
        <v>43</v>
      </c>
      <c r="M4" s="15" t="s">
        <v>43</v>
      </c>
      <c r="N4" s="13" t="s">
        <v>30</v>
      </c>
      <c r="O4" s="13" t="s">
        <v>31</v>
      </c>
      <c r="P4" s="47" t="s">
        <v>159</v>
      </c>
      <c r="Q4" s="15" t="s">
        <v>43</v>
      </c>
    </row>
    <row r="5" spans="1:17" ht="30" x14ac:dyDescent="0.25">
      <c r="A5" s="13">
        <v>2</v>
      </c>
      <c r="B5" s="13" t="s">
        <v>28</v>
      </c>
      <c r="C5" s="13" t="s">
        <v>66</v>
      </c>
      <c r="D5" s="13" t="s">
        <v>68</v>
      </c>
      <c r="E5" s="13" t="s">
        <v>112</v>
      </c>
      <c r="F5" s="14" t="s">
        <v>3</v>
      </c>
      <c r="G5" s="13" t="s">
        <v>24</v>
      </c>
      <c r="H5" s="13" t="s">
        <v>25</v>
      </c>
      <c r="I5" s="26">
        <v>45708</v>
      </c>
      <c r="J5" s="26">
        <v>45792</v>
      </c>
      <c r="K5" s="52">
        <v>45799</v>
      </c>
      <c r="L5" s="15" t="s">
        <v>43</v>
      </c>
      <c r="M5" s="15" t="s">
        <v>43</v>
      </c>
      <c r="N5" s="13" t="s">
        <v>30</v>
      </c>
      <c r="O5" s="13" t="s">
        <v>32</v>
      </c>
      <c r="P5" s="47" t="s">
        <v>234</v>
      </c>
      <c r="Q5" s="15" t="s">
        <v>43</v>
      </c>
    </row>
    <row r="6" spans="1:17" ht="30" x14ac:dyDescent="0.25">
      <c r="A6" s="13">
        <v>3</v>
      </c>
      <c r="B6" s="13" t="s">
        <v>28</v>
      </c>
      <c r="C6" s="13" t="s">
        <v>66</v>
      </c>
      <c r="D6" s="13" t="s">
        <v>68</v>
      </c>
      <c r="E6" s="13" t="s">
        <v>112</v>
      </c>
      <c r="F6" s="14" t="s">
        <v>3</v>
      </c>
      <c r="G6" s="13" t="s">
        <v>24</v>
      </c>
      <c r="H6" s="13" t="s">
        <v>25</v>
      </c>
      <c r="I6" s="26">
        <v>45708</v>
      </c>
      <c r="J6" s="26">
        <v>45792</v>
      </c>
      <c r="K6" s="52">
        <v>45799</v>
      </c>
      <c r="L6" s="15" t="s">
        <v>43</v>
      </c>
      <c r="M6" s="15" t="s">
        <v>43</v>
      </c>
      <c r="N6" s="13" t="s">
        <v>30</v>
      </c>
      <c r="O6" s="13" t="s">
        <v>31</v>
      </c>
      <c r="P6" s="47" t="s">
        <v>235</v>
      </c>
      <c r="Q6" s="15" t="s">
        <v>43</v>
      </c>
    </row>
    <row r="7" spans="1:17" ht="45" x14ac:dyDescent="0.25">
      <c r="A7" s="13">
        <v>4</v>
      </c>
      <c r="B7" s="13" t="s">
        <v>28</v>
      </c>
      <c r="C7" s="13" t="s">
        <v>53</v>
      </c>
      <c r="D7" s="13" t="s">
        <v>69</v>
      </c>
      <c r="E7" s="13" t="s">
        <v>113</v>
      </c>
      <c r="F7" s="14" t="s">
        <v>3</v>
      </c>
      <c r="G7" s="13" t="s">
        <v>49</v>
      </c>
      <c r="H7" s="13" t="s">
        <v>25</v>
      </c>
      <c r="I7" s="26">
        <v>45736</v>
      </c>
      <c r="J7" s="26">
        <v>45797</v>
      </c>
      <c r="K7" s="15">
        <v>45804</v>
      </c>
      <c r="L7" s="15" t="s">
        <v>43</v>
      </c>
      <c r="M7" s="15" t="s">
        <v>43</v>
      </c>
      <c r="N7" s="13" t="s">
        <v>30</v>
      </c>
      <c r="O7" s="13" t="s">
        <v>34</v>
      </c>
      <c r="P7" s="47" t="s">
        <v>160</v>
      </c>
      <c r="Q7" s="15" t="s">
        <v>43</v>
      </c>
    </row>
    <row r="8" spans="1:17" ht="30" x14ac:dyDescent="0.25">
      <c r="A8" s="13">
        <v>5</v>
      </c>
      <c r="B8" s="13" t="s">
        <v>28</v>
      </c>
      <c r="C8" s="13" t="s">
        <v>53</v>
      </c>
      <c r="D8" s="13" t="s">
        <v>69</v>
      </c>
      <c r="E8" s="13" t="s">
        <v>113</v>
      </c>
      <c r="F8" s="14" t="s">
        <v>3</v>
      </c>
      <c r="G8" s="13" t="s">
        <v>49</v>
      </c>
      <c r="H8" s="13" t="s">
        <v>25</v>
      </c>
      <c r="I8" s="26">
        <v>45736</v>
      </c>
      <c r="J8" s="26">
        <v>45797</v>
      </c>
      <c r="K8" s="15">
        <v>45804</v>
      </c>
      <c r="L8" s="15" t="s">
        <v>43</v>
      </c>
      <c r="M8" s="15" t="s">
        <v>43</v>
      </c>
      <c r="N8" s="13" t="s">
        <v>30</v>
      </c>
      <c r="O8" s="13" t="s">
        <v>34</v>
      </c>
      <c r="P8" s="47" t="s">
        <v>161</v>
      </c>
      <c r="Q8" s="15" t="s">
        <v>43</v>
      </c>
    </row>
    <row r="9" spans="1:17" ht="45" x14ac:dyDescent="0.25">
      <c r="A9" s="13">
        <v>6</v>
      </c>
      <c r="B9" s="13" t="s">
        <v>28</v>
      </c>
      <c r="C9" s="13" t="s">
        <v>53</v>
      </c>
      <c r="D9" s="13" t="s">
        <v>70</v>
      </c>
      <c r="E9" s="13" t="s">
        <v>114</v>
      </c>
      <c r="F9" s="14" t="s">
        <v>3</v>
      </c>
      <c r="G9" s="13" t="s">
        <v>24</v>
      </c>
      <c r="H9" s="13" t="s">
        <v>25</v>
      </c>
      <c r="I9" s="15">
        <v>45734</v>
      </c>
      <c r="J9" s="15">
        <v>45783</v>
      </c>
      <c r="K9" s="15">
        <v>45799</v>
      </c>
      <c r="L9" s="15" t="s">
        <v>43</v>
      </c>
      <c r="M9" s="15" t="s">
        <v>43</v>
      </c>
      <c r="N9" s="13" t="s">
        <v>30</v>
      </c>
      <c r="O9" s="13" t="s">
        <v>55</v>
      </c>
      <c r="P9" s="47" t="s">
        <v>162</v>
      </c>
      <c r="Q9" s="15" t="s">
        <v>43</v>
      </c>
    </row>
    <row r="10" spans="1:17" ht="30" x14ac:dyDescent="0.25">
      <c r="A10" s="13">
        <v>7</v>
      </c>
      <c r="B10" s="16" t="s">
        <v>50</v>
      </c>
      <c r="C10" s="13" t="s">
        <v>51</v>
      </c>
      <c r="D10" s="16" t="s">
        <v>73</v>
      </c>
      <c r="E10" s="16" t="s">
        <v>117</v>
      </c>
      <c r="F10" s="14" t="s">
        <v>33</v>
      </c>
      <c r="G10" s="13" t="s">
        <v>24</v>
      </c>
      <c r="H10" s="13" t="s">
        <v>25</v>
      </c>
      <c r="I10" s="15">
        <v>45754</v>
      </c>
      <c r="J10" s="15">
        <v>45789</v>
      </c>
      <c r="K10" s="15">
        <v>45792</v>
      </c>
      <c r="L10" s="15">
        <v>45796</v>
      </c>
      <c r="M10" s="45">
        <v>32465</v>
      </c>
      <c r="N10" s="13" t="s">
        <v>30</v>
      </c>
      <c r="O10" s="13" t="s">
        <v>32</v>
      </c>
      <c r="P10" s="46" t="s">
        <v>166</v>
      </c>
      <c r="Q10" s="39">
        <v>335379.59999999998</v>
      </c>
    </row>
    <row r="11" spans="1:17" ht="30" x14ac:dyDescent="0.25">
      <c r="A11" s="13">
        <v>8</v>
      </c>
      <c r="B11" s="13" t="s">
        <v>28</v>
      </c>
      <c r="C11" s="13" t="s">
        <v>51</v>
      </c>
      <c r="D11" s="16" t="s">
        <v>73</v>
      </c>
      <c r="E11" s="16" t="s">
        <v>117</v>
      </c>
      <c r="F11" s="14" t="s">
        <v>33</v>
      </c>
      <c r="G11" s="13" t="s">
        <v>24</v>
      </c>
      <c r="H11" s="13" t="s">
        <v>25</v>
      </c>
      <c r="I11" s="15">
        <v>45754</v>
      </c>
      <c r="J11" s="33">
        <v>45789</v>
      </c>
      <c r="K11" s="15">
        <v>45792</v>
      </c>
      <c r="L11" s="15">
        <v>45796</v>
      </c>
      <c r="M11" s="45">
        <v>32466</v>
      </c>
      <c r="N11" s="13" t="s">
        <v>30</v>
      </c>
      <c r="O11" s="13" t="s">
        <v>32</v>
      </c>
      <c r="P11" s="46" t="s">
        <v>167</v>
      </c>
      <c r="Q11" s="39">
        <v>125333.7</v>
      </c>
    </row>
    <row r="12" spans="1:17" ht="45" x14ac:dyDescent="0.25">
      <c r="A12" s="13">
        <v>9</v>
      </c>
      <c r="B12" s="13" t="s">
        <v>23</v>
      </c>
      <c r="C12" s="13" t="s">
        <v>51</v>
      </c>
      <c r="D12" s="13" t="s">
        <v>74</v>
      </c>
      <c r="E12" s="13" t="s">
        <v>118</v>
      </c>
      <c r="F12" s="14" t="s">
        <v>33</v>
      </c>
      <c r="G12" s="13" t="s">
        <v>24</v>
      </c>
      <c r="H12" s="13" t="s">
        <v>25</v>
      </c>
      <c r="I12" s="15">
        <v>45775</v>
      </c>
      <c r="J12" s="15">
        <v>45791</v>
      </c>
      <c r="K12" s="15">
        <v>45792</v>
      </c>
      <c r="L12" s="15">
        <v>45792</v>
      </c>
      <c r="M12" s="14">
        <v>32460</v>
      </c>
      <c r="N12" s="13" t="s">
        <v>30</v>
      </c>
      <c r="O12" s="13" t="s">
        <v>46</v>
      </c>
      <c r="P12" s="37" t="s">
        <v>168</v>
      </c>
      <c r="Q12" s="39">
        <v>1381473.2</v>
      </c>
    </row>
    <row r="13" spans="1:17" ht="45" x14ac:dyDescent="0.25">
      <c r="A13" s="13">
        <v>10</v>
      </c>
      <c r="B13" s="13" t="s">
        <v>28</v>
      </c>
      <c r="C13" s="13" t="s">
        <v>54</v>
      </c>
      <c r="D13" s="13" t="s">
        <v>78</v>
      </c>
      <c r="E13" s="13" t="s">
        <v>121</v>
      </c>
      <c r="F13" s="14" t="s">
        <v>33</v>
      </c>
      <c r="G13" s="13" t="s">
        <v>24</v>
      </c>
      <c r="H13" s="13" t="s">
        <v>25</v>
      </c>
      <c r="I13" s="15">
        <v>45778</v>
      </c>
      <c r="J13" s="15">
        <v>45796</v>
      </c>
      <c r="K13" s="15">
        <v>45798</v>
      </c>
      <c r="L13" s="15">
        <v>45806</v>
      </c>
      <c r="M13" s="45">
        <v>32495</v>
      </c>
      <c r="N13" s="13" t="s">
        <v>30</v>
      </c>
      <c r="O13" s="13" t="s">
        <v>31</v>
      </c>
      <c r="P13" s="36" t="s">
        <v>172</v>
      </c>
      <c r="Q13" s="39">
        <v>1364999.99</v>
      </c>
    </row>
    <row r="14" spans="1:17" ht="45" x14ac:dyDescent="0.25">
      <c r="A14" s="13">
        <v>11</v>
      </c>
      <c r="B14" s="13" t="s">
        <v>28</v>
      </c>
      <c r="C14" s="13" t="s">
        <v>54</v>
      </c>
      <c r="D14" s="13" t="s">
        <v>78</v>
      </c>
      <c r="E14" s="13" t="s">
        <v>121</v>
      </c>
      <c r="F14" s="14" t="s">
        <v>33</v>
      </c>
      <c r="G14" s="13" t="s">
        <v>24</v>
      </c>
      <c r="H14" s="13" t="s">
        <v>25</v>
      </c>
      <c r="I14" s="15">
        <v>45778</v>
      </c>
      <c r="J14" s="15">
        <v>45796</v>
      </c>
      <c r="K14" s="15">
        <v>45798</v>
      </c>
      <c r="L14" s="15">
        <v>45806</v>
      </c>
      <c r="M14" s="45">
        <v>32496</v>
      </c>
      <c r="N14" s="13" t="s">
        <v>30</v>
      </c>
      <c r="O14" s="15" t="s">
        <v>32</v>
      </c>
      <c r="P14" s="36" t="s">
        <v>173</v>
      </c>
      <c r="Q14" s="39">
        <v>187609.4</v>
      </c>
    </row>
    <row r="15" spans="1:17" ht="45" x14ac:dyDescent="0.25">
      <c r="A15" s="13">
        <v>12</v>
      </c>
      <c r="B15" s="13" t="s">
        <v>35</v>
      </c>
      <c r="C15" s="13" t="s">
        <v>54</v>
      </c>
      <c r="D15" s="13" t="s">
        <v>79</v>
      </c>
      <c r="E15" s="13" t="s">
        <v>122</v>
      </c>
      <c r="F15" s="14" t="s">
        <v>37</v>
      </c>
      <c r="G15" s="13" t="s">
        <v>24</v>
      </c>
      <c r="H15" s="13" t="s">
        <v>25</v>
      </c>
      <c r="I15" s="15">
        <v>45772</v>
      </c>
      <c r="J15" s="15">
        <v>45779</v>
      </c>
      <c r="K15" s="15">
        <v>45779</v>
      </c>
      <c r="L15" s="15">
        <v>45785</v>
      </c>
      <c r="M15" s="14">
        <v>32441</v>
      </c>
      <c r="N15" s="15" t="s">
        <v>30</v>
      </c>
      <c r="O15" s="15" t="s">
        <v>31</v>
      </c>
      <c r="P15" s="36" t="s">
        <v>174</v>
      </c>
      <c r="Q15" s="39">
        <v>229363.87</v>
      </c>
    </row>
    <row r="16" spans="1:17" ht="30" x14ac:dyDescent="0.25">
      <c r="A16" s="13">
        <v>13</v>
      </c>
      <c r="B16" s="13" t="s">
        <v>60</v>
      </c>
      <c r="C16" s="13" t="s">
        <v>54</v>
      </c>
      <c r="D16" s="13" t="s">
        <v>80</v>
      </c>
      <c r="E16" s="13" t="s">
        <v>123</v>
      </c>
      <c r="F16" s="14" t="s">
        <v>37</v>
      </c>
      <c r="G16" s="13" t="s">
        <v>24</v>
      </c>
      <c r="H16" s="13" t="s">
        <v>25</v>
      </c>
      <c r="I16" s="15">
        <v>45777</v>
      </c>
      <c r="J16" s="15">
        <v>45785</v>
      </c>
      <c r="K16" s="15">
        <v>45790</v>
      </c>
      <c r="L16" s="15">
        <v>45792</v>
      </c>
      <c r="M16" s="14">
        <v>32461</v>
      </c>
      <c r="N16" s="13" t="s">
        <v>30</v>
      </c>
      <c r="O16" s="13" t="s">
        <v>38</v>
      </c>
      <c r="P16" s="36" t="s">
        <v>175</v>
      </c>
      <c r="Q16" s="39">
        <v>95108</v>
      </c>
    </row>
    <row r="17" spans="1:17" ht="30" x14ac:dyDescent="0.25">
      <c r="A17" s="13">
        <v>14</v>
      </c>
      <c r="B17" s="13" t="s">
        <v>60</v>
      </c>
      <c r="C17" s="13" t="s">
        <v>54</v>
      </c>
      <c r="D17" s="13" t="s">
        <v>82</v>
      </c>
      <c r="E17" s="13" t="s">
        <v>125</v>
      </c>
      <c r="F17" s="14" t="s">
        <v>33</v>
      </c>
      <c r="G17" s="13" t="s">
        <v>24</v>
      </c>
      <c r="H17" s="13" t="s">
        <v>25</v>
      </c>
      <c r="I17" s="15">
        <v>45762</v>
      </c>
      <c r="J17" s="15">
        <v>45778</v>
      </c>
      <c r="K17" s="15">
        <v>45783</v>
      </c>
      <c r="L17" s="15">
        <v>45784</v>
      </c>
      <c r="M17" s="14">
        <v>32437</v>
      </c>
      <c r="N17" s="13" t="s">
        <v>30</v>
      </c>
      <c r="O17" s="13" t="s">
        <v>34</v>
      </c>
      <c r="P17" s="36" t="s">
        <v>177</v>
      </c>
      <c r="Q17" s="39">
        <v>247682</v>
      </c>
    </row>
    <row r="18" spans="1:17" ht="45" x14ac:dyDescent="0.25">
      <c r="A18" s="13">
        <v>15</v>
      </c>
      <c r="B18" s="13" t="s">
        <v>28</v>
      </c>
      <c r="C18" s="13" t="s">
        <v>54</v>
      </c>
      <c r="D18" s="13" t="s">
        <v>83</v>
      </c>
      <c r="E18" s="13" t="s">
        <v>126</v>
      </c>
      <c r="F18" s="14" t="s">
        <v>37</v>
      </c>
      <c r="G18" s="13" t="s">
        <v>24</v>
      </c>
      <c r="H18" s="13" t="s">
        <v>25</v>
      </c>
      <c r="I18" s="15">
        <v>45786</v>
      </c>
      <c r="J18" s="15">
        <v>45791</v>
      </c>
      <c r="K18" s="15">
        <v>45792</v>
      </c>
      <c r="L18" s="15">
        <v>45792</v>
      </c>
      <c r="M18" s="14">
        <v>32459</v>
      </c>
      <c r="N18" s="13" t="s">
        <v>30</v>
      </c>
      <c r="O18" s="13" t="s">
        <v>55</v>
      </c>
      <c r="P18" s="36" t="s">
        <v>178</v>
      </c>
      <c r="Q18" s="39">
        <v>247859.83</v>
      </c>
    </row>
    <row r="19" spans="1:17" ht="60" x14ac:dyDescent="0.25">
      <c r="A19" s="13">
        <v>16</v>
      </c>
      <c r="B19" s="13" t="s">
        <v>28</v>
      </c>
      <c r="C19" s="13" t="s">
        <v>54</v>
      </c>
      <c r="D19" s="13" t="s">
        <v>84</v>
      </c>
      <c r="E19" s="13" t="s">
        <v>127</v>
      </c>
      <c r="F19" s="14" t="s">
        <v>33</v>
      </c>
      <c r="G19" s="13" t="s">
        <v>24</v>
      </c>
      <c r="H19" s="13" t="s">
        <v>25</v>
      </c>
      <c r="I19" s="15">
        <v>45783</v>
      </c>
      <c r="J19" s="15">
        <v>45798</v>
      </c>
      <c r="K19" s="15">
        <v>45800</v>
      </c>
      <c r="L19" s="15">
        <v>45803</v>
      </c>
      <c r="M19" s="14">
        <v>32478</v>
      </c>
      <c r="N19" s="13" t="s">
        <v>30</v>
      </c>
      <c r="O19" s="13" t="s">
        <v>34</v>
      </c>
      <c r="P19" s="36" t="s">
        <v>179</v>
      </c>
      <c r="Q19" s="39">
        <v>557219.6</v>
      </c>
    </row>
    <row r="20" spans="1:17" ht="45" x14ac:dyDescent="0.25">
      <c r="A20" s="13">
        <v>17</v>
      </c>
      <c r="B20" s="13" t="s">
        <v>28</v>
      </c>
      <c r="C20" s="13" t="s">
        <v>54</v>
      </c>
      <c r="D20" s="13" t="s">
        <v>87</v>
      </c>
      <c r="E20" s="13" t="s">
        <v>130</v>
      </c>
      <c r="F20" s="14" t="s">
        <v>33</v>
      </c>
      <c r="G20" s="13" t="s">
        <v>49</v>
      </c>
      <c r="H20" s="13" t="s">
        <v>25</v>
      </c>
      <c r="I20" s="15">
        <v>45775</v>
      </c>
      <c r="J20" s="15">
        <v>45792</v>
      </c>
      <c r="K20" s="15">
        <v>45793</v>
      </c>
      <c r="L20" s="15">
        <v>45805</v>
      </c>
      <c r="M20" s="14">
        <v>32483</v>
      </c>
      <c r="N20" s="13" t="s">
        <v>30</v>
      </c>
      <c r="O20" s="13" t="s">
        <v>31</v>
      </c>
      <c r="P20" s="36" t="s">
        <v>182</v>
      </c>
      <c r="Q20" s="39">
        <v>36948012.030000001</v>
      </c>
    </row>
    <row r="21" spans="1:17" ht="45" x14ac:dyDescent="0.25">
      <c r="A21" s="13">
        <v>18</v>
      </c>
      <c r="B21" s="13" t="s">
        <v>61</v>
      </c>
      <c r="C21" s="13" t="s">
        <v>54</v>
      </c>
      <c r="D21" s="13" t="s">
        <v>88</v>
      </c>
      <c r="E21" s="13" t="s">
        <v>131</v>
      </c>
      <c r="F21" s="14" t="s">
        <v>37</v>
      </c>
      <c r="G21" s="13" t="s">
        <v>24</v>
      </c>
      <c r="H21" s="13" t="s">
        <v>25</v>
      </c>
      <c r="I21" s="15">
        <v>45791</v>
      </c>
      <c r="J21" s="15">
        <v>45797</v>
      </c>
      <c r="K21" s="15">
        <v>45798</v>
      </c>
      <c r="L21" s="15">
        <v>45800</v>
      </c>
      <c r="M21" s="14">
        <v>32474</v>
      </c>
      <c r="N21" s="13" t="s">
        <v>30</v>
      </c>
      <c r="O21" s="13" t="s">
        <v>31</v>
      </c>
      <c r="P21" s="36" t="s">
        <v>183</v>
      </c>
      <c r="Q21" s="39">
        <v>56297.33</v>
      </c>
    </row>
    <row r="22" spans="1:17" ht="30" x14ac:dyDescent="0.25">
      <c r="A22" s="13">
        <v>19</v>
      </c>
      <c r="B22" s="13" t="s">
        <v>28</v>
      </c>
      <c r="C22" s="13" t="s">
        <v>54</v>
      </c>
      <c r="D22" s="13" t="s">
        <v>90</v>
      </c>
      <c r="E22" s="13" t="s">
        <v>133</v>
      </c>
      <c r="F22" s="14" t="s">
        <v>37</v>
      </c>
      <c r="G22" s="13" t="s">
        <v>24</v>
      </c>
      <c r="H22" s="13" t="s">
        <v>25</v>
      </c>
      <c r="I22" s="15">
        <v>45783</v>
      </c>
      <c r="J22" s="15">
        <v>45790</v>
      </c>
      <c r="K22" s="15">
        <v>45796</v>
      </c>
      <c r="L22" s="15">
        <v>45797</v>
      </c>
      <c r="M22" s="14">
        <v>32468</v>
      </c>
      <c r="N22" s="13" t="s">
        <v>30</v>
      </c>
      <c r="O22" s="13" t="s">
        <v>32</v>
      </c>
      <c r="P22" s="36" t="s">
        <v>185</v>
      </c>
      <c r="Q22" s="39">
        <v>246600</v>
      </c>
    </row>
    <row r="23" spans="1:17" ht="45" x14ac:dyDescent="0.25">
      <c r="A23" s="13">
        <v>20</v>
      </c>
      <c r="B23" s="13" t="s">
        <v>62</v>
      </c>
      <c r="C23" s="13" t="s">
        <v>67</v>
      </c>
      <c r="D23" s="13" t="s">
        <v>92</v>
      </c>
      <c r="E23" s="13" t="s">
        <v>135</v>
      </c>
      <c r="F23" s="14" t="s">
        <v>37</v>
      </c>
      <c r="G23" s="13" t="s">
        <v>24</v>
      </c>
      <c r="H23" s="13" t="s">
        <v>25</v>
      </c>
      <c r="I23" s="15">
        <v>45779</v>
      </c>
      <c r="J23" s="15">
        <v>45786</v>
      </c>
      <c r="K23" s="15">
        <v>45786</v>
      </c>
      <c r="L23" s="15">
        <v>45786</v>
      </c>
      <c r="M23" s="14">
        <v>32448</v>
      </c>
      <c r="N23" s="13" t="s">
        <v>30</v>
      </c>
      <c r="O23" s="13" t="s">
        <v>32</v>
      </c>
      <c r="P23" s="36" t="s">
        <v>187</v>
      </c>
      <c r="Q23" s="39">
        <v>239540</v>
      </c>
    </row>
    <row r="24" spans="1:17" ht="45" x14ac:dyDescent="0.25">
      <c r="A24" s="13">
        <v>21</v>
      </c>
      <c r="B24" s="13" t="s">
        <v>62</v>
      </c>
      <c r="C24" s="13" t="s">
        <v>67</v>
      </c>
      <c r="D24" s="13" t="s">
        <v>93</v>
      </c>
      <c r="E24" s="13" t="s">
        <v>136</v>
      </c>
      <c r="F24" s="14" t="s">
        <v>37</v>
      </c>
      <c r="G24" s="13" t="s">
        <v>24</v>
      </c>
      <c r="H24" s="13" t="s">
        <v>25</v>
      </c>
      <c r="I24" s="15">
        <v>45779</v>
      </c>
      <c r="J24" s="15">
        <v>45784</v>
      </c>
      <c r="K24" s="15">
        <v>45784</v>
      </c>
      <c r="L24" s="15">
        <v>45784</v>
      </c>
      <c r="M24" s="14">
        <v>32435</v>
      </c>
      <c r="N24" s="13" t="s">
        <v>30</v>
      </c>
      <c r="O24" s="13" t="s">
        <v>32</v>
      </c>
      <c r="P24" s="36" t="s">
        <v>188</v>
      </c>
      <c r="Q24" s="39">
        <v>102542</v>
      </c>
    </row>
    <row r="25" spans="1:17" ht="45" x14ac:dyDescent="0.25">
      <c r="A25" s="13">
        <v>22</v>
      </c>
      <c r="B25" s="13" t="s">
        <v>62</v>
      </c>
      <c r="C25" s="13" t="s">
        <v>67</v>
      </c>
      <c r="D25" s="13" t="s">
        <v>95</v>
      </c>
      <c r="E25" s="13" t="s">
        <v>138</v>
      </c>
      <c r="F25" s="14" t="s">
        <v>37</v>
      </c>
      <c r="G25" s="13" t="s">
        <v>24</v>
      </c>
      <c r="H25" s="13" t="s">
        <v>25</v>
      </c>
      <c r="I25" s="15">
        <v>45785</v>
      </c>
      <c r="J25" s="15">
        <v>45785</v>
      </c>
      <c r="K25" s="15">
        <v>45785</v>
      </c>
      <c r="L25" s="15">
        <v>45785</v>
      </c>
      <c r="M25" s="14">
        <v>32447</v>
      </c>
      <c r="N25" s="13" t="s">
        <v>30</v>
      </c>
      <c r="O25" s="13" t="s">
        <v>38</v>
      </c>
      <c r="P25" s="36" t="s">
        <v>190</v>
      </c>
      <c r="Q25" s="39">
        <v>247492.91</v>
      </c>
    </row>
    <row r="26" spans="1:17" ht="45" x14ac:dyDescent="0.25">
      <c r="A26" s="13">
        <v>23</v>
      </c>
      <c r="B26" s="13" t="s">
        <v>35</v>
      </c>
      <c r="C26" s="13" t="s">
        <v>67</v>
      </c>
      <c r="D26" s="13" t="s">
        <v>96</v>
      </c>
      <c r="E26" s="13" t="s">
        <v>139</v>
      </c>
      <c r="F26" s="14" t="s">
        <v>37</v>
      </c>
      <c r="G26" s="13" t="s">
        <v>29</v>
      </c>
      <c r="H26" s="13" t="s">
        <v>25</v>
      </c>
      <c r="I26" s="15">
        <v>45779</v>
      </c>
      <c r="J26" s="15">
        <v>45783</v>
      </c>
      <c r="K26" s="15">
        <v>45783</v>
      </c>
      <c r="L26" s="15">
        <v>45784</v>
      </c>
      <c r="M26" s="14">
        <v>32434</v>
      </c>
      <c r="N26" s="13" t="s">
        <v>30</v>
      </c>
      <c r="O26" s="13" t="s">
        <v>31</v>
      </c>
      <c r="P26" s="36" t="s">
        <v>191</v>
      </c>
      <c r="Q26" s="39">
        <v>34592.400000000001</v>
      </c>
    </row>
    <row r="27" spans="1:17" ht="45" x14ac:dyDescent="0.25">
      <c r="A27" s="13">
        <v>24</v>
      </c>
      <c r="B27" s="13" t="s">
        <v>60</v>
      </c>
      <c r="C27" s="13" t="s">
        <v>67</v>
      </c>
      <c r="D27" s="13" t="s">
        <v>98</v>
      </c>
      <c r="E27" s="13" t="s">
        <v>141</v>
      </c>
      <c r="F27" s="14" t="s">
        <v>37</v>
      </c>
      <c r="G27" s="13" t="s">
        <v>29</v>
      </c>
      <c r="H27" s="13" t="s">
        <v>25</v>
      </c>
      <c r="I27" s="15">
        <v>45790</v>
      </c>
      <c r="J27" s="15">
        <v>45796</v>
      </c>
      <c r="K27" s="15">
        <v>45797</v>
      </c>
      <c r="L27" s="15">
        <v>45798</v>
      </c>
      <c r="M27" s="14">
        <v>32470</v>
      </c>
      <c r="N27" s="13" t="s">
        <v>30</v>
      </c>
      <c r="O27" s="13" t="s">
        <v>32</v>
      </c>
      <c r="P27" s="36" t="s">
        <v>193</v>
      </c>
      <c r="Q27" s="39">
        <v>247800</v>
      </c>
    </row>
    <row r="28" spans="1:17" ht="30" x14ac:dyDescent="0.25">
      <c r="A28" s="13">
        <v>25</v>
      </c>
      <c r="B28" s="13" t="s">
        <v>28</v>
      </c>
      <c r="C28" s="13" t="s">
        <v>67</v>
      </c>
      <c r="D28" s="13" t="s">
        <v>99</v>
      </c>
      <c r="E28" s="13" t="s">
        <v>142</v>
      </c>
      <c r="F28" s="14" t="s">
        <v>33</v>
      </c>
      <c r="G28" s="13" t="s">
        <v>29</v>
      </c>
      <c r="H28" s="13" t="s">
        <v>25</v>
      </c>
      <c r="I28" s="15">
        <v>45786</v>
      </c>
      <c r="J28" s="15">
        <v>45803</v>
      </c>
      <c r="K28" s="15">
        <v>45805</v>
      </c>
      <c r="L28" s="15">
        <v>45805</v>
      </c>
      <c r="M28" s="45">
        <v>32488</v>
      </c>
      <c r="N28" s="13" t="s">
        <v>30</v>
      </c>
      <c r="O28" s="13" t="s">
        <v>32</v>
      </c>
      <c r="P28" s="36" t="s">
        <v>194</v>
      </c>
      <c r="Q28" s="39">
        <v>2159.0500000000002</v>
      </c>
    </row>
    <row r="29" spans="1:17" ht="30" x14ac:dyDescent="0.25">
      <c r="A29" s="13">
        <v>26</v>
      </c>
      <c r="B29" s="13" t="s">
        <v>28</v>
      </c>
      <c r="C29" s="13" t="s">
        <v>67</v>
      </c>
      <c r="D29" s="13" t="s">
        <v>99</v>
      </c>
      <c r="E29" s="13" t="s">
        <v>142</v>
      </c>
      <c r="F29" s="14" t="s">
        <v>33</v>
      </c>
      <c r="G29" s="13" t="s">
        <v>29</v>
      </c>
      <c r="H29" s="13" t="s">
        <v>25</v>
      </c>
      <c r="I29" s="15">
        <v>45786</v>
      </c>
      <c r="J29" s="15">
        <v>45803</v>
      </c>
      <c r="K29" s="15">
        <v>45805</v>
      </c>
      <c r="L29" s="15">
        <v>45806</v>
      </c>
      <c r="M29" s="45">
        <v>32493</v>
      </c>
      <c r="N29" s="13" t="s">
        <v>30</v>
      </c>
      <c r="O29" s="13" t="s">
        <v>32</v>
      </c>
      <c r="P29" s="36" t="s">
        <v>195</v>
      </c>
      <c r="Q29" s="39">
        <v>10924.44</v>
      </c>
    </row>
    <row r="30" spans="1:17" ht="30" x14ac:dyDescent="0.25">
      <c r="A30" s="13">
        <v>27</v>
      </c>
      <c r="B30" s="13" t="s">
        <v>28</v>
      </c>
      <c r="C30" s="13" t="s">
        <v>67</v>
      </c>
      <c r="D30" s="13" t="s">
        <v>99</v>
      </c>
      <c r="E30" s="13" t="s">
        <v>142</v>
      </c>
      <c r="F30" s="14" t="s">
        <v>33</v>
      </c>
      <c r="G30" s="13" t="s">
        <v>29</v>
      </c>
      <c r="H30" s="13" t="s">
        <v>25</v>
      </c>
      <c r="I30" s="15">
        <v>45786</v>
      </c>
      <c r="J30" s="15">
        <v>45803</v>
      </c>
      <c r="K30" s="15">
        <v>45805</v>
      </c>
      <c r="L30" s="15">
        <v>45805</v>
      </c>
      <c r="M30" s="45">
        <v>32490</v>
      </c>
      <c r="N30" s="13" t="s">
        <v>30</v>
      </c>
      <c r="O30" s="13" t="s">
        <v>31</v>
      </c>
      <c r="P30" s="36" t="s">
        <v>196</v>
      </c>
      <c r="Q30" s="39">
        <v>22508.5</v>
      </c>
    </row>
    <row r="31" spans="1:17" ht="30" x14ac:dyDescent="0.25">
      <c r="A31" s="13">
        <v>28</v>
      </c>
      <c r="B31" s="13" t="s">
        <v>28</v>
      </c>
      <c r="C31" s="13" t="s">
        <v>67</v>
      </c>
      <c r="D31" s="13" t="s">
        <v>99</v>
      </c>
      <c r="E31" s="13" t="s">
        <v>142</v>
      </c>
      <c r="F31" s="14" t="s">
        <v>33</v>
      </c>
      <c r="G31" s="13" t="s">
        <v>29</v>
      </c>
      <c r="H31" s="13" t="s">
        <v>25</v>
      </c>
      <c r="I31" s="15">
        <v>45786</v>
      </c>
      <c r="J31" s="15">
        <v>45803</v>
      </c>
      <c r="K31" s="15">
        <v>45805</v>
      </c>
      <c r="L31" s="15">
        <v>45806</v>
      </c>
      <c r="M31" s="45">
        <v>32494</v>
      </c>
      <c r="N31" s="13" t="s">
        <v>30</v>
      </c>
      <c r="O31" s="13" t="s">
        <v>31</v>
      </c>
      <c r="P31" s="36" t="s">
        <v>47</v>
      </c>
      <c r="Q31" s="39">
        <v>67930.240000000005</v>
      </c>
    </row>
    <row r="32" spans="1:17" ht="30" x14ac:dyDescent="0.25">
      <c r="A32" s="13">
        <v>29</v>
      </c>
      <c r="B32" s="13" t="s">
        <v>28</v>
      </c>
      <c r="C32" s="13" t="s">
        <v>67</v>
      </c>
      <c r="D32" s="13" t="s">
        <v>99</v>
      </c>
      <c r="E32" s="13" t="s">
        <v>142</v>
      </c>
      <c r="F32" s="14" t="s">
        <v>33</v>
      </c>
      <c r="G32" s="13" t="s">
        <v>29</v>
      </c>
      <c r="H32" s="13" t="s">
        <v>25</v>
      </c>
      <c r="I32" s="15">
        <v>45786</v>
      </c>
      <c r="J32" s="15">
        <v>45803</v>
      </c>
      <c r="K32" s="15">
        <v>45805</v>
      </c>
      <c r="L32" s="15">
        <v>45805</v>
      </c>
      <c r="M32" s="45">
        <v>32489</v>
      </c>
      <c r="N32" s="13" t="s">
        <v>30</v>
      </c>
      <c r="O32" s="13" t="s">
        <v>32</v>
      </c>
      <c r="P32" s="36" t="s">
        <v>198</v>
      </c>
      <c r="Q32" s="39">
        <v>1248345.6000000001</v>
      </c>
    </row>
    <row r="33" spans="1:17" ht="30" x14ac:dyDescent="0.25">
      <c r="A33" s="13">
        <v>30</v>
      </c>
      <c r="B33" s="13" t="s">
        <v>36</v>
      </c>
      <c r="C33" s="13" t="s">
        <v>67</v>
      </c>
      <c r="D33" s="13" t="s">
        <v>100</v>
      </c>
      <c r="E33" s="13" t="s">
        <v>143</v>
      </c>
      <c r="F33" s="14" t="s">
        <v>37</v>
      </c>
      <c r="G33" s="13" t="s">
        <v>24</v>
      </c>
      <c r="H33" s="13" t="s">
        <v>25</v>
      </c>
      <c r="I33" s="15">
        <v>45784</v>
      </c>
      <c r="J33" s="15">
        <v>45786</v>
      </c>
      <c r="K33" s="15">
        <v>45789</v>
      </c>
      <c r="L33" s="15">
        <v>45791</v>
      </c>
      <c r="M33" s="45">
        <v>32457</v>
      </c>
      <c r="N33" s="13" t="s">
        <v>30</v>
      </c>
      <c r="O33" s="13" t="s">
        <v>38</v>
      </c>
      <c r="P33" s="36" t="s">
        <v>190</v>
      </c>
      <c r="Q33" s="39">
        <v>75520</v>
      </c>
    </row>
    <row r="34" spans="1:17" ht="45" x14ac:dyDescent="0.25">
      <c r="A34" s="13">
        <v>31</v>
      </c>
      <c r="B34" s="13" t="s">
        <v>62</v>
      </c>
      <c r="C34" s="13" t="s">
        <v>67</v>
      </c>
      <c r="D34" s="13" t="s">
        <v>101</v>
      </c>
      <c r="E34" s="13" t="s">
        <v>144</v>
      </c>
      <c r="F34" s="14" t="s">
        <v>37</v>
      </c>
      <c r="G34" s="13" t="s">
        <v>29</v>
      </c>
      <c r="H34" s="13" t="s">
        <v>25</v>
      </c>
      <c r="I34" s="15">
        <v>45785</v>
      </c>
      <c r="J34" s="15">
        <v>45786</v>
      </c>
      <c r="K34" s="15">
        <v>45786</v>
      </c>
      <c r="L34" s="15">
        <v>45786</v>
      </c>
      <c r="M34" s="14">
        <v>32451</v>
      </c>
      <c r="N34" s="13" t="s">
        <v>30</v>
      </c>
      <c r="O34" s="13" t="s">
        <v>31</v>
      </c>
      <c r="P34" s="36" t="s">
        <v>199</v>
      </c>
      <c r="Q34" s="39">
        <v>119000</v>
      </c>
    </row>
    <row r="35" spans="1:17" ht="30" x14ac:dyDescent="0.25">
      <c r="A35" s="13">
        <v>32</v>
      </c>
      <c r="B35" s="13" t="s">
        <v>65</v>
      </c>
      <c r="C35" s="13" t="s">
        <v>67</v>
      </c>
      <c r="D35" s="13" t="s">
        <v>104</v>
      </c>
      <c r="E35" s="13" t="s">
        <v>147</v>
      </c>
      <c r="F35" s="14" t="s">
        <v>33</v>
      </c>
      <c r="G35" s="13" t="s">
        <v>24</v>
      </c>
      <c r="H35" s="13" t="s">
        <v>25</v>
      </c>
      <c r="I35" s="15">
        <v>45791</v>
      </c>
      <c r="J35" s="15">
        <v>45806</v>
      </c>
      <c r="K35" s="15">
        <v>45807</v>
      </c>
      <c r="L35" s="15">
        <v>45807</v>
      </c>
      <c r="M35" s="14">
        <v>32500</v>
      </c>
      <c r="N35" s="13" t="s">
        <v>30</v>
      </c>
      <c r="O35" s="13" t="s">
        <v>38</v>
      </c>
      <c r="P35" s="36" t="s">
        <v>202</v>
      </c>
      <c r="Q35" s="39">
        <v>696000</v>
      </c>
    </row>
    <row r="36" spans="1:17" ht="45" x14ac:dyDescent="0.25">
      <c r="A36" s="13">
        <v>33</v>
      </c>
      <c r="B36" s="13" t="s">
        <v>28</v>
      </c>
      <c r="C36" s="13" t="s">
        <v>66</v>
      </c>
      <c r="D36" s="13" t="s">
        <v>217</v>
      </c>
      <c r="E36" s="13" t="s">
        <v>218</v>
      </c>
      <c r="F36" s="14" t="s">
        <v>3</v>
      </c>
      <c r="G36" s="13" t="s">
        <v>29</v>
      </c>
      <c r="H36" s="13" t="s">
        <v>25</v>
      </c>
      <c r="I36" s="15">
        <v>45713</v>
      </c>
      <c r="J36" s="15">
        <v>45799</v>
      </c>
      <c r="K36" s="15">
        <v>45810</v>
      </c>
      <c r="L36" s="15" t="s">
        <v>43</v>
      </c>
      <c r="M36" s="15" t="s">
        <v>43</v>
      </c>
      <c r="N36" s="13" t="s">
        <v>219</v>
      </c>
      <c r="O36" s="13" t="s">
        <v>34</v>
      </c>
      <c r="P36" s="36" t="s">
        <v>220</v>
      </c>
      <c r="Q36" s="15" t="s">
        <v>43</v>
      </c>
    </row>
    <row r="37" spans="1:17" ht="30" x14ac:dyDescent="0.25">
      <c r="A37" s="13">
        <v>34</v>
      </c>
      <c r="B37" s="13" t="s">
        <v>28</v>
      </c>
      <c r="C37" s="13" t="s">
        <v>66</v>
      </c>
      <c r="D37" s="13" t="s">
        <v>217</v>
      </c>
      <c r="E37" s="13" t="s">
        <v>218</v>
      </c>
      <c r="F37" s="14" t="s">
        <v>3</v>
      </c>
      <c r="G37" s="13" t="s">
        <v>29</v>
      </c>
      <c r="H37" s="13" t="s">
        <v>25</v>
      </c>
      <c r="I37" s="15">
        <v>45713</v>
      </c>
      <c r="J37" s="15">
        <v>45799</v>
      </c>
      <c r="K37" s="15">
        <v>45810</v>
      </c>
      <c r="L37" s="15" t="s">
        <v>43</v>
      </c>
      <c r="M37" s="15" t="s">
        <v>43</v>
      </c>
      <c r="N37" s="13" t="s">
        <v>219</v>
      </c>
      <c r="O37" s="13" t="s">
        <v>32</v>
      </c>
      <c r="P37" s="36" t="s">
        <v>221</v>
      </c>
      <c r="Q37" s="15" t="s">
        <v>43</v>
      </c>
    </row>
    <row r="38" spans="1:17" ht="45" x14ac:dyDescent="0.25">
      <c r="A38" s="13">
        <v>35</v>
      </c>
      <c r="B38" s="13" t="s">
        <v>28</v>
      </c>
      <c r="C38" s="13" t="s">
        <v>66</v>
      </c>
      <c r="D38" s="13" t="s">
        <v>217</v>
      </c>
      <c r="E38" s="13" t="s">
        <v>218</v>
      </c>
      <c r="F38" s="14" t="s">
        <v>3</v>
      </c>
      <c r="G38" s="13" t="s">
        <v>29</v>
      </c>
      <c r="H38" s="13" t="s">
        <v>25</v>
      </c>
      <c r="I38" s="15">
        <v>45713</v>
      </c>
      <c r="J38" s="15">
        <v>45799</v>
      </c>
      <c r="K38" s="15">
        <v>45810</v>
      </c>
      <c r="L38" s="15" t="s">
        <v>43</v>
      </c>
      <c r="M38" s="15" t="s">
        <v>43</v>
      </c>
      <c r="N38" s="13" t="s">
        <v>219</v>
      </c>
      <c r="O38" s="13" t="s">
        <v>34</v>
      </c>
      <c r="P38" s="36" t="s">
        <v>222</v>
      </c>
      <c r="Q38" s="15" t="s">
        <v>43</v>
      </c>
    </row>
    <row r="39" spans="1:17" ht="30" x14ac:dyDescent="0.25">
      <c r="A39" s="13">
        <v>36</v>
      </c>
      <c r="B39" s="13" t="s">
        <v>36</v>
      </c>
      <c r="C39" s="13" t="s">
        <v>67</v>
      </c>
      <c r="D39" s="13" t="s">
        <v>105</v>
      </c>
      <c r="E39" s="13" t="s">
        <v>148</v>
      </c>
      <c r="F39" s="14" t="s">
        <v>37</v>
      </c>
      <c r="G39" s="13" t="s">
        <v>24</v>
      </c>
      <c r="H39" s="13" t="s">
        <v>25</v>
      </c>
      <c r="I39" s="15">
        <v>45798</v>
      </c>
      <c r="J39" s="15">
        <v>45799</v>
      </c>
      <c r="K39" s="15">
        <v>45800</v>
      </c>
      <c r="L39" s="15">
        <v>45800</v>
      </c>
      <c r="M39" s="14">
        <v>32475</v>
      </c>
      <c r="N39" s="13" t="s">
        <v>30</v>
      </c>
      <c r="O39" s="13" t="s">
        <v>32</v>
      </c>
      <c r="P39" s="36" t="s">
        <v>203</v>
      </c>
      <c r="Q39" s="39">
        <v>245440</v>
      </c>
    </row>
    <row r="40" spans="1:17" ht="45" x14ac:dyDescent="0.25">
      <c r="A40" s="13">
        <v>37</v>
      </c>
      <c r="B40" s="13" t="s">
        <v>36</v>
      </c>
      <c r="C40" s="13" t="s">
        <v>67</v>
      </c>
      <c r="D40" s="13" t="s">
        <v>106</v>
      </c>
      <c r="E40" s="13" t="s">
        <v>149</v>
      </c>
      <c r="F40" s="14" t="s">
        <v>37</v>
      </c>
      <c r="G40" s="13" t="s">
        <v>24</v>
      </c>
      <c r="H40" s="13" t="s">
        <v>25</v>
      </c>
      <c r="I40" s="15">
        <v>45799</v>
      </c>
      <c r="J40" s="15">
        <v>45804</v>
      </c>
      <c r="K40" s="15">
        <v>45804</v>
      </c>
      <c r="L40" s="15">
        <v>45806</v>
      </c>
      <c r="M40" s="14">
        <v>32497</v>
      </c>
      <c r="N40" s="13" t="s">
        <v>30</v>
      </c>
      <c r="O40" s="13" t="s">
        <v>32</v>
      </c>
      <c r="P40" s="36" t="s">
        <v>204</v>
      </c>
      <c r="Q40" s="39">
        <v>196293</v>
      </c>
    </row>
    <row r="41" spans="1:17" ht="45" x14ac:dyDescent="0.25">
      <c r="A41" s="13">
        <v>38</v>
      </c>
      <c r="B41" s="13" t="s">
        <v>36</v>
      </c>
      <c r="C41" s="13" t="s">
        <v>67</v>
      </c>
      <c r="D41" s="13" t="s">
        <v>106</v>
      </c>
      <c r="E41" s="13" t="s">
        <v>149</v>
      </c>
      <c r="F41" s="14" t="s">
        <v>37</v>
      </c>
      <c r="G41" s="13" t="s">
        <v>24</v>
      </c>
      <c r="H41" s="13" t="s">
        <v>25</v>
      </c>
      <c r="I41" s="15">
        <v>45799</v>
      </c>
      <c r="J41" s="15">
        <v>45804</v>
      </c>
      <c r="K41" s="15">
        <v>45804</v>
      </c>
      <c r="L41" s="15">
        <v>45810</v>
      </c>
      <c r="M41" s="14">
        <v>32502</v>
      </c>
      <c r="N41" s="13" t="s">
        <v>30</v>
      </c>
      <c r="O41" s="13" t="s">
        <v>32</v>
      </c>
      <c r="P41" s="36" t="s">
        <v>204</v>
      </c>
      <c r="Q41" s="39">
        <v>20060</v>
      </c>
    </row>
    <row r="42" spans="1:17" ht="30" x14ac:dyDescent="0.25">
      <c r="A42" s="13">
        <v>39</v>
      </c>
      <c r="B42" s="25" t="s">
        <v>36</v>
      </c>
      <c r="C42" s="13" t="s">
        <v>67</v>
      </c>
      <c r="D42" s="25" t="s">
        <v>107</v>
      </c>
      <c r="E42" s="25" t="s">
        <v>150</v>
      </c>
      <c r="F42" s="14" t="s">
        <v>37</v>
      </c>
      <c r="G42" s="13" t="s">
        <v>24</v>
      </c>
      <c r="H42" s="13" t="s">
        <v>25</v>
      </c>
      <c r="I42" s="15">
        <v>45797</v>
      </c>
      <c r="J42" s="15">
        <v>45799</v>
      </c>
      <c r="K42" s="15">
        <v>45800</v>
      </c>
      <c r="L42" s="15">
        <v>45805</v>
      </c>
      <c r="M42" s="14">
        <v>32492</v>
      </c>
      <c r="N42" s="13" t="s">
        <v>30</v>
      </c>
      <c r="O42" s="13" t="s">
        <v>32</v>
      </c>
      <c r="P42" s="36" t="s">
        <v>204</v>
      </c>
      <c r="Q42" s="39">
        <v>123900</v>
      </c>
    </row>
    <row r="43" spans="1:17" ht="45" x14ac:dyDescent="0.25">
      <c r="A43" s="13">
        <v>40</v>
      </c>
      <c r="B43" s="13" t="s">
        <v>36</v>
      </c>
      <c r="C43" s="13" t="s">
        <v>67</v>
      </c>
      <c r="D43" s="13" t="s">
        <v>108</v>
      </c>
      <c r="E43" s="13" t="s">
        <v>151</v>
      </c>
      <c r="F43" s="14" t="s">
        <v>37</v>
      </c>
      <c r="G43" s="25" t="s">
        <v>24</v>
      </c>
      <c r="H43" s="13" t="s">
        <v>25</v>
      </c>
      <c r="I43" s="15">
        <v>45803</v>
      </c>
      <c r="J43" s="15">
        <v>45804</v>
      </c>
      <c r="K43" s="15">
        <v>45805</v>
      </c>
      <c r="L43" s="15" t="s">
        <v>43</v>
      </c>
      <c r="M43" s="15" t="s">
        <v>43</v>
      </c>
      <c r="N43" s="13" t="s">
        <v>30</v>
      </c>
      <c r="O43" s="13" t="s">
        <v>32</v>
      </c>
      <c r="P43" s="36" t="s">
        <v>204</v>
      </c>
      <c r="Q43" s="15" t="s">
        <v>43</v>
      </c>
    </row>
    <row r="44" spans="1:17" ht="30" x14ac:dyDescent="0.25">
      <c r="A44" s="13">
        <v>41</v>
      </c>
      <c r="B44" s="13" t="s">
        <v>36</v>
      </c>
      <c r="C44" s="13" t="s">
        <v>67</v>
      </c>
      <c r="D44" s="13" t="s">
        <v>110</v>
      </c>
      <c r="E44" s="13" t="s">
        <v>153</v>
      </c>
      <c r="F44" s="14" t="s">
        <v>37</v>
      </c>
      <c r="G44" s="13" t="s">
        <v>24</v>
      </c>
      <c r="H44" s="13" t="s">
        <v>25</v>
      </c>
      <c r="I44" s="15">
        <v>45797</v>
      </c>
      <c r="J44" s="15">
        <v>45797</v>
      </c>
      <c r="K44" s="15">
        <v>45798</v>
      </c>
      <c r="L44" s="15">
        <v>45798</v>
      </c>
      <c r="M44" s="14">
        <v>32472</v>
      </c>
      <c r="N44" s="13" t="s">
        <v>30</v>
      </c>
      <c r="O44" s="13" t="s">
        <v>32</v>
      </c>
      <c r="P44" s="36" t="s">
        <v>207</v>
      </c>
      <c r="Q44" s="39">
        <v>247908.96</v>
      </c>
    </row>
    <row r="45" spans="1:17" ht="45" x14ac:dyDescent="0.25">
      <c r="A45" s="13">
        <v>42</v>
      </c>
      <c r="B45" s="13" t="s">
        <v>28</v>
      </c>
      <c r="C45" s="13" t="s">
        <v>54</v>
      </c>
      <c r="D45" s="13" t="s">
        <v>78</v>
      </c>
      <c r="E45" s="13" t="s">
        <v>209</v>
      </c>
      <c r="F45" s="14" t="s">
        <v>37</v>
      </c>
      <c r="G45" s="13" t="s">
        <v>24</v>
      </c>
      <c r="H45" s="13" t="s">
        <v>25</v>
      </c>
      <c r="I45" s="15">
        <v>45790</v>
      </c>
      <c r="J45" s="15">
        <v>45807</v>
      </c>
      <c r="K45" s="15">
        <v>45810</v>
      </c>
      <c r="L45" s="39" t="s">
        <v>43</v>
      </c>
      <c r="M45" s="39" t="s">
        <v>43</v>
      </c>
      <c r="N45" s="13" t="s">
        <v>30</v>
      </c>
      <c r="O45" s="13" t="s">
        <v>32</v>
      </c>
      <c r="P45" s="36" t="s">
        <v>210</v>
      </c>
      <c r="Q45" s="39" t="s">
        <v>43</v>
      </c>
    </row>
    <row r="46" spans="1:17" ht="30" x14ac:dyDescent="0.25">
      <c r="A46" s="13">
        <v>43</v>
      </c>
      <c r="B46" s="13" t="s">
        <v>36</v>
      </c>
      <c r="C46" s="13" t="s">
        <v>67</v>
      </c>
      <c r="D46" s="13" t="s">
        <v>214</v>
      </c>
      <c r="E46" s="13" t="s">
        <v>215</v>
      </c>
      <c r="F46" s="14" t="s">
        <v>37</v>
      </c>
      <c r="G46" s="13" t="s">
        <v>24</v>
      </c>
      <c r="H46" s="13" t="s">
        <v>25</v>
      </c>
      <c r="I46" s="15">
        <v>45804</v>
      </c>
      <c r="J46" s="15">
        <v>45807</v>
      </c>
      <c r="K46" s="15">
        <v>45810</v>
      </c>
      <c r="L46" s="39" t="s">
        <v>43</v>
      </c>
      <c r="M46" s="39" t="s">
        <v>43</v>
      </c>
      <c r="N46" s="13" t="s">
        <v>30</v>
      </c>
      <c r="O46" s="13" t="s">
        <v>34</v>
      </c>
      <c r="P46" s="36" t="s">
        <v>216</v>
      </c>
      <c r="Q46" s="39" t="s">
        <v>43</v>
      </c>
    </row>
    <row r="47" spans="1:17" ht="30" x14ac:dyDescent="0.25">
      <c r="A47" s="13">
        <v>44</v>
      </c>
      <c r="B47" s="13" t="s">
        <v>36</v>
      </c>
      <c r="C47" s="13" t="s">
        <v>67</v>
      </c>
      <c r="D47" s="13" t="s">
        <v>211</v>
      </c>
      <c r="E47" s="13" t="s">
        <v>212</v>
      </c>
      <c r="F47" s="14" t="s">
        <v>37</v>
      </c>
      <c r="G47" s="13" t="s">
        <v>24</v>
      </c>
      <c r="H47" s="13" t="s">
        <v>25</v>
      </c>
      <c r="I47" s="15">
        <v>45804</v>
      </c>
      <c r="J47" s="15">
        <v>45806</v>
      </c>
      <c r="K47" s="15">
        <v>45810</v>
      </c>
      <c r="L47" s="39" t="s">
        <v>43</v>
      </c>
      <c r="M47" s="39" t="s">
        <v>43</v>
      </c>
      <c r="N47" s="13" t="s">
        <v>30</v>
      </c>
      <c r="O47" s="13" t="s">
        <v>38</v>
      </c>
      <c r="P47" s="36" t="s">
        <v>213</v>
      </c>
      <c r="Q47" s="39" t="s">
        <v>43</v>
      </c>
    </row>
    <row r="48" spans="1:17" ht="30" x14ac:dyDescent="0.25">
      <c r="A48" s="13">
        <v>45</v>
      </c>
      <c r="B48" s="13" t="s">
        <v>28</v>
      </c>
      <c r="C48" s="13" t="s">
        <v>54</v>
      </c>
      <c r="D48" s="13" t="s">
        <v>223</v>
      </c>
      <c r="E48" s="13" t="s">
        <v>224</v>
      </c>
      <c r="F48" s="14" t="s">
        <v>33</v>
      </c>
      <c r="G48" s="16" t="s">
        <v>29</v>
      </c>
      <c r="H48" s="13" t="s">
        <v>25</v>
      </c>
      <c r="I48" s="15">
        <v>45790</v>
      </c>
      <c r="J48" s="15">
        <v>45807</v>
      </c>
      <c r="K48" s="15">
        <v>45811</v>
      </c>
      <c r="L48" s="39" t="s">
        <v>43</v>
      </c>
      <c r="M48" s="39" t="s">
        <v>43</v>
      </c>
      <c r="N48" s="13" t="s">
        <v>30</v>
      </c>
      <c r="O48" s="13" t="s">
        <v>31</v>
      </c>
      <c r="P48" s="36" t="s">
        <v>225</v>
      </c>
      <c r="Q48" s="39" t="s">
        <v>43</v>
      </c>
    </row>
    <row r="49" spans="1:17" ht="30" x14ac:dyDescent="0.25">
      <c r="A49" s="13">
        <v>46</v>
      </c>
      <c r="B49" s="13" t="s">
        <v>28</v>
      </c>
      <c r="C49" s="13" t="s">
        <v>54</v>
      </c>
      <c r="D49" s="13" t="s">
        <v>223</v>
      </c>
      <c r="E49" s="13" t="s">
        <v>224</v>
      </c>
      <c r="F49" s="14" t="s">
        <v>33</v>
      </c>
      <c r="G49" s="16" t="s">
        <v>29</v>
      </c>
      <c r="H49" s="13" t="s">
        <v>25</v>
      </c>
      <c r="I49" s="15">
        <v>45790</v>
      </c>
      <c r="J49" s="15">
        <v>45807</v>
      </c>
      <c r="K49" s="15">
        <v>45811</v>
      </c>
      <c r="L49" s="39" t="s">
        <v>43</v>
      </c>
      <c r="M49" s="39" t="s">
        <v>43</v>
      </c>
      <c r="N49" s="13" t="s">
        <v>30</v>
      </c>
      <c r="O49" s="13" t="s">
        <v>31</v>
      </c>
      <c r="P49" s="36" t="s">
        <v>226</v>
      </c>
      <c r="Q49" s="39" t="s">
        <v>43</v>
      </c>
    </row>
    <row r="50" spans="1:17" ht="30" x14ac:dyDescent="0.25">
      <c r="A50" s="13">
        <v>47</v>
      </c>
      <c r="B50" s="13" t="s">
        <v>28</v>
      </c>
      <c r="C50" s="13" t="s">
        <v>54</v>
      </c>
      <c r="D50" s="13" t="s">
        <v>223</v>
      </c>
      <c r="E50" s="13" t="s">
        <v>224</v>
      </c>
      <c r="F50" s="14" t="s">
        <v>33</v>
      </c>
      <c r="G50" s="16" t="s">
        <v>29</v>
      </c>
      <c r="H50" s="13" t="s">
        <v>25</v>
      </c>
      <c r="I50" s="15">
        <v>45790</v>
      </c>
      <c r="J50" s="15">
        <v>45807</v>
      </c>
      <c r="K50" s="15">
        <v>45811</v>
      </c>
      <c r="L50" s="39" t="s">
        <v>43</v>
      </c>
      <c r="M50" s="39" t="s">
        <v>43</v>
      </c>
      <c r="N50" s="13" t="s">
        <v>30</v>
      </c>
      <c r="O50" s="13" t="s">
        <v>31</v>
      </c>
      <c r="P50" s="36" t="s">
        <v>227</v>
      </c>
      <c r="Q50" s="39" t="s">
        <v>43</v>
      </c>
    </row>
    <row r="51" spans="1:17" ht="30" x14ac:dyDescent="0.25">
      <c r="A51" s="13">
        <v>48</v>
      </c>
      <c r="B51" s="13" t="s">
        <v>28</v>
      </c>
      <c r="C51" s="13" t="s">
        <v>54</v>
      </c>
      <c r="D51" s="13" t="s">
        <v>223</v>
      </c>
      <c r="E51" s="13" t="s">
        <v>224</v>
      </c>
      <c r="F51" s="14" t="s">
        <v>33</v>
      </c>
      <c r="G51" s="16" t="s">
        <v>29</v>
      </c>
      <c r="H51" s="13" t="s">
        <v>25</v>
      </c>
      <c r="I51" s="15">
        <v>45790</v>
      </c>
      <c r="J51" s="15">
        <v>45807</v>
      </c>
      <c r="K51" s="15">
        <v>45811</v>
      </c>
      <c r="L51" s="39" t="s">
        <v>43</v>
      </c>
      <c r="M51" s="39" t="s">
        <v>43</v>
      </c>
      <c r="N51" s="13" t="s">
        <v>30</v>
      </c>
      <c r="O51" s="13" t="s">
        <v>34</v>
      </c>
      <c r="P51" s="36" t="s">
        <v>228</v>
      </c>
      <c r="Q51" s="39" t="s">
        <v>43</v>
      </c>
    </row>
    <row r="52" spans="1:17" ht="30" x14ac:dyDescent="0.25">
      <c r="A52" s="13">
        <v>49</v>
      </c>
      <c r="B52" s="13" t="s">
        <v>36</v>
      </c>
      <c r="C52" s="13" t="s">
        <v>54</v>
      </c>
      <c r="D52" s="13" t="s">
        <v>230</v>
      </c>
      <c r="E52" s="13" t="s">
        <v>229</v>
      </c>
      <c r="F52" s="14" t="s">
        <v>37</v>
      </c>
      <c r="G52" s="16" t="s">
        <v>29</v>
      </c>
      <c r="H52" s="13" t="s">
        <v>25</v>
      </c>
      <c r="I52" s="15">
        <v>45776</v>
      </c>
      <c r="J52" s="15">
        <v>45778</v>
      </c>
      <c r="K52" s="15">
        <v>45782</v>
      </c>
      <c r="L52" s="15">
        <v>45783</v>
      </c>
      <c r="M52" s="14">
        <v>32431</v>
      </c>
      <c r="N52" s="13" t="s">
        <v>30</v>
      </c>
      <c r="O52" s="13" t="s">
        <v>31</v>
      </c>
      <c r="P52" s="36" t="s">
        <v>231</v>
      </c>
      <c r="Q52" s="39">
        <v>248000</v>
      </c>
    </row>
    <row r="53" spans="1:17" x14ac:dyDescent="0.25">
      <c r="A53" s="12" t="s">
        <v>232</v>
      </c>
    </row>
    <row r="54" spans="1:17" x14ac:dyDescent="0.25">
      <c r="F54" s="58" t="s">
        <v>39</v>
      </c>
      <c r="G54" s="58"/>
      <c r="H54" s="58"/>
    </row>
    <row r="55" spans="1:17" x14ac:dyDescent="0.25">
      <c r="F55" s="59" t="s">
        <v>40</v>
      </c>
      <c r="G55" s="59"/>
      <c r="H55" s="59"/>
    </row>
    <row r="56" spans="1:17" x14ac:dyDescent="0.25">
      <c r="F56" s="60" t="s">
        <v>41</v>
      </c>
      <c r="G56" s="60"/>
      <c r="H56" s="60"/>
    </row>
  </sheetData>
  <autoFilter ref="B3:Q56" xr:uid="{00000000-0001-0000-0000-000000000000}"/>
  <mergeCells count="4">
    <mergeCell ref="F54:H54"/>
    <mergeCell ref="F55:H55"/>
    <mergeCell ref="F56:H56"/>
    <mergeCell ref="A2:Q2"/>
  </mergeCells>
  <pageMargins left="0.23622047244094491" right="0.23622047244094491" top="0.43307086614173229" bottom="0.39370078740157483" header="0.31496062992125984" footer="0.31496062992125984"/>
  <pageSetup paperSize="5" scale="39" fitToHeight="0" orientation="landscape" r:id="rId1"/>
  <headerFooter>
    <oddHeader>&amp;R&amp;P de &amp;N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045315FBA9F44D8D70733E3990EA95" ma:contentTypeVersion="18" ma:contentTypeDescription="Crear nuevo documento." ma:contentTypeScope="" ma:versionID="cab46c80e42aa8f8b982ba4580c23177">
  <xsd:schema xmlns:xsd="http://www.w3.org/2001/XMLSchema" xmlns:xs="http://www.w3.org/2001/XMLSchema" xmlns:p="http://schemas.microsoft.com/office/2006/metadata/properties" xmlns:ns2="413b7329-655d-4d7d-a76a-bebacd67a116" xmlns:ns3="6e0e2266-76bd-4139-930a-1cefa2e3aa60" targetNamespace="http://schemas.microsoft.com/office/2006/metadata/properties" ma:root="true" ma:fieldsID="cc5b1a32a2e34622adf0f99e43699074" ns2:_="" ns3:_="">
    <xsd:import namespace="413b7329-655d-4d7d-a76a-bebacd67a116"/>
    <xsd:import namespace="6e0e2266-76bd-4139-930a-1cefa2e3aa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b7329-655d-4d7d-a76a-bebacd67a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0e2266-76bd-4139-930a-1cefa2e3a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82f561c-1994-4a7f-972f-9d5b7326916d}" ma:internalName="TaxCatchAll" ma:showField="CatchAllData" ma:web="6e0e2266-76bd-4139-930a-1cefa2e3aa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0e2266-76bd-4139-930a-1cefa2e3aa60" xsi:nil="true"/>
    <lcf76f155ced4ddcb4097134ff3c332f xmlns="413b7329-655d-4d7d-a76a-bebacd67a11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DAF88E-75BF-4364-8DEA-51582D1634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3b7329-655d-4d7d-a76a-bebacd67a116"/>
    <ds:schemaRef ds:uri="6e0e2266-76bd-4139-930a-1cefa2e3a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C0A705-E700-47E5-A7B0-2E1146E54D8F}">
  <ds:schemaRefs>
    <ds:schemaRef ds:uri="http://purl.org/dc/terms/"/>
    <ds:schemaRef ds:uri="http://www.w3.org/XML/1998/namespace"/>
    <ds:schemaRef ds:uri="6e0e2266-76bd-4139-930a-1cefa2e3aa60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413b7329-655d-4d7d-a76a-bebacd67a116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02D789B-8E53-431D-A564-5E187F20C1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Adjud. Mayo (General)</vt:lpstr>
      <vt:lpstr>Adjud. Mayo (MIPYMES)</vt:lpstr>
      <vt:lpstr>'Adjud. Mayo (General)'!Área_de_impresión</vt:lpstr>
      <vt:lpstr>'Adjud. Mayo (MIPYMES)'!Área_de_impresión</vt:lpstr>
      <vt:lpstr>'Adjud. Mayo (General)'!Títulos_a_imprimir</vt:lpstr>
      <vt:lpstr>'Adjud. Mayo (MIPYMES)'!Títulos_a_imprimir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M. Consoro Peña</dc:creator>
  <cp:keywords/>
  <dc:description/>
  <cp:lastModifiedBy>Matily Alcantara Reynoso</cp:lastModifiedBy>
  <cp:revision/>
  <cp:lastPrinted>2025-06-04T17:18:54Z</cp:lastPrinted>
  <dcterms:created xsi:type="dcterms:W3CDTF">2024-04-30T12:32:32Z</dcterms:created>
  <dcterms:modified xsi:type="dcterms:W3CDTF">2025-06-04T17:22:11Z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0x01010027045315FBA9F44D8D70733E3990EA95</vt:lpwstr>
  </property>
  <property fmtid="{D5CDD505-2E9C-101B-9397-08002B2CF9AE}" pid="3" name="MediaServiceImageTags">
    <vt:lpwstr/>
  </property>
</Properties>
</file>