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armendez\Downloads\"/>
    </mc:Choice>
  </mc:AlternateContent>
  <xr:revisionPtr revIDLastSave="0" documentId="13_ncr:1_{37471D9A-744B-4BB6-8077-DCB397CE4064}" xr6:coauthVersionLast="47" xr6:coauthVersionMax="47" xr10:uidLastSave="{00000000-0000-0000-0000-000000000000}"/>
  <bookViews>
    <workbookView xWindow="-120" yWindow="-120" windowWidth="20730" windowHeight="11160" xr2:uid="{507F47E3-5D73-4CC0-9364-8684CC824115}"/>
  </bookViews>
  <sheets>
    <sheet name="Adjudicaciones Jul-22 (MIPYMES)" sheetId="15" r:id="rId1"/>
    <sheet name="Adjudicaciones Jul-22 (GENERAL)" sheetId="13" r:id="rId2"/>
    <sheet name="PACC X AREA VER 02" sheetId="8" state="hidden" r:id="rId3"/>
  </sheets>
  <definedNames>
    <definedName name="_xlnm._FilterDatabase" localSheetId="0" hidden="1">'Adjudicaciones Jul-22 (MIPYMES)'!$A$10:$Q$31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5" i="8" l="1"/>
  <c r="K235" i="8"/>
  <c r="J235" i="8"/>
  <c r="I235" i="8"/>
  <c r="H235" i="8"/>
  <c r="F148" i="8"/>
  <c r="S148" i="8"/>
  <c r="F149" i="8"/>
  <c r="S149" i="8"/>
  <c r="F150" i="8"/>
  <c r="S150" i="8"/>
  <c r="F151" i="8"/>
  <c r="S151" i="8"/>
  <c r="B152" i="8"/>
  <c r="C152" i="8"/>
  <c r="D152" i="8"/>
  <c r="E152" i="8"/>
  <c r="F152" i="8"/>
  <c r="O153" i="8"/>
  <c r="P153" i="8"/>
  <c r="Q153" i="8"/>
  <c r="R153" i="8"/>
  <c r="S153" i="8"/>
  <c r="O154" i="8"/>
  <c r="P154" i="8"/>
  <c r="Q154" i="8"/>
  <c r="R154" i="8"/>
  <c r="S154" i="8"/>
  <c r="F161" i="8"/>
  <c r="S161" i="8"/>
  <c r="F162" i="8"/>
  <c r="S162" i="8"/>
  <c r="F163" i="8"/>
  <c r="S163" i="8"/>
  <c r="F164" i="8"/>
  <c r="S164" i="8"/>
  <c r="B165" i="8"/>
  <c r="C165" i="8"/>
  <c r="D165" i="8"/>
  <c r="E165" i="8"/>
  <c r="F165" i="8"/>
  <c r="O166" i="8"/>
  <c r="P166" i="8"/>
  <c r="Q166" i="8"/>
  <c r="R166" i="8"/>
  <c r="S166" i="8"/>
  <c r="O167" i="8"/>
  <c r="P167" i="8"/>
  <c r="Q167" i="8"/>
  <c r="R167" i="8"/>
  <c r="S167" i="8"/>
  <c r="F174" i="8"/>
  <c r="S174" i="8"/>
  <c r="F175" i="8"/>
  <c r="S175" i="8"/>
  <c r="F176" i="8"/>
  <c r="S176" i="8"/>
  <c r="F177" i="8"/>
  <c r="S177" i="8"/>
  <c r="B178" i="8"/>
  <c r="C178" i="8"/>
  <c r="D178" i="8"/>
  <c r="E178" i="8"/>
  <c r="F178" i="8"/>
  <c r="O179" i="8"/>
  <c r="P179" i="8"/>
  <c r="Q179" i="8"/>
  <c r="R179" i="8"/>
  <c r="S179" i="8"/>
  <c r="O180" i="8"/>
  <c r="P180" i="8"/>
  <c r="Q180" i="8"/>
  <c r="R180" i="8"/>
  <c r="S180" i="8"/>
  <c r="F187" i="8"/>
  <c r="S187" i="8"/>
  <c r="F188" i="8"/>
  <c r="S188" i="8"/>
  <c r="F189" i="8"/>
  <c r="S189" i="8"/>
  <c r="F190" i="8"/>
  <c r="S190" i="8"/>
  <c r="B191" i="8"/>
  <c r="C191" i="8"/>
  <c r="D191" i="8"/>
  <c r="E191" i="8"/>
  <c r="F191" i="8"/>
  <c r="O192" i="8"/>
  <c r="P192" i="8"/>
  <c r="Q192" i="8"/>
  <c r="R192" i="8"/>
  <c r="S192" i="8"/>
  <c r="O193" i="8"/>
  <c r="P193" i="8"/>
  <c r="Q193" i="8"/>
  <c r="R193" i="8"/>
  <c r="S193" i="8"/>
  <c r="F200" i="8"/>
  <c r="S200" i="8"/>
  <c r="F201" i="8"/>
  <c r="S201" i="8"/>
  <c r="F202" i="8"/>
  <c r="S202" i="8"/>
  <c r="F203" i="8"/>
  <c r="S203" i="8"/>
  <c r="B204" i="8"/>
  <c r="C204" i="8"/>
  <c r="D204" i="8"/>
  <c r="E204" i="8"/>
  <c r="F204" i="8"/>
  <c r="O205" i="8"/>
  <c r="P205" i="8"/>
  <c r="Q205" i="8"/>
  <c r="R205" i="8"/>
  <c r="S205" i="8"/>
  <c r="O206" i="8"/>
  <c r="P206" i="8"/>
  <c r="Q206" i="8"/>
  <c r="R206" i="8"/>
  <c r="S206" i="8"/>
  <c r="F213" i="8"/>
  <c r="S213" i="8"/>
  <c r="F214" i="8"/>
  <c r="S214" i="8"/>
  <c r="F215" i="8"/>
  <c r="S215" i="8"/>
  <c r="F216" i="8"/>
  <c r="S216" i="8"/>
  <c r="B217" i="8"/>
  <c r="C217" i="8"/>
  <c r="D217" i="8"/>
  <c r="E217" i="8"/>
  <c r="F217" i="8"/>
  <c r="O218" i="8"/>
  <c r="P218" i="8"/>
  <c r="Q218" i="8"/>
  <c r="R218" i="8"/>
  <c r="S218" i="8"/>
  <c r="O219" i="8"/>
  <c r="P219" i="8"/>
  <c r="Q219" i="8"/>
  <c r="R219" i="8"/>
  <c r="S219" i="8"/>
  <c r="F226" i="8"/>
  <c r="S226" i="8"/>
  <c r="F227" i="8"/>
  <c r="S227" i="8"/>
  <c r="F228" i="8"/>
  <c r="S228" i="8"/>
  <c r="F229" i="8"/>
  <c r="S229" i="8"/>
  <c r="B230" i="8"/>
  <c r="C230" i="8"/>
  <c r="D230" i="8"/>
  <c r="E230" i="8"/>
  <c r="F230" i="8"/>
  <c r="O231" i="8"/>
  <c r="P231" i="8"/>
  <c r="Q231" i="8"/>
  <c r="R231" i="8"/>
  <c r="S231" i="8"/>
  <c r="O232" i="8"/>
  <c r="P232" i="8"/>
  <c r="Q232" i="8"/>
  <c r="R232" i="8"/>
  <c r="S232" i="8"/>
  <c r="F135" i="8"/>
  <c r="S135" i="8"/>
  <c r="F136" i="8"/>
  <c r="S136" i="8"/>
  <c r="F137" i="8"/>
  <c r="S137" i="8"/>
  <c r="F138" i="8"/>
  <c r="S138" i="8"/>
  <c r="B139" i="8"/>
  <c r="C139" i="8"/>
  <c r="D139" i="8"/>
  <c r="E139" i="8"/>
  <c r="F139" i="8"/>
  <c r="O140" i="8"/>
  <c r="P140" i="8"/>
  <c r="Q140" i="8"/>
  <c r="R140" i="8"/>
  <c r="S140" i="8"/>
  <c r="O141" i="8"/>
  <c r="P141" i="8"/>
  <c r="Q141" i="8"/>
  <c r="R141" i="8"/>
  <c r="S141" i="8"/>
  <c r="F122" i="8"/>
  <c r="S122" i="8"/>
  <c r="F123" i="8"/>
  <c r="S123" i="8"/>
  <c r="F124" i="8"/>
  <c r="S124" i="8"/>
  <c r="F125" i="8"/>
  <c r="S125" i="8"/>
  <c r="B126" i="8"/>
  <c r="C126" i="8"/>
  <c r="D126" i="8"/>
  <c r="E126" i="8"/>
  <c r="F126" i="8"/>
  <c r="S126" i="8"/>
  <c r="O127" i="8"/>
  <c r="P127" i="8"/>
  <c r="Q127" i="8"/>
  <c r="R127" i="8"/>
  <c r="S127" i="8"/>
  <c r="O128" i="8"/>
  <c r="P128" i="8"/>
  <c r="Q128" i="8"/>
  <c r="R128" i="8"/>
  <c r="S128" i="8"/>
  <c r="F109" i="8"/>
  <c r="S109" i="8"/>
  <c r="F110" i="8"/>
  <c r="S110" i="8"/>
  <c r="F111" i="8"/>
  <c r="S111" i="8"/>
  <c r="F112" i="8"/>
  <c r="S112" i="8"/>
  <c r="B113" i="8"/>
  <c r="C113" i="8"/>
  <c r="D113" i="8"/>
  <c r="E113" i="8"/>
  <c r="F113" i="8"/>
  <c r="O114" i="8"/>
  <c r="P114" i="8"/>
  <c r="Q114" i="8"/>
  <c r="R114" i="8"/>
  <c r="S114" i="8"/>
  <c r="O115" i="8"/>
  <c r="P115" i="8"/>
  <c r="Q115" i="8"/>
  <c r="R115" i="8"/>
  <c r="S115" i="8"/>
  <c r="F96" i="8"/>
  <c r="S96" i="8"/>
  <c r="F97" i="8"/>
  <c r="S97" i="8"/>
  <c r="F98" i="8"/>
  <c r="S98" i="8"/>
  <c r="F99" i="8"/>
  <c r="S99" i="8"/>
  <c r="B100" i="8"/>
  <c r="C100" i="8"/>
  <c r="D100" i="8"/>
  <c r="E100" i="8"/>
  <c r="F100" i="8"/>
  <c r="O101" i="8"/>
  <c r="P101" i="8"/>
  <c r="Q101" i="8"/>
  <c r="R101" i="8"/>
  <c r="S101" i="8"/>
  <c r="O102" i="8"/>
  <c r="P102" i="8"/>
  <c r="Q102" i="8"/>
  <c r="R102" i="8"/>
  <c r="S102" i="8"/>
  <c r="F83" i="8"/>
  <c r="S83" i="8"/>
  <c r="F84" i="8"/>
  <c r="S84" i="8"/>
  <c r="F85" i="8"/>
  <c r="S85" i="8"/>
  <c r="F86" i="8"/>
  <c r="S86" i="8"/>
  <c r="B87" i="8"/>
  <c r="C87" i="8"/>
  <c r="D87" i="8"/>
  <c r="E87" i="8"/>
  <c r="F87" i="8"/>
  <c r="O88" i="8"/>
  <c r="P88" i="8"/>
  <c r="Q88" i="8"/>
  <c r="R88" i="8"/>
  <c r="S88" i="8"/>
  <c r="O89" i="8"/>
  <c r="P89" i="8"/>
  <c r="Q89" i="8"/>
  <c r="R89" i="8"/>
  <c r="S89" i="8"/>
  <c r="F70" i="8"/>
  <c r="S70" i="8"/>
  <c r="F71" i="8"/>
  <c r="S71" i="8"/>
  <c r="F72" i="8"/>
  <c r="S72" i="8"/>
  <c r="F73" i="8"/>
  <c r="S73" i="8"/>
  <c r="B74" i="8"/>
  <c r="C74" i="8"/>
  <c r="D74" i="8"/>
  <c r="E74" i="8"/>
  <c r="F74" i="8"/>
  <c r="O75" i="8"/>
  <c r="P75" i="8"/>
  <c r="Q75" i="8"/>
  <c r="R75" i="8"/>
  <c r="S75" i="8"/>
  <c r="O76" i="8"/>
  <c r="P76" i="8"/>
  <c r="Q76" i="8"/>
  <c r="R76" i="8"/>
  <c r="S76" i="8"/>
  <c r="F57" i="8"/>
  <c r="S57" i="8"/>
  <c r="F58" i="8"/>
  <c r="S58" i="8"/>
  <c r="F59" i="8"/>
  <c r="S59" i="8"/>
  <c r="F60" i="8"/>
  <c r="S60" i="8"/>
  <c r="B61" i="8"/>
  <c r="C61" i="8"/>
  <c r="D61" i="8"/>
  <c r="E61" i="8"/>
  <c r="F61" i="8"/>
  <c r="O62" i="8"/>
  <c r="P62" i="8"/>
  <c r="Q62" i="8"/>
  <c r="R62" i="8"/>
  <c r="S62" i="8"/>
  <c r="O63" i="8"/>
  <c r="P63" i="8"/>
  <c r="Q63" i="8"/>
  <c r="R63" i="8"/>
  <c r="S63" i="8"/>
  <c r="S44" i="8"/>
  <c r="F45" i="8"/>
  <c r="S45" i="8"/>
  <c r="S46" i="8"/>
  <c r="S47" i="8"/>
  <c r="B48" i="8"/>
  <c r="C48" i="8"/>
  <c r="D48" i="8"/>
  <c r="E48" i="8"/>
  <c r="F48" i="8"/>
  <c r="O49" i="8"/>
  <c r="P49" i="8"/>
  <c r="Q49" i="8"/>
  <c r="R49" i="8"/>
  <c r="S49" i="8"/>
  <c r="O50" i="8"/>
  <c r="P50" i="8"/>
  <c r="Q50" i="8"/>
  <c r="R50" i="8"/>
  <c r="S50" i="8"/>
  <c r="F31" i="8"/>
  <c r="S31" i="8"/>
  <c r="F32" i="8"/>
  <c r="S32" i="8"/>
  <c r="F33" i="8"/>
  <c r="S33" i="8"/>
  <c r="F34" i="8"/>
  <c r="S34" i="8"/>
  <c r="B35" i="8"/>
  <c r="C35" i="8"/>
  <c r="D35" i="8"/>
  <c r="E35" i="8"/>
  <c r="F35" i="8"/>
  <c r="O36" i="8"/>
  <c r="P36" i="8"/>
  <c r="Q36" i="8"/>
  <c r="R36" i="8"/>
  <c r="S36" i="8"/>
  <c r="O37" i="8"/>
  <c r="P37" i="8"/>
  <c r="Q37" i="8"/>
  <c r="R37" i="8"/>
  <c r="S37" i="8"/>
  <c r="B22" i="8"/>
  <c r="C22" i="8"/>
  <c r="D22" i="8"/>
  <c r="E22" i="8"/>
  <c r="F22" i="8"/>
  <c r="F5" i="8"/>
  <c r="E6" i="8"/>
  <c r="F6" i="8"/>
  <c r="E7" i="8"/>
  <c r="F7" i="8"/>
  <c r="F8" i="8"/>
  <c r="F9" i="8"/>
  <c r="B10" i="8"/>
  <c r="C10" i="8"/>
  <c r="D10" i="8"/>
  <c r="E10" i="8"/>
  <c r="F10" i="8"/>
  <c r="O10" i="8"/>
  <c r="P10" i="8"/>
  <c r="Q10" i="8"/>
  <c r="R10" i="8"/>
  <c r="S10" i="8"/>
  <c r="O11" i="8"/>
  <c r="P11" i="8"/>
  <c r="Q11" i="8"/>
  <c r="R11" i="8"/>
  <c r="S11" i="8"/>
  <c r="S235" i="8" l="1"/>
  <c r="R235" i="8"/>
  <c r="Q235" i="8"/>
  <c r="P235" i="8"/>
  <c r="O235" i="8"/>
  <c r="E235" i="8"/>
  <c r="D235" i="8"/>
  <c r="C235" i="8"/>
  <c r="B235" i="8"/>
</calcChain>
</file>

<file path=xl/sharedStrings.xml><?xml version="1.0" encoding="utf-8"?>
<sst xmlns="http://schemas.openxmlformats.org/spreadsheetml/2006/main" count="1093" uniqueCount="168">
  <si>
    <t>Licitación</t>
  </si>
  <si>
    <t>ND</t>
  </si>
  <si>
    <t>SERVICIO</t>
  </si>
  <si>
    <t>ADJUDICADO</t>
  </si>
  <si>
    <t>25/05/2022</t>
  </si>
  <si>
    <t>14/07/2022</t>
  </si>
  <si>
    <t>SI</t>
  </si>
  <si>
    <t>MIPYME</t>
  </si>
  <si>
    <t>MASCULINO</t>
  </si>
  <si>
    <t>COMPARACIÓN DE PRECIOS</t>
  </si>
  <si>
    <t>BIEN</t>
  </si>
  <si>
    <t>MENOR</t>
  </si>
  <si>
    <t>17/05/2022</t>
  </si>
  <si>
    <t>OBRA</t>
  </si>
  <si>
    <t>28/03/2022</t>
  </si>
  <si>
    <t>13/07/2022</t>
  </si>
  <si>
    <t>24/05/2022</t>
  </si>
  <si>
    <t>LICITACIÓN PÚBLICA</t>
  </si>
  <si>
    <t>MUJER</t>
  </si>
  <si>
    <t>FEMENINO</t>
  </si>
  <si>
    <t>13/06/2022</t>
  </si>
  <si>
    <t>SIMPLE</t>
  </si>
  <si>
    <t>21/04/2022</t>
  </si>
  <si>
    <t>26/04/2022</t>
  </si>
  <si>
    <t>31/03/2022</t>
  </si>
  <si>
    <t>NO</t>
  </si>
  <si>
    <t>NO APLICA</t>
  </si>
  <si>
    <t>30/06/2022</t>
  </si>
  <si>
    <t>CSM-2022-163</t>
  </si>
  <si>
    <t>ADQUISICION DE VEHICULOS DEL CONSEJO DEL PODER JUDICIAL</t>
  </si>
  <si>
    <t>LPN-CPJ-05-2022</t>
  </si>
  <si>
    <t>19/07/2022</t>
  </si>
  <si>
    <t>14/06/2022</t>
  </si>
  <si>
    <t>18/07/2022</t>
  </si>
  <si>
    <t>27/07/2022</t>
  </si>
  <si>
    <t>28/07/2022</t>
  </si>
  <si>
    <t>15/06/2022</t>
  </si>
  <si>
    <t xml:space="preserve">ADQUISICION DE GASTABLES Y  TURNOMATIC PARA USO A NIVEL NACIONAL </t>
  </si>
  <si>
    <t>CSM-2022-155</t>
  </si>
  <si>
    <t>17/07/2022</t>
  </si>
  <si>
    <t>METRO TECNOLOGIA SRL</t>
  </si>
  <si>
    <t>CSM-2022-129</t>
  </si>
  <si>
    <t>ROMAN PAREDES INDUSTRIAL SRL</t>
  </si>
  <si>
    <t xml:space="preserve">SUNALU, SRL </t>
  </si>
  <si>
    <t>INVERSIONES GRETMON, SRL</t>
  </si>
  <si>
    <t>20/06/2022</t>
  </si>
  <si>
    <t>OFFICE TARGET SRL</t>
  </si>
  <si>
    <t>GLOBAL PROMO JO LE, SRL</t>
  </si>
  <si>
    <t>24/06/2022</t>
  </si>
  <si>
    <t>23/06/2022</t>
  </si>
  <si>
    <t>CSM-2022-152</t>
  </si>
  <si>
    <t>SOLICITUD DE TRANSFORMADOR Y MATERIALES PARA EL PALACIO DE JUSTICIA DE JARABACOA (RENGLONES ADJUDICADOS 2, 5, 6, 7, 8, 9, 12, 15, 16, 17, 20, 21, 22, 23, 24, 25, 26, 27, 28, 33, 35 Y 36)</t>
  </si>
  <si>
    <t>CSM-2022-151</t>
  </si>
  <si>
    <t>SUPLIDORES ELECTRICOS GARCIA SURIEL S. R. L.</t>
  </si>
  <si>
    <t>SOLICITUD DE TRANSFORMADOR Y MATERIALES PARA EL PALACIO DE JUSTICIA DE JARABACOA (RENGLONES ADJUDICADOS  1, 18, 19, 29, 31, 32, 34, 34.1, 34.2, 34.3 Y 34.4)</t>
  </si>
  <si>
    <t>CASA ARMES SRL</t>
  </si>
  <si>
    <t>SOLICITUD DE TRANSFORMADOR Y MATERIALES PARA EL PALACIO DE JUSTICIA DE JARABACOA (RENGLONES ADJUDICADOS  3, 4, 10 Y 11)</t>
  </si>
  <si>
    <t>PROYECTOS CIVILES Y ELECTROMECANICOS SRL, (PROCELCA)</t>
  </si>
  <si>
    <t>SOLICITUD DE TRANSFORMADOR Y MATERIALES PARA EL PALACIO DE JUSTICIA DE JARABACOA (RENGLONES ADJUDICADOS   13, 14 Y 30)</t>
  </si>
  <si>
    <t>COMPAÑIA ALEXANDER CUEVAS ELECTRICIDAD GENERAL, SRL</t>
  </si>
  <si>
    <t>CONTRATACIÓN DE OBRAS CIVILES PARA LA INSTALACIÓN DE ASCENSORES EN 3 SEDES, (PALACIO DE JUSTICIA DE SAN FRANCISCO DE MACORÍS, SAN PEDRO DE MACORÍS Y BARAHONA). - LOTE 1</t>
  </si>
  <si>
    <t xml:space="preserve">CP-CPJ-04-2022 </t>
  </si>
  <si>
    <t>TEQTOPLAN ARQUITECTURA Y PLANIFICACIÓN, S.R.L.</t>
  </si>
  <si>
    <t>CONTRATACIÓN DE OBRAS CIVILES PARA LA INSTALACIÓN DE ASCENSORES EN 3 SEDES, (PALACIO DE JUSTICIA DE SAN FRANCISCO DE MACORÍS, SAN PEDRO DE MACORÍS Y BARAHONA). - LOTE 2</t>
  </si>
  <si>
    <t>ARTIEX, S.R.L.</t>
  </si>
  <si>
    <t>CONTRATACIÓN DE OBRAS CIVILES PARA LA INSTALACIÓN DE ASCENSORES EN 3 SEDES, (PALACIO DE JUSTICIA DE SAN FRANCISCO DE MACORÍS, SAN PEDRO DE MACORÍS Y BARAHONA). LOTE 3</t>
  </si>
  <si>
    <t>CONSORCIO VIASAN-GA</t>
  </si>
  <si>
    <t>SOLICITUD MATERIALES DE PLOMERIA SEGUNDO PEDIDO 2022 (RENG. ADJUD. 2, 3, 4, 20, 22, 23, 26, 32, 39, 41, 43, 46-50, 53-55, 60, 61, 82, 84, 85, 92, 94, Y 96-98)</t>
  </si>
  <si>
    <t>CSM-2022-132</t>
  </si>
  <si>
    <t>SOLICITUD MATERIALES DE PLOMERIA SEGUNDO PEDIDO 2022 (RENG. ADJUD.  10, 11, 15, 16, 19, 21, 27-29, 31, 38, 40, 42, 56, 57, 71, 77, 86, 87, 88, 90, y 91)</t>
  </si>
  <si>
    <t>RORESA SOLUCIONES SRL</t>
  </si>
  <si>
    <t>SOLICITUD MATERIALES DE PLOMERIA SEGUNDO PEDIDO 2022 (RENG. ADJUD. 5, 8, 12, 14, 24, 25, 30, 33, 34, 37, 44, 45, 51, 52, 62, 65-67, 70, 93 Y 95.)</t>
  </si>
  <si>
    <t>SOLICITUD MATERIALES DE PLOMERIA SEGUNDO PEDIDO 2022 (RENG. ADJUD. .: 1, 6, 7, 9, 13, 17, 18, 35, 58, 59, 63, 64, 69, 73-76, 78-81, 83 Y 89)</t>
  </si>
  <si>
    <t>AGENCIA DE VIAJES MILENA TOURS SRL</t>
  </si>
  <si>
    <t>COMPRA DE BOLETO AÉREO Y HOSPEDAJE PARA PARTICIPACIÓN DEL PODER JUDICIAL DOMINICANO EN LA XIV REUNIÓN DE GRUPOS DE TRABAJO Y PLENO DE REPRESENTANTES DEL GAFILAT EN QUITO, ECUADOR</t>
  </si>
  <si>
    <t>CSM-2022-162</t>
  </si>
  <si>
    <t>ADQUISICIÓN DE EQUIPOS TECNOLÓGICOS PARA OPTIMIZACION DEL TRIBUNAL EJECUCIÓN DE LA PENA DN</t>
  </si>
  <si>
    <t>CSM-2022-150</t>
  </si>
  <si>
    <t>SPRINGDALE COMERCIAL SRL</t>
  </si>
  <si>
    <t>ADQUISICIÓN DE MATERIALES, EQUIPOS Y COMPONENTES DE TELECOMUNICACIONES</t>
  </si>
  <si>
    <t>LPN-CPJ-04-2022</t>
  </si>
  <si>
    <t>CECOMSA S.R.L.</t>
  </si>
  <si>
    <t>SOLICITUD DE SUSCRIPCIÓN DE LA REVISTA MERCADO</t>
  </si>
  <si>
    <t>CSM-2022-156</t>
  </si>
  <si>
    <t>MERCADO MEDIA NETWORK, SRL</t>
  </si>
  <si>
    <t>ALMUERZO EJECUTIVO PARA 20 PERSONAS PARA “ENCUENTRO ESTRATEGICO CON JUECES DE LA SUPREMA CORTE DE JUSTICIA"</t>
  </si>
  <si>
    <t>CSM-2022-164</t>
  </si>
  <si>
    <t>LADISON DOMINICANA. SRL</t>
  </si>
  <si>
    <t xml:space="preserve">DPTO. SOLICITANTE </t>
  </si>
  <si>
    <t>FECHA DE SOLICITUD</t>
  </si>
  <si>
    <t>DESCRIPCIÓN RESUMIDA DE LO QUE SE REQUIERE</t>
  </si>
  <si>
    <t xml:space="preserve">CÓDIGO ASIGNADO </t>
  </si>
  <si>
    <t>TIPO DE UMBRAL</t>
  </si>
  <si>
    <t xml:space="preserve">TIPO DE ADQUISICIÓN </t>
  </si>
  <si>
    <t>ESTADO DEL PROCESO</t>
  </si>
  <si>
    <t xml:space="preserve">FECHA PUBLICACIÓN </t>
  </si>
  <si>
    <t>FECHA ADJUDICACION</t>
  </si>
  <si>
    <t>FECHA ORDEN DE COMPRA</t>
  </si>
  <si>
    <t xml:space="preserve">NO. DE ORDEN DE COMPRAS </t>
  </si>
  <si>
    <t xml:space="preserve">MYPYMES </t>
  </si>
  <si>
    <t>TIPO DE MIPYME</t>
  </si>
  <si>
    <t>GENERO</t>
  </si>
  <si>
    <t>SUPLIDOR</t>
  </si>
  <si>
    <t>RNC SUPLIDOR</t>
  </si>
  <si>
    <t>DIRECCIÓN DE TECNOLOGÍAS DE LA INFORMACIÓN</t>
  </si>
  <si>
    <t xml:space="preserve">DIRECCIÓN DE GESTIÓN HUMANA Y CARRERA JUDICIAL ADMINISTRATIVA </t>
  </si>
  <si>
    <t xml:space="preserve">DIRECCIÓN ADMINISTRATIVA </t>
  </si>
  <si>
    <t xml:space="preserve">DIRECCIÓN DE INFRAESTRUCTURA FÍSICA </t>
  </si>
  <si>
    <t>DIRECCIÓN DE ANÁLISIS Y POLÍTICAS PÚBLICAS</t>
  </si>
  <si>
    <t>DIRECCIÓN DE PLANIFICACIÓN</t>
  </si>
  <si>
    <t>DIRECCIÓN DE PROYECTOS</t>
  </si>
  <si>
    <t xml:space="preserve">SECRETARÍA GENERAL </t>
  </si>
  <si>
    <t>SANTO DOMINGO MOTORS, SA</t>
  </si>
  <si>
    <t>ADQUISICION DE GASTABLES PARA COMESTIBLES (DESECHABLES) USO A NIVEL NACIONAL (RENGLON ADJUDICADO NO. 5) (RENG. 6 DE PAPEL ALUMINIO DECLARADO DESIERTO EN ESTE PROCESO) - SUSTITUYE ODC 30642</t>
  </si>
  <si>
    <t>1,850 SET EJECUTIVOS DE BOLIGRAFO Y LLAVERO CON LOGO PERSONALIZADO DEL PODER JUDICIAL, COLOCADOS EN CAJAS DE CARTON NEGRO FORRADO CON UNA CUBIERTA RÍGIDA LAMINADA DE TAMAÑO 16CM DE ALTO Y 8.5CM DE ANCHO CON UN LAZO Y TAG DEL DIA DE LOS PADRES</t>
  </si>
  <si>
    <t xml:space="preserve">DIRECCIÓN LEGAL </t>
  </si>
  <si>
    <t>ADQUISICIÓN DE PAPEL BOND 20 (3er pedido)</t>
  </si>
  <si>
    <t>DIRECCIÓN ADMINISTRATIVA</t>
  </si>
  <si>
    <t>PLAN DE ADQUISICIÓN AÑO 2022</t>
  </si>
  <si>
    <t>ComMen</t>
  </si>
  <si>
    <t>ComSim</t>
  </si>
  <si>
    <t>Licita</t>
  </si>
  <si>
    <t>ComPre</t>
  </si>
  <si>
    <t>PACC APROBADO PARA LA ADQUISICIÓN DE BIENES Y SERVICIOS - 2022</t>
  </si>
  <si>
    <t>Procedimientos adquisición</t>
  </si>
  <si>
    <t>T1</t>
  </si>
  <si>
    <t>T2</t>
  </si>
  <si>
    <t>T3</t>
  </si>
  <si>
    <t>T4</t>
  </si>
  <si>
    <t>Total</t>
  </si>
  <si>
    <t>Procedimiento adquisición</t>
  </si>
  <si>
    <t>T1-RD$</t>
  </si>
  <si>
    <t>T2-RD$</t>
  </si>
  <si>
    <t>T3-RD$</t>
  </si>
  <si>
    <t>T4-RD$</t>
  </si>
  <si>
    <t>PACC RD$ aprobado</t>
  </si>
  <si>
    <t>Comparación precios</t>
  </si>
  <si>
    <t>Compra menor</t>
  </si>
  <si>
    <t>Compra simple</t>
  </si>
  <si>
    <t xml:space="preserve">Licitación </t>
  </si>
  <si>
    <t>Transferencia(ajustes)</t>
  </si>
  <si>
    <t>Total adquisiciones</t>
  </si>
  <si>
    <t>Total PACC aprobado</t>
  </si>
  <si>
    <t>Total PACC ajustado</t>
  </si>
  <si>
    <t>DIRECCIÓN INFRAESTRUCTURA</t>
  </si>
  <si>
    <t>DIRECCIÓN TECNOLOGÍA Y TELECOMUNICACIÓN</t>
  </si>
  <si>
    <t xml:space="preserve"> </t>
  </si>
  <si>
    <t>PACC Aprobado</t>
  </si>
  <si>
    <t>DIRECCIÓN GESTIÓN HUMANA</t>
  </si>
  <si>
    <t>PACC aprobado Contraloría</t>
  </si>
  <si>
    <t>DIRECCIÓN LEGAL</t>
  </si>
  <si>
    <t>DIRECCIÓN PROTECCIÓN JUDICIAL</t>
  </si>
  <si>
    <t>DIRECCIÓN GENERAL TÉCNICA</t>
  </si>
  <si>
    <t>DIRECCIÓN DE JUSTICIA INCLUSIVA</t>
  </si>
  <si>
    <t>SECRETARÍA SUPREMA CORTE DE JUSTICIA</t>
  </si>
  <si>
    <t>CONTRALORÍA</t>
  </si>
  <si>
    <t>INSPECTORÍA</t>
  </si>
  <si>
    <t>DIRECCIÓN GENERAL DE SERVICIO JUDICIAL</t>
  </si>
  <si>
    <t>COORDINACIÓN GENERAL DE COMUNICACIÓN</t>
  </si>
  <si>
    <t>DIRECCIÓN DE PRENSA Y COMUNICACIONES</t>
  </si>
  <si>
    <t>DIRECCIÓN DE COMUNICACIÓN AL USUARIO</t>
  </si>
  <si>
    <t>TOTAL GENERAL</t>
  </si>
  <si>
    <t>Fecha elaboración: 08 de agosto 2022</t>
  </si>
  <si>
    <t>MONTO ADJUDICADO</t>
  </si>
  <si>
    <t>ADJUDICACIONES JULIO 2022 (GENERAL)</t>
  </si>
  <si>
    <t>Yerina Reyes Carrazana</t>
  </si>
  <si>
    <t>Gerente Compras y Contrataciones</t>
  </si>
  <si>
    <t>ADJUDICACIONES JULIO 2022 (MIPYMES)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</si>
</sst>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_-* #,##0.00\ _€_-;\-* #,##0.00\ _€_-;_-* &quot;-&quot;??\ _€_-;_-@_-"/>
  </numFmts>
  <fonts count="23" x14ac:knownFonts="1">
    <font>
      <sz val="11"/>
      <color theme="1"/>
      <name val="Calibri"/>
      <family val="2"/>
      <scheme val="minor"/>
    </font>
    <font>
      <sz val="11"/>
      <color theme="1"/>
      <name val="Calibri"/>
      <family val="2"/>
      <scheme val="minor"/>
    </font>
    <font>
      <sz val="11"/>
      <color rgb="FF000000"/>
      <name val="Calibri"/>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name val="Arial"/>
      <family val="2"/>
    </font>
    <font>
      <sz val="10"/>
      <name val="Calibri"/>
      <family val="2"/>
    </font>
    <font>
      <sz val="10"/>
      <color rgb="FF000000"/>
      <name val="Calibri"/>
      <family val="2"/>
      <charset val="1"/>
    </font>
    <font>
      <sz val="10"/>
      <color theme="1"/>
      <name val="Calibri"/>
      <family val="2"/>
      <charset val="1"/>
    </font>
    <font>
      <sz val="10"/>
      <color theme="1"/>
      <name val="Calibri"/>
      <charset val="1"/>
    </font>
    <font>
      <b/>
      <sz val="9"/>
      <color rgb="FFFFFFFF"/>
      <name val="Calibri"/>
      <family val="2"/>
      <scheme val="minor"/>
    </font>
    <font>
      <sz val="9"/>
      <color theme="1"/>
      <name val="Calibri"/>
      <family val="2"/>
      <scheme val="minor"/>
    </font>
    <font>
      <b/>
      <sz val="9"/>
      <color theme="1"/>
      <name val="Calibri"/>
      <family val="2"/>
      <scheme val="minor"/>
    </font>
    <font>
      <b/>
      <sz val="9"/>
      <color rgb="FF000000"/>
      <name val="Calibri"/>
      <family val="2"/>
      <scheme val="minor"/>
    </font>
    <font>
      <sz val="8"/>
      <color theme="1"/>
      <name val="Calibri"/>
      <family val="2"/>
      <scheme val="minor"/>
    </font>
    <font>
      <sz val="8"/>
      <color rgb="FF000000"/>
      <name val="Calibri"/>
      <family val="2"/>
      <scheme val="minor"/>
    </font>
    <font>
      <b/>
      <sz val="9"/>
      <color rgb="FF2F75B5"/>
      <name val="Calibri"/>
      <family val="2"/>
      <scheme val="minor"/>
    </font>
    <font>
      <sz val="9"/>
      <color rgb="FFFFFFFF"/>
      <name val="Calibri"/>
      <family val="2"/>
      <scheme val="minor"/>
    </font>
    <font>
      <b/>
      <sz val="11"/>
      <color rgb="FFFFFFFF"/>
      <name val="Calibri"/>
    </font>
    <font>
      <b/>
      <sz val="11"/>
      <color theme="1"/>
      <name val="Calibri"/>
      <family val="2"/>
      <scheme val="minor"/>
    </font>
    <font>
      <b/>
      <u/>
      <sz val="11"/>
      <color rgb="FF000000"/>
      <name val="Calibri"/>
      <family val="2"/>
      <scheme val="minor"/>
    </font>
  </fonts>
  <fills count="2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AEAAAA"/>
        <bgColor indexed="64"/>
      </patternFill>
    </fill>
    <fill>
      <patternFill patternType="solid">
        <fgColor rgb="FF000000"/>
        <bgColor indexed="64"/>
      </patternFill>
    </fill>
    <fill>
      <patternFill patternType="solid">
        <fgColor rgb="FFE7E6E6"/>
        <bgColor indexed="64"/>
      </patternFill>
    </fill>
    <fill>
      <patternFill patternType="solid">
        <fgColor rgb="FFD9E1F2"/>
        <bgColor indexed="64"/>
      </patternFill>
    </fill>
    <fill>
      <patternFill patternType="solid">
        <fgColor rgb="FFDDEBF7"/>
        <bgColor indexed="64"/>
      </patternFill>
    </fill>
    <fill>
      <patternFill patternType="solid">
        <fgColor rgb="FFB4C6E7"/>
        <bgColor indexed="64"/>
      </patternFill>
    </fill>
    <fill>
      <patternFill patternType="solid">
        <fgColor rgb="FFEDEDED"/>
        <bgColor indexed="64"/>
      </patternFill>
    </fill>
    <fill>
      <patternFill patternType="solid">
        <fgColor rgb="FF305496"/>
        <bgColor indexed="64"/>
      </patternFill>
    </fill>
    <fill>
      <patternFill patternType="solid">
        <fgColor rgb="FFFFF2CC"/>
        <bgColor indexed="64"/>
      </patternFill>
    </fill>
    <fill>
      <patternFill patternType="solid">
        <fgColor rgb="FF2F75B5"/>
        <bgColor indexed="64"/>
      </patternFill>
    </fill>
    <fill>
      <patternFill patternType="solid">
        <fgColor rgb="FF1F4E78"/>
        <bgColor indexed="64"/>
      </patternFill>
    </fill>
    <fill>
      <patternFill patternType="solid">
        <fgColor rgb="FFFFD966"/>
        <bgColor indexed="64"/>
      </patternFill>
    </fill>
    <fill>
      <patternFill patternType="solid">
        <fgColor theme="8" tint="0.39997558519241921"/>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indexed="64"/>
      </right>
      <top/>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7" fillId="0" borderId="0"/>
  </cellStyleXfs>
  <cellXfs count="96">
    <xf numFmtId="0" fontId="0" fillId="0" borderId="0" xfId="0"/>
    <xf numFmtId="0" fontId="5" fillId="4" borderId="2"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4" xfId="0" applyFont="1" applyBorder="1" applyAlignment="1">
      <alignment horizontal="center" vertical="center"/>
    </xf>
    <xf numFmtId="14" fontId="5"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14" fontId="5"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9" fillId="0" borderId="4" xfId="0" applyFont="1" applyBorder="1" applyAlignment="1">
      <alignment vertical="center" wrapText="1"/>
    </xf>
    <xf numFmtId="0" fontId="4" fillId="3" borderId="4" xfId="0" applyFont="1" applyFill="1" applyBorder="1" applyAlignment="1">
      <alignment horizontal="center" vertical="center" wrapText="1"/>
    </xf>
    <xf numFmtId="0" fontId="10" fillId="0" borderId="4" xfId="0" applyFont="1" applyBorder="1" applyAlignment="1">
      <alignment vertical="center" wrapText="1"/>
    </xf>
    <xf numFmtId="0" fontId="5" fillId="0" borderId="2" xfId="0" applyFont="1" applyBorder="1" applyAlignment="1">
      <alignment horizontal="center" vertical="center" wrapText="1"/>
    </xf>
    <xf numFmtId="44" fontId="5" fillId="0" borderId="4" xfId="1" applyFont="1" applyBorder="1" applyAlignment="1">
      <alignment horizontal="center" vertical="center" wrapText="1"/>
    </xf>
    <xf numFmtId="0" fontId="5" fillId="0" borderId="4" xfId="0" applyFont="1" applyBorder="1" applyAlignment="1">
      <alignment horizontal="left" vertical="center" wrapText="1"/>
    </xf>
    <xf numFmtId="0" fontId="5"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5" xfId="0" applyFont="1" applyBorder="1" applyAlignment="1">
      <alignment horizontal="center" vertical="center" wrapText="1"/>
    </xf>
    <xf numFmtId="0" fontId="6" fillId="5" borderId="4" xfId="0" applyFont="1" applyFill="1" applyBorder="1" applyAlignment="1">
      <alignment horizontal="center" vertical="center"/>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wrapText="1"/>
    </xf>
    <xf numFmtId="0" fontId="5" fillId="0" borderId="8" xfId="0" applyFont="1" applyBorder="1" applyAlignment="1">
      <alignment horizontal="left" vertical="center" wrapText="1"/>
    </xf>
    <xf numFmtId="14" fontId="5" fillId="0" borderId="3" xfId="0" applyNumberFormat="1" applyFont="1" applyBorder="1" applyAlignment="1">
      <alignment horizontal="center" vertical="center" wrapText="1"/>
    </xf>
    <xf numFmtId="44" fontId="5" fillId="0" borderId="2" xfId="1" applyFont="1" applyBorder="1" applyAlignment="1">
      <alignment horizontal="center" vertical="center" wrapText="1"/>
    </xf>
    <xf numFmtId="0" fontId="5" fillId="0" borderId="2" xfId="0" applyFont="1" applyBorder="1" applyAlignment="1">
      <alignment horizontal="center" vertical="center"/>
    </xf>
    <xf numFmtId="0" fontId="5" fillId="4" borderId="8" xfId="0" applyFont="1" applyFill="1" applyBorder="1" applyAlignment="1">
      <alignment horizontal="center" vertical="center" wrapText="1"/>
    </xf>
    <xf numFmtId="0" fontId="3"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4" borderId="8" xfId="0" applyFont="1" applyFill="1" applyBorder="1" applyAlignment="1">
      <alignment horizontal="center" vertical="center"/>
    </xf>
    <xf numFmtId="0" fontId="13" fillId="8" borderId="0" xfId="0" applyFont="1" applyFill="1"/>
    <xf numFmtId="0" fontId="13" fillId="0" borderId="0" xfId="0" applyFont="1"/>
    <xf numFmtId="0" fontId="12" fillId="0" borderId="0" xfId="0" applyFont="1" applyAlignment="1">
      <alignment horizontal="center"/>
    </xf>
    <xf numFmtId="0" fontId="13" fillId="0" borderId="0" xfId="0" applyFont="1" applyAlignment="1">
      <alignment horizontal="center" vertical="center"/>
    </xf>
    <xf numFmtId="14" fontId="5"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3" fillId="0" borderId="6" xfId="0" applyFont="1" applyBorder="1"/>
    <xf numFmtId="0" fontId="13" fillId="0" borderId="6" xfId="0" applyFont="1" applyBorder="1" applyAlignment="1">
      <alignment horizontal="center" vertical="center"/>
    </xf>
    <xf numFmtId="0" fontId="13" fillId="0" borderId="6" xfId="0" applyFont="1" applyBorder="1" applyAlignment="1">
      <alignment horizontal="left" vertical="center"/>
    </xf>
    <xf numFmtId="0" fontId="11" fillId="0" borderId="4" xfId="0" applyFont="1" applyBorder="1" applyAlignment="1">
      <alignment vertical="center" wrapText="1"/>
    </xf>
    <xf numFmtId="0" fontId="0" fillId="8" borderId="0" xfId="0" applyFill="1"/>
    <xf numFmtId="165" fontId="13" fillId="0" borderId="0" xfId="0" applyNumberFormat="1" applyFont="1"/>
    <xf numFmtId="3" fontId="13" fillId="0" borderId="0" xfId="0" applyNumberFormat="1" applyFont="1"/>
    <xf numFmtId="0" fontId="12" fillId="0" borderId="0" xfId="0" applyFont="1"/>
    <xf numFmtId="0" fontId="15" fillId="0" borderId="0" xfId="0" applyFont="1" applyAlignment="1">
      <alignment horizontal="center"/>
    </xf>
    <xf numFmtId="165" fontId="12" fillId="17" borderId="0" xfId="0" applyNumberFormat="1" applyFont="1" applyFill="1"/>
    <xf numFmtId="0" fontId="16" fillId="0" borderId="0" xfId="0" applyFont="1" applyAlignment="1">
      <alignment horizontal="center" vertical="center"/>
    </xf>
    <xf numFmtId="0" fontId="17" fillId="18" borderId="0" xfId="0" applyFont="1" applyFill="1" applyAlignment="1">
      <alignment horizontal="center" vertical="center"/>
    </xf>
    <xf numFmtId="4" fontId="2" fillId="0" borderId="0" xfId="0" applyNumberFormat="1" applyFont="1" applyAlignment="1">
      <alignment horizontal="right" vertical="center"/>
    </xf>
    <xf numFmtId="4" fontId="20" fillId="0" borderId="0" xfId="0" applyNumberFormat="1" applyFont="1" applyAlignment="1">
      <alignment horizontal="right" vertical="center"/>
    </xf>
    <xf numFmtId="0" fontId="12" fillId="16" borderId="0" xfId="0" applyFont="1" applyFill="1" applyAlignment="1">
      <alignment horizontal="center"/>
    </xf>
    <xf numFmtId="0" fontId="12" fillId="17" borderId="0" xfId="0" applyFont="1" applyFill="1" applyAlignment="1">
      <alignment horizontal="center"/>
    </xf>
    <xf numFmtId="165" fontId="12" fillId="16" borderId="0" xfId="0" applyNumberFormat="1" applyFont="1" applyFill="1"/>
    <xf numFmtId="0" fontId="19" fillId="14" borderId="6" xfId="0" applyFont="1" applyFill="1" applyBorder="1" applyAlignment="1">
      <alignment vertical="center" wrapText="1"/>
    </xf>
    <xf numFmtId="0" fontId="19" fillId="14" borderId="6" xfId="0" applyFont="1" applyFill="1" applyBorder="1" applyAlignment="1">
      <alignment horizontal="center" vertical="center" wrapText="1"/>
    </xf>
    <xf numFmtId="0" fontId="13" fillId="13" borderId="6" xfId="0" applyFont="1" applyFill="1" applyBorder="1" applyAlignment="1">
      <alignment horizontal="center" vertical="center"/>
    </xf>
    <xf numFmtId="0" fontId="12" fillId="16" borderId="6" xfId="0" applyFont="1" applyFill="1" applyBorder="1"/>
    <xf numFmtId="0" fontId="15" fillId="10" borderId="6" xfId="0" applyFont="1" applyFill="1" applyBorder="1" applyAlignment="1">
      <alignment horizontal="center"/>
    </xf>
    <xf numFmtId="0" fontId="15" fillId="7" borderId="6" xfId="0" applyFont="1" applyFill="1" applyBorder="1" applyAlignment="1">
      <alignment horizontal="center"/>
    </xf>
    <xf numFmtId="165" fontId="13" fillId="0" borderId="6" xfId="0" applyNumberFormat="1" applyFont="1" applyBorder="1"/>
    <xf numFmtId="165" fontId="13" fillId="13" borderId="6" xfId="0" applyNumberFormat="1" applyFont="1" applyFill="1" applyBorder="1"/>
    <xf numFmtId="0" fontId="13" fillId="15" borderId="6" xfId="0" applyFont="1" applyFill="1" applyBorder="1"/>
    <xf numFmtId="165" fontId="13" fillId="15" borderId="6" xfId="0" applyNumberFormat="1" applyFont="1" applyFill="1" applyBorder="1"/>
    <xf numFmtId="0" fontId="19" fillId="16" borderId="6" xfId="0" applyFont="1" applyFill="1" applyBorder="1"/>
    <xf numFmtId="165" fontId="19" fillId="16" borderId="6" xfId="0" applyNumberFormat="1" applyFont="1" applyFill="1" applyBorder="1"/>
    <xf numFmtId="0" fontId="14" fillId="9" borderId="6" xfId="0" applyFont="1" applyFill="1" applyBorder="1"/>
    <xf numFmtId="165" fontId="14" fillId="9" borderId="6" xfId="0" applyNumberFormat="1" applyFont="1" applyFill="1" applyBorder="1"/>
    <xf numFmtId="165" fontId="14" fillId="7" borderId="6" xfId="0" applyNumberFormat="1" applyFont="1" applyFill="1" applyBorder="1"/>
    <xf numFmtId="0" fontId="13" fillId="0" borderId="10" xfId="0" applyFont="1" applyBorder="1" applyAlignment="1">
      <alignment horizontal="left" vertical="center"/>
    </xf>
    <xf numFmtId="0" fontId="13" fillId="0" borderId="10" xfId="0" applyFont="1" applyBorder="1" applyAlignment="1">
      <alignment horizontal="center" vertical="center"/>
    </xf>
    <xf numFmtId="0" fontId="13" fillId="13" borderId="10" xfId="0" applyFont="1" applyFill="1" applyBorder="1" applyAlignment="1">
      <alignment horizontal="center" vertical="center"/>
    </xf>
    <xf numFmtId="0" fontId="14"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vertical="center" wrapText="1"/>
    </xf>
    <xf numFmtId="0" fontId="15" fillId="9" borderId="0" xfId="0" applyFont="1" applyFill="1" applyAlignment="1">
      <alignment horizontal="center"/>
    </xf>
    <xf numFmtId="0" fontId="16" fillId="11" borderId="6" xfId="0" applyFont="1" applyFill="1" applyBorder="1" applyAlignment="1">
      <alignment horizontal="center" vertical="center"/>
    </xf>
    <xf numFmtId="0" fontId="5" fillId="4" borderId="5" xfId="0" applyFont="1" applyFill="1" applyBorder="1" applyAlignment="1">
      <alignment horizontal="center" vertical="center" wrapText="1"/>
    </xf>
    <xf numFmtId="0" fontId="13" fillId="12" borderId="7" xfId="0" applyFont="1" applyFill="1" applyBorder="1" applyAlignment="1">
      <alignment horizontal="center"/>
    </xf>
    <xf numFmtId="0" fontId="14" fillId="0" borderId="0" xfId="0" applyFont="1" applyAlignment="1">
      <alignment horizontal="center"/>
    </xf>
    <xf numFmtId="0" fontId="18" fillId="0" borderId="0" xfId="0" applyFont="1" applyAlignment="1">
      <alignment horizontal="center"/>
    </xf>
    <xf numFmtId="0" fontId="22" fillId="0" borderId="0" xfId="0" applyFont="1"/>
    <xf numFmtId="0" fontId="4" fillId="2" borderId="4" xfId="0" applyFont="1" applyFill="1" applyBorder="1" applyAlignment="1">
      <alignment horizontal="center" vertical="center"/>
    </xf>
    <xf numFmtId="0" fontId="0" fillId="0" borderId="12" xfId="0" applyBorder="1" applyAlignment="1">
      <alignment horizontal="center"/>
    </xf>
    <xf numFmtId="0" fontId="21" fillId="0" borderId="0" xfId="0" applyFont="1" applyAlignment="1">
      <alignment horizontal="center"/>
    </xf>
    <xf numFmtId="44" fontId="21" fillId="0" borderId="0" xfId="0" applyNumberFormat="1" applyFont="1"/>
    <xf numFmtId="0" fontId="4" fillId="19" borderId="4" xfId="0" applyFont="1" applyFill="1" applyBorder="1" applyAlignment="1">
      <alignment horizontal="center" vertical="center"/>
    </xf>
    <xf numFmtId="0" fontId="4" fillId="20" borderId="4" xfId="0" applyFont="1" applyFill="1" applyBorder="1" applyAlignment="1">
      <alignment horizontal="center" vertical="center" wrapText="1"/>
    </xf>
    <xf numFmtId="0" fontId="10" fillId="0" borderId="2" xfId="0" applyFont="1" applyBorder="1" applyAlignment="1">
      <alignment vertical="center" wrapText="1"/>
    </xf>
    <xf numFmtId="0" fontId="3" fillId="0" borderId="9" xfId="0" applyFont="1" applyBorder="1" applyAlignment="1">
      <alignment horizontal="center" vertical="center" wrapText="1"/>
    </xf>
    <xf numFmtId="14" fontId="5" fillId="0" borderId="8" xfId="0" applyNumberFormat="1" applyFont="1" applyBorder="1" applyAlignment="1">
      <alignment horizontal="center" vertical="center"/>
    </xf>
    <xf numFmtId="14" fontId="5" fillId="0" borderId="11" xfId="0" applyNumberFormat="1" applyFont="1" applyBorder="1" applyAlignment="1">
      <alignment horizontal="center" vertical="center" wrapText="1"/>
    </xf>
    <xf numFmtId="0" fontId="5" fillId="0" borderId="8" xfId="0" applyFont="1" applyBorder="1" applyAlignment="1">
      <alignment horizontal="center" vertical="center"/>
    </xf>
    <xf numFmtId="44" fontId="5" fillId="0" borderId="8" xfId="1" applyFont="1" applyBorder="1" applyAlignment="1">
      <alignment horizontal="center" vertical="center" wrapText="1"/>
    </xf>
  </cellXfs>
  <cellStyles count="3">
    <cellStyle name="Moneda" xfId="1" builtinId="4"/>
    <cellStyle name="Normal" xfId="0" builtinId="0"/>
    <cellStyle name="Normal 16" xfId="2" xr:uid="{037130AC-B52D-4275-B4C5-4F22C83A0F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654017</xdr:colOff>
      <xdr:row>5</xdr:row>
      <xdr:rowOff>0</xdr:rowOff>
    </xdr:to>
    <xdr:pic>
      <xdr:nvPicPr>
        <xdr:cNvPr id="2" name="Imagen 1">
          <a:extLst>
            <a:ext uri="{FF2B5EF4-FFF2-40B4-BE49-F238E27FC236}">
              <a16:creationId xmlns:a16="http://schemas.microsoft.com/office/drawing/2014/main" id="{56FA0B75-C76C-4919-A45A-E6E5E391D39C}"/>
            </a:ext>
          </a:extLst>
        </xdr:cNvPr>
        <xdr:cNvPicPr>
          <a:picLocks noChangeAspect="1"/>
        </xdr:cNvPicPr>
      </xdr:nvPicPr>
      <xdr:blipFill>
        <a:blip xmlns:r="http://schemas.openxmlformats.org/officeDocument/2006/relationships" r:embed="rId1"/>
        <a:stretch>
          <a:fillRect/>
        </a:stretch>
      </xdr:blipFill>
      <xdr:spPr>
        <a:xfrm>
          <a:off x="0" y="19050"/>
          <a:ext cx="2920967"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654017</xdr:colOff>
      <xdr:row>5</xdr:row>
      <xdr:rowOff>0</xdr:rowOff>
    </xdr:to>
    <xdr:pic>
      <xdr:nvPicPr>
        <xdr:cNvPr id="2" name="Imagen 1">
          <a:extLst>
            <a:ext uri="{FF2B5EF4-FFF2-40B4-BE49-F238E27FC236}">
              <a16:creationId xmlns:a16="http://schemas.microsoft.com/office/drawing/2014/main" id="{F7D79AF4-F3AD-45C5-85E8-606C7404740C}"/>
            </a:ext>
          </a:extLst>
        </xdr:cNvPr>
        <xdr:cNvPicPr>
          <a:picLocks noChangeAspect="1"/>
        </xdr:cNvPicPr>
      </xdr:nvPicPr>
      <xdr:blipFill>
        <a:blip xmlns:r="http://schemas.openxmlformats.org/officeDocument/2006/relationships" r:embed="rId1"/>
        <a:stretch>
          <a:fillRect/>
        </a:stretch>
      </xdr:blipFill>
      <xdr:spPr>
        <a:xfrm>
          <a:off x="0" y="19050"/>
          <a:ext cx="2920967" cy="9334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3D2D-B738-454A-907C-A62FBF5551CD}">
  <sheetPr filterMode="1">
    <pageSetUpPr fitToPage="1"/>
  </sheetPr>
  <dimension ref="A7:Q36"/>
  <sheetViews>
    <sheetView tabSelected="1" workbookViewId="0">
      <selection activeCell="C5" sqref="C5"/>
    </sheetView>
  </sheetViews>
  <sheetFormatPr baseColWidth="10" defaultRowHeight="15" x14ac:dyDescent="0.25"/>
  <cols>
    <col min="2" max="2" width="22.5703125" customWidth="1"/>
    <col min="3" max="3" width="36.140625" customWidth="1"/>
    <col min="4" max="4" width="17.5703125" customWidth="1"/>
    <col min="5" max="5" width="14.85546875" customWidth="1"/>
    <col min="9" max="9" width="14" customWidth="1"/>
    <col min="10" max="10" width="13.7109375" customWidth="1"/>
    <col min="11" max="11" width="17.85546875" customWidth="1"/>
    <col min="13" max="13" width="13.140625" customWidth="1"/>
    <col min="15" max="15" width="28.28515625" customWidth="1"/>
    <col min="16" max="16" width="13.28515625" customWidth="1"/>
    <col min="17" max="17" width="16.5703125" customWidth="1"/>
  </cols>
  <sheetData>
    <row r="7" spans="1:17" x14ac:dyDescent="0.25">
      <c r="A7" s="83" t="s">
        <v>162</v>
      </c>
    </row>
    <row r="9" spans="1:17" ht="21" customHeight="1" x14ac:dyDescent="0.25">
      <c r="A9" s="88" t="s">
        <v>167</v>
      </c>
      <c r="B9" s="88"/>
      <c r="C9" s="88"/>
      <c r="D9" s="88"/>
      <c r="E9" s="88"/>
      <c r="F9" s="88"/>
      <c r="G9" s="88"/>
      <c r="H9" s="88"/>
      <c r="I9" s="88"/>
      <c r="J9" s="88"/>
      <c r="K9" s="88"/>
      <c r="L9" s="88"/>
      <c r="M9" s="88"/>
      <c r="N9" s="88"/>
      <c r="O9" s="88"/>
      <c r="P9" s="88"/>
      <c r="Q9" s="88"/>
    </row>
    <row r="10" spans="1:17" ht="38.25" x14ac:dyDescent="0.25">
      <c r="A10" s="89" t="s">
        <v>89</v>
      </c>
      <c r="B10" s="89" t="s">
        <v>88</v>
      </c>
      <c r="C10" s="89" t="s">
        <v>90</v>
      </c>
      <c r="D10" s="89" t="s">
        <v>91</v>
      </c>
      <c r="E10" s="89" t="s">
        <v>92</v>
      </c>
      <c r="F10" s="89" t="s">
        <v>93</v>
      </c>
      <c r="G10" s="89" t="s">
        <v>94</v>
      </c>
      <c r="H10" s="89" t="s">
        <v>95</v>
      </c>
      <c r="I10" s="89" t="s">
        <v>96</v>
      </c>
      <c r="J10" s="89" t="s">
        <v>97</v>
      </c>
      <c r="K10" s="89" t="s">
        <v>98</v>
      </c>
      <c r="L10" s="89" t="s">
        <v>99</v>
      </c>
      <c r="M10" s="89" t="s">
        <v>100</v>
      </c>
      <c r="N10" s="89" t="s">
        <v>101</v>
      </c>
      <c r="O10" s="89" t="s">
        <v>102</v>
      </c>
      <c r="P10" s="89" t="s">
        <v>103</v>
      </c>
      <c r="Q10" s="89" t="s">
        <v>163</v>
      </c>
    </row>
    <row r="11" spans="1:17" ht="38.25" hidden="1" x14ac:dyDescent="0.25">
      <c r="A11" s="2">
        <v>44775</v>
      </c>
      <c r="B11" s="11" t="s">
        <v>104</v>
      </c>
      <c r="C11" s="12" t="s">
        <v>79</v>
      </c>
      <c r="D11" s="7" t="s">
        <v>80</v>
      </c>
      <c r="E11" s="8" t="s">
        <v>17</v>
      </c>
      <c r="F11" s="4" t="s">
        <v>10</v>
      </c>
      <c r="G11" s="1" t="s">
        <v>3</v>
      </c>
      <c r="H11" s="5" t="s">
        <v>22</v>
      </c>
      <c r="I11" s="2">
        <v>44754</v>
      </c>
      <c r="J11" s="6" t="s">
        <v>1</v>
      </c>
      <c r="K11" s="6" t="s">
        <v>1</v>
      </c>
      <c r="L11" s="8" t="s">
        <v>25</v>
      </c>
      <c r="M11" s="5" t="s">
        <v>26</v>
      </c>
      <c r="N11" s="8" t="s">
        <v>8</v>
      </c>
      <c r="O11" s="5" t="s">
        <v>81</v>
      </c>
      <c r="P11" s="5">
        <v>102316163</v>
      </c>
      <c r="Q11" s="16">
        <v>4403120.26</v>
      </c>
    </row>
    <row r="12" spans="1:17" ht="63.75" x14ac:dyDescent="0.25">
      <c r="A12" s="2" t="s">
        <v>14</v>
      </c>
      <c r="B12" s="11" t="s">
        <v>107</v>
      </c>
      <c r="C12" s="14" t="s">
        <v>60</v>
      </c>
      <c r="D12" s="7" t="s">
        <v>61</v>
      </c>
      <c r="E12" s="8" t="s">
        <v>9</v>
      </c>
      <c r="F12" s="4" t="s">
        <v>13</v>
      </c>
      <c r="G12" s="1" t="s">
        <v>3</v>
      </c>
      <c r="H12" s="10" t="s">
        <v>23</v>
      </c>
      <c r="I12" s="2">
        <v>44749</v>
      </c>
      <c r="J12" s="6" t="s">
        <v>1</v>
      </c>
      <c r="K12" s="6" t="s">
        <v>1</v>
      </c>
      <c r="L12" s="8" t="s">
        <v>6</v>
      </c>
      <c r="M12" s="5" t="s">
        <v>7</v>
      </c>
      <c r="N12" s="8" t="s">
        <v>8</v>
      </c>
      <c r="O12" s="7" t="s">
        <v>62</v>
      </c>
      <c r="P12" s="7">
        <v>131177158</v>
      </c>
      <c r="Q12" s="16">
        <v>1631238.83</v>
      </c>
    </row>
    <row r="13" spans="1:17" ht="63.75" x14ac:dyDescent="0.25">
      <c r="A13" s="2" t="s">
        <v>14</v>
      </c>
      <c r="B13" s="11" t="s">
        <v>107</v>
      </c>
      <c r="C13" s="14" t="s">
        <v>63</v>
      </c>
      <c r="D13" s="7" t="s">
        <v>61</v>
      </c>
      <c r="E13" s="8" t="s">
        <v>9</v>
      </c>
      <c r="F13" s="4" t="s">
        <v>13</v>
      </c>
      <c r="G13" s="1" t="s">
        <v>3</v>
      </c>
      <c r="H13" s="10" t="s">
        <v>23</v>
      </c>
      <c r="I13" s="2">
        <v>44749</v>
      </c>
      <c r="J13" s="6" t="s">
        <v>1</v>
      </c>
      <c r="K13" s="6" t="s">
        <v>1</v>
      </c>
      <c r="L13" s="8" t="s">
        <v>6</v>
      </c>
      <c r="M13" s="5" t="s">
        <v>7</v>
      </c>
      <c r="N13" s="8" t="s">
        <v>8</v>
      </c>
      <c r="O13" s="7" t="s">
        <v>64</v>
      </c>
      <c r="P13" s="7">
        <v>130176825</v>
      </c>
      <c r="Q13" s="16">
        <v>2124956.08</v>
      </c>
    </row>
    <row r="14" spans="1:17" ht="63.75" hidden="1" x14ac:dyDescent="0.25">
      <c r="A14" s="2" t="s">
        <v>14</v>
      </c>
      <c r="B14" s="11" t="s">
        <v>107</v>
      </c>
      <c r="C14" s="14" t="s">
        <v>65</v>
      </c>
      <c r="D14" s="7" t="s">
        <v>61</v>
      </c>
      <c r="E14" s="8" t="s">
        <v>9</v>
      </c>
      <c r="F14" s="4" t="s">
        <v>13</v>
      </c>
      <c r="G14" s="1" t="s">
        <v>3</v>
      </c>
      <c r="H14" s="10" t="s">
        <v>23</v>
      </c>
      <c r="I14" s="2">
        <v>44749</v>
      </c>
      <c r="J14" s="6" t="s">
        <v>1</v>
      </c>
      <c r="K14" s="6" t="s">
        <v>1</v>
      </c>
      <c r="L14" s="8" t="s">
        <v>25</v>
      </c>
      <c r="M14" s="5" t="s">
        <v>26</v>
      </c>
      <c r="N14" s="8" t="s">
        <v>8</v>
      </c>
      <c r="O14" s="7" t="s">
        <v>66</v>
      </c>
      <c r="P14" s="7">
        <v>101821612</v>
      </c>
      <c r="Q14" s="16">
        <v>2300126.89</v>
      </c>
    </row>
    <row r="15" spans="1:17" ht="25.5" hidden="1" x14ac:dyDescent="0.25">
      <c r="A15" s="2" t="s">
        <v>24</v>
      </c>
      <c r="B15" s="11" t="s">
        <v>106</v>
      </c>
      <c r="C15" s="42" t="s">
        <v>29</v>
      </c>
      <c r="D15" s="18" t="s">
        <v>30</v>
      </c>
      <c r="E15" s="79" t="s">
        <v>17</v>
      </c>
      <c r="F15" s="4" t="s">
        <v>10</v>
      </c>
      <c r="G15" s="1" t="s">
        <v>3</v>
      </c>
      <c r="H15" s="10" t="s">
        <v>22</v>
      </c>
      <c r="I15" s="2">
        <v>44754</v>
      </c>
      <c r="J15" s="6" t="s">
        <v>1</v>
      </c>
      <c r="K15" s="6" t="s">
        <v>1</v>
      </c>
      <c r="L15" s="8" t="s">
        <v>25</v>
      </c>
      <c r="M15" s="5" t="s">
        <v>26</v>
      </c>
      <c r="N15" s="8" t="s">
        <v>8</v>
      </c>
      <c r="O15" s="7" t="s">
        <v>112</v>
      </c>
      <c r="P15" s="7">
        <v>101008067</v>
      </c>
      <c r="Q15" s="16">
        <v>6598041</v>
      </c>
    </row>
    <row r="16" spans="1:17" ht="76.5" x14ac:dyDescent="0.25">
      <c r="A16" s="2" t="s">
        <v>12</v>
      </c>
      <c r="B16" s="11" t="s">
        <v>106</v>
      </c>
      <c r="C16" s="12" t="s">
        <v>113</v>
      </c>
      <c r="D16" s="22" t="s">
        <v>41</v>
      </c>
      <c r="E16" s="8" t="s">
        <v>11</v>
      </c>
      <c r="F16" s="4" t="s">
        <v>10</v>
      </c>
      <c r="G16" s="1" t="s">
        <v>3</v>
      </c>
      <c r="H16" s="10" t="s">
        <v>16</v>
      </c>
      <c r="I16" s="2" t="s">
        <v>34</v>
      </c>
      <c r="J16" s="6" t="s">
        <v>35</v>
      </c>
      <c r="K16" s="5">
        <v>30705</v>
      </c>
      <c r="L16" s="8" t="s">
        <v>6</v>
      </c>
      <c r="M16" s="5" t="s">
        <v>18</v>
      </c>
      <c r="N16" s="8" t="s">
        <v>19</v>
      </c>
      <c r="O16" s="7" t="s">
        <v>43</v>
      </c>
      <c r="P16" s="7">
        <v>132417097</v>
      </c>
      <c r="Q16" s="16">
        <v>88500</v>
      </c>
    </row>
    <row r="17" spans="1:17" ht="51" x14ac:dyDescent="0.25">
      <c r="A17" s="2" t="s">
        <v>4</v>
      </c>
      <c r="B17" s="11" t="s">
        <v>107</v>
      </c>
      <c r="C17" s="17" t="s">
        <v>67</v>
      </c>
      <c r="D17" s="7" t="s">
        <v>68</v>
      </c>
      <c r="E17" s="8" t="s">
        <v>11</v>
      </c>
      <c r="F17" s="4" t="s">
        <v>10</v>
      </c>
      <c r="G17" s="1" t="s">
        <v>3</v>
      </c>
      <c r="H17" s="10" t="s">
        <v>20</v>
      </c>
      <c r="I17" s="2">
        <v>44750</v>
      </c>
      <c r="J17" s="6">
        <v>44754</v>
      </c>
      <c r="K17" s="5">
        <v>30672</v>
      </c>
      <c r="L17" s="19" t="s">
        <v>6</v>
      </c>
      <c r="M17" s="5" t="s">
        <v>7</v>
      </c>
      <c r="N17" s="8" t="s">
        <v>8</v>
      </c>
      <c r="O17" s="7" t="s">
        <v>42</v>
      </c>
      <c r="P17" s="7">
        <v>131846777</v>
      </c>
      <c r="Q17" s="16">
        <v>282379.31</v>
      </c>
    </row>
    <row r="18" spans="1:17" ht="51" hidden="1" x14ac:dyDescent="0.25">
      <c r="A18" s="2" t="s">
        <v>4</v>
      </c>
      <c r="B18" s="11" t="s">
        <v>107</v>
      </c>
      <c r="C18" s="17" t="s">
        <v>69</v>
      </c>
      <c r="D18" s="7" t="s">
        <v>68</v>
      </c>
      <c r="E18" s="8" t="s">
        <v>11</v>
      </c>
      <c r="F18" s="4" t="s">
        <v>10</v>
      </c>
      <c r="G18" s="1" t="s">
        <v>3</v>
      </c>
      <c r="H18" s="10" t="s">
        <v>20</v>
      </c>
      <c r="I18" s="2">
        <v>44750</v>
      </c>
      <c r="J18" s="6">
        <v>44754</v>
      </c>
      <c r="K18" s="5">
        <v>30673</v>
      </c>
      <c r="L18" s="19" t="s">
        <v>25</v>
      </c>
      <c r="M18" s="5" t="s">
        <v>26</v>
      </c>
      <c r="N18" s="8" t="s">
        <v>8</v>
      </c>
      <c r="O18" s="7" t="s">
        <v>70</v>
      </c>
      <c r="P18" s="7">
        <v>131996973</v>
      </c>
      <c r="Q18" s="16">
        <v>97782.55</v>
      </c>
    </row>
    <row r="19" spans="1:17" ht="51" x14ac:dyDescent="0.25">
      <c r="A19" s="2" t="s">
        <v>4</v>
      </c>
      <c r="B19" s="11" t="s">
        <v>107</v>
      </c>
      <c r="C19" s="17" t="s">
        <v>71</v>
      </c>
      <c r="D19" s="7" t="s">
        <v>68</v>
      </c>
      <c r="E19" s="8" t="s">
        <v>11</v>
      </c>
      <c r="F19" s="4" t="s">
        <v>10</v>
      </c>
      <c r="G19" s="1" t="s">
        <v>3</v>
      </c>
      <c r="H19" s="10" t="s">
        <v>20</v>
      </c>
      <c r="I19" s="2">
        <v>44750</v>
      </c>
      <c r="J19" s="6">
        <v>44754</v>
      </c>
      <c r="K19" s="5">
        <v>30674</v>
      </c>
      <c r="L19" s="19" t="s">
        <v>6</v>
      </c>
      <c r="M19" s="5" t="s">
        <v>18</v>
      </c>
      <c r="N19" s="8" t="s">
        <v>19</v>
      </c>
      <c r="O19" s="7" t="s">
        <v>44</v>
      </c>
      <c r="P19" s="7">
        <v>130774005</v>
      </c>
      <c r="Q19" s="16">
        <v>522415.84</v>
      </c>
    </row>
    <row r="20" spans="1:17" ht="51" x14ac:dyDescent="0.25">
      <c r="A20" s="2" t="s">
        <v>4</v>
      </c>
      <c r="B20" s="11" t="s">
        <v>107</v>
      </c>
      <c r="C20" s="17" t="s">
        <v>72</v>
      </c>
      <c r="D20" s="7" t="s">
        <v>68</v>
      </c>
      <c r="E20" s="8" t="s">
        <v>11</v>
      </c>
      <c r="F20" s="4" t="s">
        <v>10</v>
      </c>
      <c r="G20" s="1" t="s">
        <v>3</v>
      </c>
      <c r="H20" s="10" t="s">
        <v>20</v>
      </c>
      <c r="I20" s="2">
        <v>44750</v>
      </c>
      <c r="J20" s="6">
        <v>44754</v>
      </c>
      <c r="K20" s="5">
        <v>30675</v>
      </c>
      <c r="L20" s="19" t="s">
        <v>6</v>
      </c>
      <c r="M20" s="5" t="s">
        <v>7</v>
      </c>
      <c r="N20" s="8" t="s">
        <v>8</v>
      </c>
      <c r="O20" s="7" t="s">
        <v>55</v>
      </c>
      <c r="P20" s="7">
        <v>131303706</v>
      </c>
      <c r="Q20" s="16">
        <v>165282.29</v>
      </c>
    </row>
    <row r="21" spans="1:17" ht="63.75" x14ac:dyDescent="0.25">
      <c r="A21" s="2" t="s">
        <v>32</v>
      </c>
      <c r="B21" s="11" t="s">
        <v>107</v>
      </c>
      <c r="C21" s="14" t="s">
        <v>51</v>
      </c>
      <c r="D21" s="7" t="s">
        <v>52</v>
      </c>
      <c r="E21" s="8" t="s">
        <v>11</v>
      </c>
      <c r="F21" s="4" t="s">
        <v>10</v>
      </c>
      <c r="G21" s="1" t="s">
        <v>3</v>
      </c>
      <c r="H21" s="5" t="s">
        <v>49</v>
      </c>
      <c r="I21" s="2">
        <v>44750</v>
      </c>
      <c r="J21" s="6">
        <v>44754</v>
      </c>
      <c r="K21" s="5">
        <v>30678</v>
      </c>
      <c r="L21" s="19" t="s">
        <v>6</v>
      </c>
      <c r="M21" s="5" t="s">
        <v>7</v>
      </c>
      <c r="N21" s="8" t="s">
        <v>8</v>
      </c>
      <c r="O21" s="7" t="s">
        <v>53</v>
      </c>
      <c r="P21" s="7">
        <v>130303681</v>
      </c>
      <c r="Q21" s="16">
        <v>365497.92</v>
      </c>
    </row>
    <row r="22" spans="1:17" ht="63.75" x14ac:dyDescent="0.25">
      <c r="A22" s="2" t="s">
        <v>32</v>
      </c>
      <c r="B22" s="11" t="s">
        <v>107</v>
      </c>
      <c r="C22" s="14" t="s">
        <v>54</v>
      </c>
      <c r="D22" s="7" t="s">
        <v>52</v>
      </c>
      <c r="E22" s="8" t="s">
        <v>11</v>
      </c>
      <c r="F22" s="4" t="s">
        <v>10</v>
      </c>
      <c r="G22" s="1" t="s">
        <v>3</v>
      </c>
      <c r="H22" s="5" t="s">
        <v>49</v>
      </c>
      <c r="I22" s="2">
        <v>44750</v>
      </c>
      <c r="J22" s="6">
        <v>44754</v>
      </c>
      <c r="K22" s="5">
        <v>30679</v>
      </c>
      <c r="L22" s="19" t="s">
        <v>6</v>
      </c>
      <c r="M22" s="5" t="s">
        <v>7</v>
      </c>
      <c r="N22" s="8" t="s">
        <v>8</v>
      </c>
      <c r="O22" s="7" t="s">
        <v>55</v>
      </c>
      <c r="P22" s="7">
        <v>131303706</v>
      </c>
      <c r="Q22" s="16">
        <v>297349.64</v>
      </c>
    </row>
    <row r="23" spans="1:17" ht="51" x14ac:dyDescent="0.25">
      <c r="A23" s="2" t="s">
        <v>32</v>
      </c>
      <c r="B23" s="11" t="s">
        <v>107</v>
      </c>
      <c r="C23" s="14" t="s">
        <v>56</v>
      </c>
      <c r="D23" s="7" t="s">
        <v>52</v>
      </c>
      <c r="E23" s="8" t="s">
        <v>11</v>
      </c>
      <c r="F23" s="4" t="s">
        <v>10</v>
      </c>
      <c r="G23" s="1" t="s">
        <v>3</v>
      </c>
      <c r="H23" s="5" t="s">
        <v>49</v>
      </c>
      <c r="I23" s="2">
        <v>44750</v>
      </c>
      <c r="J23" s="6">
        <v>44754</v>
      </c>
      <c r="K23" s="5">
        <v>30680</v>
      </c>
      <c r="L23" s="19" t="s">
        <v>6</v>
      </c>
      <c r="M23" s="5" t="s">
        <v>7</v>
      </c>
      <c r="N23" s="8" t="s">
        <v>8</v>
      </c>
      <c r="O23" s="7" t="s">
        <v>57</v>
      </c>
      <c r="P23" s="7">
        <v>130487456</v>
      </c>
      <c r="Q23" s="16">
        <v>107785.53</v>
      </c>
    </row>
    <row r="24" spans="1:17" ht="51" x14ac:dyDescent="0.25">
      <c r="A24" s="2" t="s">
        <v>32</v>
      </c>
      <c r="B24" s="11" t="s">
        <v>107</v>
      </c>
      <c r="C24" s="14" t="s">
        <v>58</v>
      </c>
      <c r="D24" s="7" t="s">
        <v>52</v>
      </c>
      <c r="E24" s="8" t="s">
        <v>11</v>
      </c>
      <c r="F24" s="4" t="s">
        <v>10</v>
      </c>
      <c r="G24" s="1" t="s">
        <v>3</v>
      </c>
      <c r="H24" s="5" t="s">
        <v>49</v>
      </c>
      <c r="I24" s="2">
        <v>44750</v>
      </c>
      <c r="J24" s="6">
        <v>44754</v>
      </c>
      <c r="K24" s="5">
        <v>30681</v>
      </c>
      <c r="L24" s="19" t="s">
        <v>6</v>
      </c>
      <c r="M24" s="5" t="s">
        <v>7</v>
      </c>
      <c r="N24" s="8" t="s">
        <v>8</v>
      </c>
      <c r="O24" s="7" t="s">
        <v>59</v>
      </c>
      <c r="P24" s="7">
        <v>130301204</v>
      </c>
      <c r="Q24" s="16">
        <v>11509.44</v>
      </c>
    </row>
    <row r="25" spans="1:17" ht="25.5" x14ac:dyDescent="0.25">
      <c r="A25" s="2" t="s">
        <v>36</v>
      </c>
      <c r="B25" s="11" t="s">
        <v>106</v>
      </c>
      <c r="C25" s="14" t="s">
        <v>37</v>
      </c>
      <c r="D25" s="7" t="s">
        <v>38</v>
      </c>
      <c r="E25" s="8" t="s">
        <v>11</v>
      </c>
      <c r="F25" s="4" t="s">
        <v>10</v>
      </c>
      <c r="G25" s="1" t="s">
        <v>3</v>
      </c>
      <c r="H25" s="10">
        <v>44747</v>
      </c>
      <c r="I25" s="7" t="s">
        <v>5</v>
      </c>
      <c r="J25" s="6" t="s">
        <v>39</v>
      </c>
      <c r="K25" s="5">
        <v>30685</v>
      </c>
      <c r="L25" s="19" t="s">
        <v>6</v>
      </c>
      <c r="M25" s="5" t="s">
        <v>7</v>
      </c>
      <c r="N25" s="8" t="s">
        <v>8</v>
      </c>
      <c r="O25" s="7" t="s">
        <v>40</v>
      </c>
      <c r="P25" s="7">
        <v>124026954</v>
      </c>
      <c r="Q25" s="16">
        <v>797090</v>
      </c>
    </row>
    <row r="26" spans="1:17" ht="38.25" x14ac:dyDescent="0.25">
      <c r="A26" s="2" t="s">
        <v>36</v>
      </c>
      <c r="B26" s="11" t="s">
        <v>104</v>
      </c>
      <c r="C26" s="14" t="s">
        <v>76</v>
      </c>
      <c r="D26" s="7" t="s">
        <v>77</v>
      </c>
      <c r="E26" s="8" t="s">
        <v>11</v>
      </c>
      <c r="F26" s="4" t="s">
        <v>10</v>
      </c>
      <c r="G26" s="1" t="s">
        <v>3</v>
      </c>
      <c r="H26" s="5" t="s">
        <v>45</v>
      </c>
      <c r="I26" s="2">
        <v>44743</v>
      </c>
      <c r="J26" s="6">
        <v>44747</v>
      </c>
      <c r="K26" s="5">
        <v>30668</v>
      </c>
      <c r="L26" s="19" t="s">
        <v>6</v>
      </c>
      <c r="M26" s="5" t="s">
        <v>7</v>
      </c>
      <c r="N26" s="8" t="s">
        <v>8</v>
      </c>
      <c r="O26" s="7" t="s">
        <v>78</v>
      </c>
      <c r="P26" s="7">
        <v>130951241</v>
      </c>
      <c r="Q26" s="16">
        <v>2025588</v>
      </c>
    </row>
    <row r="27" spans="1:17" ht="89.25" hidden="1" x14ac:dyDescent="0.25">
      <c r="A27" s="2" t="s">
        <v>48</v>
      </c>
      <c r="B27" s="11" t="s">
        <v>105</v>
      </c>
      <c r="C27" s="14" t="s">
        <v>114</v>
      </c>
      <c r="D27" s="7" t="s">
        <v>50</v>
      </c>
      <c r="E27" s="8" t="s">
        <v>11</v>
      </c>
      <c r="F27" s="4" t="s">
        <v>2</v>
      </c>
      <c r="G27" s="1" t="s">
        <v>3</v>
      </c>
      <c r="H27" s="10" t="s">
        <v>27</v>
      </c>
      <c r="I27" s="2">
        <v>44750</v>
      </c>
      <c r="J27" s="2">
        <v>44750</v>
      </c>
      <c r="K27" s="5">
        <v>30671</v>
      </c>
      <c r="L27" s="8" t="s">
        <v>25</v>
      </c>
      <c r="M27" s="5" t="s">
        <v>26</v>
      </c>
      <c r="N27" s="8" t="s">
        <v>8</v>
      </c>
      <c r="O27" s="8" t="s">
        <v>47</v>
      </c>
      <c r="P27" s="8">
        <v>131928021</v>
      </c>
      <c r="Q27" s="16">
        <v>1200650</v>
      </c>
    </row>
    <row r="28" spans="1:17" ht="25.5" hidden="1" x14ac:dyDescent="0.25">
      <c r="A28" s="24" t="s">
        <v>48</v>
      </c>
      <c r="B28" s="30" t="s">
        <v>115</v>
      </c>
      <c r="C28" s="90" t="s">
        <v>82</v>
      </c>
      <c r="D28" s="15" t="s">
        <v>83</v>
      </c>
      <c r="E28" s="1" t="s">
        <v>21</v>
      </c>
      <c r="F28" s="4" t="s">
        <v>2</v>
      </c>
      <c r="G28" s="1" t="s">
        <v>3</v>
      </c>
      <c r="H28" s="23">
        <v>44746</v>
      </c>
      <c r="I28" s="24" t="s">
        <v>15</v>
      </c>
      <c r="J28" s="31" t="s">
        <v>31</v>
      </c>
      <c r="K28" s="28">
        <v>30689</v>
      </c>
      <c r="L28" s="1" t="s">
        <v>25</v>
      </c>
      <c r="M28" s="28" t="s">
        <v>26</v>
      </c>
      <c r="N28" s="1" t="s">
        <v>19</v>
      </c>
      <c r="O28" s="1" t="s">
        <v>84</v>
      </c>
      <c r="P28" s="1">
        <v>101619521</v>
      </c>
      <c r="Q28" s="27">
        <v>6900</v>
      </c>
    </row>
    <row r="29" spans="1:17" ht="25.5" x14ac:dyDescent="0.25">
      <c r="A29" s="2" t="s">
        <v>27</v>
      </c>
      <c r="B29" s="9" t="s">
        <v>106</v>
      </c>
      <c r="C29" s="14" t="s">
        <v>116</v>
      </c>
      <c r="D29" s="7" t="s">
        <v>28</v>
      </c>
      <c r="E29" s="8" t="s">
        <v>11</v>
      </c>
      <c r="F29" s="3" t="s">
        <v>10</v>
      </c>
      <c r="G29" s="8" t="s">
        <v>3</v>
      </c>
      <c r="H29" s="10">
        <v>44902</v>
      </c>
      <c r="I29" s="7" t="s">
        <v>34</v>
      </c>
      <c r="J29" s="2" t="s">
        <v>34</v>
      </c>
      <c r="K29" s="5">
        <v>30703</v>
      </c>
      <c r="L29" s="8" t="s">
        <v>6</v>
      </c>
      <c r="M29" s="5" t="s">
        <v>18</v>
      </c>
      <c r="N29" s="8" t="s">
        <v>19</v>
      </c>
      <c r="O29" s="7" t="s">
        <v>46</v>
      </c>
      <c r="P29" s="7">
        <v>130184194</v>
      </c>
      <c r="Q29" s="16">
        <v>1841036</v>
      </c>
    </row>
    <row r="30" spans="1:17" ht="76.5" hidden="1" x14ac:dyDescent="0.25">
      <c r="A30" s="37">
        <v>44748</v>
      </c>
      <c r="B30" s="91" t="s">
        <v>109</v>
      </c>
      <c r="C30" s="25" t="s">
        <v>74</v>
      </c>
      <c r="D30" s="38" t="s">
        <v>75</v>
      </c>
      <c r="E30" s="29" t="s">
        <v>21</v>
      </c>
      <c r="F30" s="32" t="s">
        <v>2</v>
      </c>
      <c r="G30" s="29" t="s">
        <v>3</v>
      </c>
      <c r="H30" s="92">
        <v>44780</v>
      </c>
      <c r="I30" s="37">
        <v>44754</v>
      </c>
      <c r="J30" s="93">
        <v>44902</v>
      </c>
      <c r="K30" s="94">
        <v>30677</v>
      </c>
      <c r="L30" s="29" t="s">
        <v>25</v>
      </c>
      <c r="M30" s="94" t="s">
        <v>26</v>
      </c>
      <c r="N30" s="29" t="s">
        <v>19</v>
      </c>
      <c r="O30" s="38" t="s">
        <v>73</v>
      </c>
      <c r="P30" s="38">
        <v>101549114</v>
      </c>
      <c r="Q30" s="95">
        <v>104258.92</v>
      </c>
    </row>
    <row r="31" spans="1:17" ht="38.25" hidden="1" x14ac:dyDescent="0.25">
      <c r="A31" s="2">
        <v>44749</v>
      </c>
      <c r="B31" s="9" t="s">
        <v>111</v>
      </c>
      <c r="C31" s="17" t="s">
        <v>85</v>
      </c>
      <c r="D31" s="7" t="s">
        <v>86</v>
      </c>
      <c r="E31" s="8" t="s">
        <v>21</v>
      </c>
      <c r="F31" s="3" t="s">
        <v>2</v>
      </c>
      <c r="G31" s="8" t="s">
        <v>3</v>
      </c>
      <c r="H31" s="10">
        <v>44753</v>
      </c>
      <c r="I31" s="7" t="s">
        <v>15</v>
      </c>
      <c r="J31" s="2" t="s">
        <v>33</v>
      </c>
      <c r="K31" s="5">
        <v>30687</v>
      </c>
      <c r="L31" s="8" t="s">
        <v>25</v>
      </c>
      <c r="M31" s="5" t="s">
        <v>26</v>
      </c>
      <c r="N31" s="8" t="s">
        <v>8</v>
      </c>
      <c r="O31" s="7" t="s">
        <v>87</v>
      </c>
      <c r="P31" s="7">
        <v>131128033</v>
      </c>
      <c r="Q31" s="16">
        <v>122000</v>
      </c>
    </row>
    <row r="32" spans="1:17" x14ac:dyDescent="0.25">
      <c r="Q32" s="87"/>
    </row>
    <row r="35" spans="6:9" x14ac:dyDescent="0.25">
      <c r="F35" s="85" t="s">
        <v>165</v>
      </c>
      <c r="G35" s="85"/>
      <c r="H35" s="85"/>
      <c r="I35" s="85"/>
    </row>
    <row r="36" spans="6:9" x14ac:dyDescent="0.25">
      <c r="F36" s="86" t="s">
        <v>166</v>
      </c>
      <c r="G36" s="86"/>
      <c r="H36" s="86"/>
      <c r="I36" s="86"/>
    </row>
  </sheetData>
  <autoFilter ref="A10:Q31" xr:uid="{D2833D2D-B738-454A-907C-A62FBF5551CD}">
    <filterColumn colId="11">
      <filters>
        <filter val="SI"/>
      </filters>
    </filterColumn>
  </autoFilter>
  <mergeCells count="3">
    <mergeCell ref="A9:Q9"/>
    <mergeCell ref="F35:I35"/>
    <mergeCell ref="F36:I36"/>
  </mergeCells>
  <dataValidations count="7">
    <dataValidation type="list" allowBlank="1" showInputMessage="1" showErrorMessage="1" sqref="N11:N31" xr:uid="{2D207642-2C74-4355-BB17-26ADD3AEACB5}">
      <formula1>"FEMENINO, MASCULINO"</formula1>
    </dataValidation>
    <dataValidation type="list" allowBlank="1" showInputMessage="1" showErrorMessage="1" sqref="L11:L25 L27:L31" xr:uid="{6277D3C3-D6EA-42F3-9249-C1D790B1D889}">
      <formula1>"SI, NO"</formula1>
    </dataValidation>
    <dataValidation type="list" showInputMessage="1" showErrorMessage="1" sqref="B29:B31 B11:B27" xr:uid="{35B61FEC-3FA3-4A42-9C65-C50A2D6118DA}">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M11:M31" xr:uid="{84FAA975-A074-49D1-A7C5-A9B262198B5F}">
      <formula1>"MIPYME, PRODUCCION NACIONAL, MUJER, NO APLICA"</formula1>
    </dataValidation>
    <dataValidation type="list" allowBlank="1" showInputMessage="1" showErrorMessage="1" sqref="E11:E31" xr:uid="{DA8CE80A-3240-4031-B96F-FC4583941048}">
      <formula1>"SIMPLE, MENOR, LICITACIÓN PÚBLICA, COMPARACIÓN DE PRECIOS, EXCEPCIÓN"</formula1>
    </dataValidation>
    <dataValidation type="list" allowBlank="1" showInputMessage="1" showErrorMessage="1" sqref="F11:F31" xr:uid="{F2995F17-CB92-49D5-A17F-6CAE5E516103}">
      <formula1>"BIEN, SERVICIO, OBRA"</formula1>
    </dataValidation>
    <dataValidation type="list" allowBlank="1" showInputMessage="1" showErrorMessage="1" sqref="G11:G31" xr:uid="{22ABB6B7-BAAF-4DBC-A8B4-E73C6E34F9E5}">
      <formula1>"EN PROCESO, ADJUDICADO, DESESTIMADO, DEVUELTO, ANULADO, DESIERTO"</formula1>
    </dataValidation>
  </dataValidations>
  <pageMargins left="0.7" right="0.7" top="0.75" bottom="0.75" header="0.3" footer="0.3"/>
  <pageSetup scale="4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38F2F-F621-4B92-9940-43887CB8A0F1}">
  <dimension ref="A7:Q36"/>
  <sheetViews>
    <sheetView topLeftCell="A4" workbookViewId="0">
      <selection activeCell="H26" sqref="H26"/>
    </sheetView>
  </sheetViews>
  <sheetFormatPr baseColWidth="10" defaultRowHeight="15" x14ac:dyDescent="0.25"/>
  <cols>
    <col min="2" max="2" width="22.5703125" customWidth="1"/>
    <col min="3" max="3" width="36.140625" customWidth="1"/>
    <col min="4" max="4" width="17.5703125" customWidth="1"/>
    <col min="5" max="5" width="14.85546875" customWidth="1"/>
    <col min="9" max="9" width="14" customWidth="1"/>
    <col min="10" max="10" width="13.7109375" customWidth="1"/>
    <col min="11" max="11" width="17.85546875" customWidth="1"/>
    <col min="13" max="13" width="13.140625" customWidth="1"/>
    <col min="15" max="15" width="28.28515625" customWidth="1"/>
    <col min="16" max="16" width="13.28515625" customWidth="1"/>
    <col min="17" max="17" width="16.5703125" customWidth="1"/>
  </cols>
  <sheetData>
    <row r="7" spans="1:17" x14ac:dyDescent="0.25">
      <c r="A7" s="83" t="s">
        <v>162</v>
      </c>
    </row>
    <row r="9" spans="1:17" ht="21" customHeight="1" x14ac:dyDescent="0.25">
      <c r="A9" s="84" t="s">
        <v>164</v>
      </c>
      <c r="B9" s="84"/>
      <c r="C9" s="84"/>
      <c r="D9" s="84"/>
      <c r="E9" s="84"/>
      <c r="F9" s="84"/>
      <c r="G9" s="84"/>
      <c r="H9" s="84"/>
      <c r="I9" s="84"/>
      <c r="J9" s="84"/>
      <c r="K9" s="84"/>
      <c r="L9" s="84"/>
      <c r="M9" s="84"/>
      <c r="N9" s="84"/>
      <c r="O9" s="84"/>
      <c r="P9" s="84"/>
      <c r="Q9" s="84"/>
    </row>
    <row r="10" spans="1:17" ht="38.25" x14ac:dyDescent="0.25">
      <c r="A10" s="13" t="s">
        <v>89</v>
      </c>
      <c r="B10" s="13" t="s">
        <v>88</v>
      </c>
      <c r="C10" s="13" t="s">
        <v>90</v>
      </c>
      <c r="D10" s="13" t="s">
        <v>91</v>
      </c>
      <c r="E10" s="13" t="s">
        <v>92</v>
      </c>
      <c r="F10" s="13" t="s">
        <v>93</v>
      </c>
      <c r="G10" s="13" t="s">
        <v>94</v>
      </c>
      <c r="H10" s="13" t="s">
        <v>95</v>
      </c>
      <c r="I10" s="13" t="s">
        <v>96</v>
      </c>
      <c r="J10" s="13" t="s">
        <v>97</v>
      </c>
      <c r="K10" s="13" t="s">
        <v>98</v>
      </c>
      <c r="L10" s="13" t="s">
        <v>99</v>
      </c>
      <c r="M10" s="13" t="s">
        <v>100</v>
      </c>
      <c r="N10" s="13" t="s">
        <v>101</v>
      </c>
      <c r="O10" s="13" t="s">
        <v>102</v>
      </c>
      <c r="P10" s="13" t="s">
        <v>103</v>
      </c>
      <c r="Q10" s="13" t="s">
        <v>163</v>
      </c>
    </row>
    <row r="11" spans="1:17" ht="38.25" x14ac:dyDescent="0.25">
      <c r="A11" s="2">
        <v>44775</v>
      </c>
      <c r="B11" s="11" t="s">
        <v>104</v>
      </c>
      <c r="C11" s="12" t="s">
        <v>79</v>
      </c>
      <c r="D11" s="7" t="s">
        <v>80</v>
      </c>
      <c r="E11" s="8" t="s">
        <v>17</v>
      </c>
      <c r="F11" s="4" t="s">
        <v>10</v>
      </c>
      <c r="G11" s="1" t="s">
        <v>3</v>
      </c>
      <c r="H11" s="5" t="s">
        <v>22</v>
      </c>
      <c r="I11" s="2">
        <v>44754</v>
      </c>
      <c r="J11" s="6" t="s">
        <v>1</v>
      </c>
      <c r="K11" s="6" t="s">
        <v>1</v>
      </c>
      <c r="L11" s="8" t="s">
        <v>25</v>
      </c>
      <c r="M11" s="5" t="s">
        <v>26</v>
      </c>
      <c r="N11" s="8" t="s">
        <v>8</v>
      </c>
      <c r="O11" s="5" t="s">
        <v>81</v>
      </c>
      <c r="P11" s="5">
        <v>102316163</v>
      </c>
      <c r="Q11" s="16">
        <v>4403120.26</v>
      </c>
    </row>
    <row r="12" spans="1:17" ht="63.75" x14ac:dyDescent="0.25">
      <c r="A12" s="2" t="s">
        <v>14</v>
      </c>
      <c r="B12" s="11" t="s">
        <v>107</v>
      </c>
      <c r="C12" s="14" t="s">
        <v>60</v>
      </c>
      <c r="D12" s="7" t="s">
        <v>61</v>
      </c>
      <c r="E12" s="8" t="s">
        <v>9</v>
      </c>
      <c r="F12" s="4" t="s">
        <v>13</v>
      </c>
      <c r="G12" s="1" t="s">
        <v>3</v>
      </c>
      <c r="H12" s="10" t="s">
        <v>23</v>
      </c>
      <c r="I12" s="2">
        <v>44749</v>
      </c>
      <c r="J12" s="6" t="s">
        <v>1</v>
      </c>
      <c r="K12" s="6" t="s">
        <v>1</v>
      </c>
      <c r="L12" s="8" t="s">
        <v>6</v>
      </c>
      <c r="M12" s="5" t="s">
        <v>7</v>
      </c>
      <c r="N12" s="8" t="s">
        <v>8</v>
      </c>
      <c r="O12" s="7" t="s">
        <v>62</v>
      </c>
      <c r="P12" s="7">
        <v>131177158</v>
      </c>
      <c r="Q12" s="16">
        <v>1631238.83</v>
      </c>
    </row>
    <row r="13" spans="1:17" ht="63.75" x14ac:dyDescent="0.25">
      <c r="A13" s="2" t="s">
        <v>14</v>
      </c>
      <c r="B13" s="11" t="s">
        <v>107</v>
      </c>
      <c r="C13" s="14" t="s">
        <v>63</v>
      </c>
      <c r="D13" s="7" t="s">
        <v>61</v>
      </c>
      <c r="E13" s="8" t="s">
        <v>9</v>
      </c>
      <c r="F13" s="4" t="s">
        <v>13</v>
      </c>
      <c r="G13" s="1" t="s">
        <v>3</v>
      </c>
      <c r="H13" s="10" t="s">
        <v>23</v>
      </c>
      <c r="I13" s="2">
        <v>44749</v>
      </c>
      <c r="J13" s="6" t="s">
        <v>1</v>
      </c>
      <c r="K13" s="6" t="s">
        <v>1</v>
      </c>
      <c r="L13" s="8" t="s">
        <v>6</v>
      </c>
      <c r="M13" s="5" t="s">
        <v>7</v>
      </c>
      <c r="N13" s="8" t="s">
        <v>8</v>
      </c>
      <c r="O13" s="7" t="s">
        <v>64</v>
      </c>
      <c r="P13" s="7">
        <v>130176825</v>
      </c>
      <c r="Q13" s="16">
        <v>2124956.08</v>
      </c>
    </row>
    <row r="14" spans="1:17" ht="63.75" x14ac:dyDescent="0.25">
      <c r="A14" s="2" t="s">
        <v>14</v>
      </c>
      <c r="B14" s="11" t="s">
        <v>107</v>
      </c>
      <c r="C14" s="14" t="s">
        <v>65</v>
      </c>
      <c r="D14" s="7" t="s">
        <v>61</v>
      </c>
      <c r="E14" s="8" t="s">
        <v>9</v>
      </c>
      <c r="F14" s="4" t="s">
        <v>13</v>
      </c>
      <c r="G14" s="1" t="s">
        <v>3</v>
      </c>
      <c r="H14" s="10" t="s">
        <v>23</v>
      </c>
      <c r="I14" s="2">
        <v>44749</v>
      </c>
      <c r="J14" s="6" t="s">
        <v>1</v>
      </c>
      <c r="K14" s="6" t="s">
        <v>1</v>
      </c>
      <c r="L14" s="8" t="s">
        <v>25</v>
      </c>
      <c r="M14" s="5" t="s">
        <v>26</v>
      </c>
      <c r="N14" s="8" t="s">
        <v>8</v>
      </c>
      <c r="O14" s="7" t="s">
        <v>66</v>
      </c>
      <c r="P14" s="7">
        <v>101821612</v>
      </c>
      <c r="Q14" s="16">
        <v>2300126.89</v>
      </c>
    </row>
    <row r="15" spans="1:17" ht="25.5" x14ac:dyDescent="0.25">
      <c r="A15" s="2" t="s">
        <v>24</v>
      </c>
      <c r="B15" s="11" t="s">
        <v>106</v>
      </c>
      <c r="C15" s="42" t="s">
        <v>29</v>
      </c>
      <c r="D15" s="18" t="s">
        <v>30</v>
      </c>
      <c r="E15" s="79" t="s">
        <v>17</v>
      </c>
      <c r="F15" s="4" t="s">
        <v>10</v>
      </c>
      <c r="G15" s="1" t="s">
        <v>3</v>
      </c>
      <c r="H15" s="10" t="s">
        <v>22</v>
      </c>
      <c r="I15" s="2">
        <v>44754</v>
      </c>
      <c r="J15" s="6" t="s">
        <v>1</v>
      </c>
      <c r="K15" s="6" t="s">
        <v>1</v>
      </c>
      <c r="L15" s="8" t="s">
        <v>25</v>
      </c>
      <c r="M15" s="5" t="s">
        <v>26</v>
      </c>
      <c r="N15" s="8" t="s">
        <v>8</v>
      </c>
      <c r="O15" s="7" t="s">
        <v>112</v>
      </c>
      <c r="P15" s="7">
        <v>101008067</v>
      </c>
      <c r="Q15" s="16">
        <v>6598041</v>
      </c>
    </row>
    <row r="16" spans="1:17" ht="76.5" x14ac:dyDescent="0.25">
      <c r="A16" s="2" t="s">
        <v>12</v>
      </c>
      <c r="B16" s="11" t="s">
        <v>106</v>
      </c>
      <c r="C16" s="12" t="s">
        <v>113</v>
      </c>
      <c r="D16" s="22" t="s">
        <v>41</v>
      </c>
      <c r="E16" s="8" t="s">
        <v>11</v>
      </c>
      <c r="F16" s="4" t="s">
        <v>10</v>
      </c>
      <c r="G16" s="1" t="s">
        <v>3</v>
      </c>
      <c r="H16" s="10" t="s">
        <v>16</v>
      </c>
      <c r="I16" s="2" t="s">
        <v>34</v>
      </c>
      <c r="J16" s="6" t="s">
        <v>35</v>
      </c>
      <c r="K16" s="5">
        <v>30705</v>
      </c>
      <c r="L16" s="8" t="s">
        <v>6</v>
      </c>
      <c r="M16" s="5" t="s">
        <v>18</v>
      </c>
      <c r="N16" s="8" t="s">
        <v>19</v>
      </c>
      <c r="O16" s="7" t="s">
        <v>43</v>
      </c>
      <c r="P16" s="7">
        <v>132417097</v>
      </c>
      <c r="Q16" s="16">
        <v>88500</v>
      </c>
    </row>
    <row r="17" spans="1:17" ht="51" x14ac:dyDescent="0.25">
      <c r="A17" s="2" t="s">
        <v>4</v>
      </c>
      <c r="B17" s="11" t="s">
        <v>107</v>
      </c>
      <c r="C17" s="17" t="s">
        <v>67</v>
      </c>
      <c r="D17" s="7" t="s">
        <v>68</v>
      </c>
      <c r="E17" s="8" t="s">
        <v>11</v>
      </c>
      <c r="F17" s="4" t="s">
        <v>10</v>
      </c>
      <c r="G17" s="1" t="s">
        <v>3</v>
      </c>
      <c r="H17" s="10" t="s">
        <v>20</v>
      </c>
      <c r="I17" s="2">
        <v>44750</v>
      </c>
      <c r="J17" s="6">
        <v>44754</v>
      </c>
      <c r="K17" s="5">
        <v>30672</v>
      </c>
      <c r="L17" s="19" t="s">
        <v>6</v>
      </c>
      <c r="M17" s="5" t="s">
        <v>7</v>
      </c>
      <c r="N17" s="8" t="s">
        <v>8</v>
      </c>
      <c r="O17" s="7" t="s">
        <v>42</v>
      </c>
      <c r="P17" s="7">
        <v>131846777</v>
      </c>
      <c r="Q17" s="16">
        <v>282379.31</v>
      </c>
    </row>
    <row r="18" spans="1:17" ht="51" x14ac:dyDescent="0.25">
      <c r="A18" s="2" t="s">
        <v>4</v>
      </c>
      <c r="B18" s="11" t="s">
        <v>107</v>
      </c>
      <c r="C18" s="17" t="s">
        <v>69</v>
      </c>
      <c r="D18" s="7" t="s">
        <v>68</v>
      </c>
      <c r="E18" s="8" t="s">
        <v>11</v>
      </c>
      <c r="F18" s="4" t="s">
        <v>10</v>
      </c>
      <c r="G18" s="1" t="s">
        <v>3</v>
      </c>
      <c r="H18" s="10" t="s">
        <v>20</v>
      </c>
      <c r="I18" s="2">
        <v>44750</v>
      </c>
      <c r="J18" s="6">
        <v>44754</v>
      </c>
      <c r="K18" s="5">
        <v>30673</v>
      </c>
      <c r="L18" s="19" t="s">
        <v>25</v>
      </c>
      <c r="M18" s="5" t="s">
        <v>26</v>
      </c>
      <c r="N18" s="8" t="s">
        <v>8</v>
      </c>
      <c r="O18" s="7" t="s">
        <v>70</v>
      </c>
      <c r="P18" s="7">
        <v>131996973</v>
      </c>
      <c r="Q18" s="16">
        <v>97782.55</v>
      </c>
    </row>
    <row r="19" spans="1:17" ht="51" x14ac:dyDescent="0.25">
      <c r="A19" s="2" t="s">
        <v>4</v>
      </c>
      <c r="B19" s="11" t="s">
        <v>107</v>
      </c>
      <c r="C19" s="17" t="s">
        <v>71</v>
      </c>
      <c r="D19" s="7" t="s">
        <v>68</v>
      </c>
      <c r="E19" s="8" t="s">
        <v>11</v>
      </c>
      <c r="F19" s="4" t="s">
        <v>10</v>
      </c>
      <c r="G19" s="1" t="s">
        <v>3</v>
      </c>
      <c r="H19" s="10" t="s">
        <v>20</v>
      </c>
      <c r="I19" s="2">
        <v>44750</v>
      </c>
      <c r="J19" s="6">
        <v>44754</v>
      </c>
      <c r="K19" s="5">
        <v>30674</v>
      </c>
      <c r="L19" s="19" t="s">
        <v>6</v>
      </c>
      <c r="M19" s="5" t="s">
        <v>18</v>
      </c>
      <c r="N19" s="8" t="s">
        <v>19</v>
      </c>
      <c r="O19" s="7" t="s">
        <v>44</v>
      </c>
      <c r="P19" s="7">
        <v>130774005</v>
      </c>
      <c r="Q19" s="16">
        <v>522415.84</v>
      </c>
    </row>
    <row r="20" spans="1:17" ht="51" x14ac:dyDescent="0.25">
      <c r="A20" s="2" t="s">
        <v>4</v>
      </c>
      <c r="B20" s="11" t="s">
        <v>107</v>
      </c>
      <c r="C20" s="17" t="s">
        <v>72</v>
      </c>
      <c r="D20" s="7" t="s">
        <v>68</v>
      </c>
      <c r="E20" s="8" t="s">
        <v>11</v>
      </c>
      <c r="F20" s="4" t="s">
        <v>10</v>
      </c>
      <c r="G20" s="1" t="s">
        <v>3</v>
      </c>
      <c r="H20" s="10" t="s">
        <v>20</v>
      </c>
      <c r="I20" s="2">
        <v>44750</v>
      </c>
      <c r="J20" s="6">
        <v>44754</v>
      </c>
      <c r="K20" s="5">
        <v>30675</v>
      </c>
      <c r="L20" s="19" t="s">
        <v>6</v>
      </c>
      <c r="M20" s="5" t="s">
        <v>7</v>
      </c>
      <c r="N20" s="8" t="s">
        <v>8</v>
      </c>
      <c r="O20" s="7" t="s">
        <v>55</v>
      </c>
      <c r="P20" s="7">
        <v>131303706</v>
      </c>
      <c r="Q20" s="16">
        <v>165282.29</v>
      </c>
    </row>
    <row r="21" spans="1:17" ht="63.75" x14ac:dyDescent="0.25">
      <c r="A21" s="2" t="s">
        <v>32</v>
      </c>
      <c r="B21" s="11" t="s">
        <v>107</v>
      </c>
      <c r="C21" s="14" t="s">
        <v>51</v>
      </c>
      <c r="D21" s="7" t="s">
        <v>52</v>
      </c>
      <c r="E21" s="8" t="s">
        <v>11</v>
      </c>
      <c r="F21" s="4" t="s">
        <v>10</v>
      </c>
      <c r="G21" s="1" t="s">
        <v>3</v>
      </c>
      <c r="H21" s="5" t="s">
        <v>49</v>
      </c>
      <c r="I21" s="2">
        <v>44750</v>
      </c>
      <c r="J21" s="6">
        <v>44754</v>
      </c>
      <c r="K21" s="5">
        <v>30678</v>
      </c>
      <c r="L21" s="19" t="s">
        <v>6</v>
      </c>
      <c r="M21" s="5" t="s">
        <v>7</v>
      </c>
      <c r="N21" s="8" t="s">
        <v>8</v>
      </c>
      <c r="O21" s="7" t="s">
        <v>53</v>
      </c>
      <c r="P21" s="7">
        <v>130303681</v>
      </c>
      <c r="Q21" s="16">
        <v>365497.92</v>
      </c>
    </row>
    <row r="22" spans="1:17" ht="63.75" x14ac:dyDescent="0.25">
      <c r="A22" s="2" t="s">
        <v>32</v>
      </c>
      <c r="B22" s="11" t="s">
        <v>107</v>
      </c>
      <c r="C22" s="14" t="s">
        <v>54</v>
      </c>
      <c r="D22" s="7" t="s">
        <v>52</v>
      </c>
      <c r="E22" s="8" t="s">
        <v>11</v>
      </c>
      <c r="F22" s="4" t="s">
        <v>10</v>
      </c>
      <c r="G22" s="1" t="s">
        <v>3</v>
      </c>
      <c r="H22" s="5" t="s">
        <v>49</v>
      </c>
      <c r="I22" s="2">
        <v>44750</v>
      </c>
      <c r="J22" s="6">
        <v>44754</v>
      </c>
      <c r="K22" s="5">
        <v>30679</v>
      </c>
      <c r="L22" s="19" t="s">
        <v>6</v>
      </c>
      <c r="M22" s="5" t="s">
        <v>7</v>
      </c>
      <c r="N22" s="8" t="s">
        <v>8</v>
      </c>
      <c r="O22" s="7" t="s">
        <v>55</v>
      </c>
      <c r="P22" s="7">
        <v>131303706</v>
      </c>
      <c r="Q22" s="16">
        <v>297349.64</v>
      </c>
    </row>
    <row r="23" spans="1:17" ht="51" x14ac:dyDescent="0.25">
      <c r="A23" s="2" t="s">
        <v>32</v>
      </c>
      <c r="B23" s="11" t="s">
        <v>107</v>
      </c>
      <c r="C23" s="14" t="s">
        <v>56</v>
      </c>
      <c r="D23" s="7" t="s">
        <v>52</v>
      </c>
      <c r="E23" s="8" t="s">
        <v>11</v>
      </c>
      <c r="F23" s="4" t="s">
        <v>10</v>
      </c>
      <c r="G23" s="1" t="s">
        <v>3</v>
      </c>
      <c r="H23" s="5" t="s">
        <v>49</v>
      </c>
      <c r="I23" s="2">
        <v>44750</v>
      </c>
      <c r="J23" s="6">
        <v>44754</v>
      </c>
      <c r="K23" s="5">
        <v>30680</v>
      </c>
      <c r="L23" s="19" t="s">
        <v>6</v>
      </c>
      <c r="M23" s="5" t="s">
        <v>7</v>
      </c>
      <c r="N23" s="8" t="s">
        <v>8</v>
      </c>
      <c r="O23" s="7" t="s">
        <v>57</v>
      </c>
      <c r="P23" s="7">
        <v>130487456</v>
      </c>
      <c r="Q23" s="16">
        <v>107785.53</v>
      </c>
    </row>
    <row r="24" spans="1:17" ht="51" x14ac:dyDescent="0.25">
      <c r="A24" s="2" t="s">
        <v>32</v>
      </c>
      <c r="B24" s="11" t="s">
        <v>107</v>
      </c>
      <c r="C24" s="14" t="s">
        <v>58</v>
      </c>
      <c r="D24" s="7" t="s">
        <v>52</v>
      </c>
      <c r="E24" s="8" t="s">
        <v>11</v>
      </c>
      <c r="F24" s="4" t="s">
        <v>10</v>
      </c>
      <c r="G24" s="1" t="s">
        <v>3</v>
      </c>
      <c r="H24" s="5" t="s">
        <v>49</v>
      </c>
      <c r="I24" s="2">
        <v>44750</v>
      </c>
      <c r="J24" s="6">
        <v>44754</v>
      </c>
      <c r="K24" s="5">
        <v>30681</v>
      </c>
      <c r="L24" s="19" t="s">
        <v>6</v>
      </c>
      <c r="M24" s="5" t="s">
        <v>7</v>
      </c>
      <c r="N24" s="8" t="s">
        <v>8</v>
      </c>
      <c r="O24" s="7" t="s">
        <v>59</v>
      </c>
      <c r="P24" s="7">
        <v>130301204</v>
      </c>
      <c r="Q24" s="16">
        <v>11509.44</v>
      </c>
    </row>
    <row r="25" spans="1:17" ht="25.5" x14ac:dyDescent="0.25">
      <c r="A25" s="2" t="s">
        <v>36</v>
      </c>
      <c r="B25" s="11" t="s">
        <v>106</v>
      </c>
      <c r="C25" s="14" t="s">
        <v>37</v>
      </c>
      <c r="D25" s="7" t="s">
        <v>38</v>
      </c>
      <c r="E25" s="8" t="s">
        <v>11</v>
      </c>
      <c r="F25" s="4" t="s">
        <v>10</v>
      </c>
      <c r="G25" s="1" t="s">
        <v>3</v>
      </c>
      <c r="H25" s="10">
        <v>44747</v>
      </c>
      <c r="I25" s="7" t="s">
        <v>5</v>
      </c>
      <c r="J25" s="6" t="s">
        <v>39</v>
      </c>
      <c r="K25" s="5">
        <v>30685</v>
      </c>
      <c r="L25" s="19" t="s">
        <v>6</v>
      </c>
      <c r="M25" s="5" t="s">
        <v>7</v>
      </c>
      <c r="N25" s="8" t="s">
        <v>8</v>
      </c>
      <c r="O25" s="7" t="s">
        <v>40</v>
      </c>
      <c r="P25" s="7">
        <v>124026954</v>
      </c>
      <c r="Q25" s="16">
        <v>797090</v>
      </c>
    </row>
    <row r="26" spans="1:17" ht="38.25" x14ac:dyDescent="0.25">
      <c r="A26" s="2" t="s">
        <v>36</v>
      </c>
      <c r="B26" s="11" t="s">
        <v>104</v>
      </c>
      <c r="C26" s="14" t="s">
        <v>76</v>
      </c>
      <c r="D26" s="7" t="s">
        <v>77</v>
      </c>
      <c r="E26" s="8" t="s">
        <v>11</v>
      </c>
      <c r="F26" s="4" t="s">
        <v>10</v>
      </c>
      <c r="G26" s="1" t="s">
        <v>3</v>
      </c>
      <c r="H26" s="5" t="s">
        <v>45</v>
      </c>
      <c r="I26" s="2">
        <v>44743</v>
      </c>
      <c r="J26" s="6">
        <v>44747</v>
      </c>
      <c r="K26" s="5">
        <v>30668</v>
      </c>
      <c r="L26" s="19" t="s">
        <v>6</v>
      </c>
      <c r="M26" s="5" t="s">
        <v>7</v>
      </c>
      <c r="N26" s="8" t="s">
        <v>8</v>
      </c>
      <c r="O26" s="7" t="s">
        <v>78</v>
      </c>
      <c r="P26" s="7">
        <v>130951241</v>
      </c>
      <c r="Q26" s="16">
        <v>2025588</v>
      </c>
    </row>
    <row r="27" spans="1:17" ht="89.25" x14ac:dyDescent="0.25">
      <c r="A27" s="2" t="s">
        <v>48</v>
      </c>
      <c r="B27" s="11" t="s">
        <v>105</v>
      </c>
      <c r="C27" s="14" t="s">
        <v>114</v>
      </c>
      <c r="D27" s="7" t="s">
        <v>50</v>
      </c>
      <c r="E27" s="8" t="s">
        <v>11</v>
      </c>
      <c r="F27" s="4" t="s">
        <v>2</v>
      </c>
      <c r="G27" s="1" t="s">
        <v>3</v>
      </c>
      <c r="H27" s="10" t="s">
        <v>27</v>
      </c>
      <c r="I27" s="2">
        <v>44750</v>
      </c>
      <c r="J27" s="2">
        <v>44750</v>
      </c>
      <c r="K27" s="5">
        <v>30671</v>
      </c>
      <c r="L27" s="8" t="s">
        <v>25</v>
      </c>
      <c r="M27" s="5" t="s">
        <v>26</v>
      </c>
      <c r="N27" s="8" t="s">
        <v>8</v>
      </c>
      <c r="O27" s="8" t="s">
        <v>47</v>
      </c>
      <c r="P27" s="8">
        <v>131928021</v>
      </c>
      <c r="Q27" s="16">
        <v>1200650</v>
      </c>
    </row>
    <row r="28" spans="1:17" ht="25.5" x14ac:dyDescent="0.25">
      <c r="A28" s="2" t="s">
        <v>48</v>
      </c>
      <c r="B28" s="11" t="s">
        <v>115</v>
      </c>
      <c r="C28" s="14" t="s">
        <v>82</v>
      </c>
      <c r="D28" s="7" t="s">
        <v>83</v>
      </c>
      <c r="E28" s="8" t="s">
        <v>21</v>
      </c>
      <c r="F28" s="4" t="s">
        <v>2</v>
      </c>
      <c r="G28" s="1" t="s">
        <v>3</v>
      </c>
      <c r="H28" s="10">
        <v>44746</v>
      </c>
      <c r="I28" s="2" t="s">
        <v>15</v>
      </c>
      <c r="J28" s="21" t="s">
        <v>31</v>
      </c>
      <c r="K28" s="5">
        <v>30689</v>
      </c>
      <c r="L28" s="8" t="s">
        <v>25</v>
      </c>
      <c r="M28" s="5" t="s">
        <v>26</v>
      </c>
      <c r="N28" s="8" t="s">
        <v>19</v>
      </c>
      <c r="O28" s="8" t="s">
        <v>84</v>
      </c>
      <c r="P28" s="8">
        <v>101619521</v>
      </c>
      <c r="Q28" s="16">
        <v>6900</v>
      </c>
    </row>
    <row r="29" spans="1:17" ht="25.5" x14ac:dyDescent="0.25">
      <c r="A29" s="2" t="s">
        <v>27</v>
      </c>
      <c r="B29" s="11" t="s">
        <v>106</v>
      </c>
      <c r="C29" s="14" t="s">
        <v>116</v>
      </c>
      <c r="D29" s="7" t="s">
        <v>28</v>
      </c>
      <c r="E29" s="8" t="s">
        <v>11</v>
      </c>
      <c r="F29" s="4" t="s">
        <v>10</v>
      </c>
      <c r="G29" s="1" t="s">
        <v>3</v>
      </c>
      <c r="H29" s="10">
        <v>44902</v>
      </c>
      <c r="I29" s="7" t="s">
        <v>34</v>
      </c>
      <c r="J29" s="6" t="s">
        <v>34</v>
      </c>
      <c r="K29" s="5">
        <v>30703</v>
      </c>
      <c r="L29" s="8" t="s">
        <v>6</v>
      </c>
      <c r="M29" s="5" t="s">
        <v>18</v>
      </c>
      <c r="N29" s="8" t="s">
        <v>19</v>
      </c>
      <c r="O29" s="7" t="s">
        <v>46</v>
      </c>
      <c r="P29" s="7">
        <v>130184194</v>
      </c>
      <c r="Q29" s="16">
        <v>1841036</v>
      </c>
    </row>
    <row r="30" spans="1:17" ht="76.5" x14ac:dyDescent="0.25">
      <c r="A30" s="24">
        <v>44748</v>
      </c>
      <c r="B30" s="30" t="s">
        <v>109</v>
      </c>
      <c r="C30" s="20" t="s">
        <v>74</v>
      </c>
      <c r="D30" s="15" t="s">
        <v>75</v>
      </c>
      <c r="E30" s="1" t="s">
        <v>21</v>
      </c>
      <c r="F30" s="4" t="s">
        <v>2</v>
      </c>
      <c r="G30" s="1" t="s">
        <v>3</v>
      </c>
      <c r="H30" s="23">
        <v>44780</v>
      </c>
      <c r="I30" s="24">
        <v>44754</v>
      </c>
      <c r="J30" s="26">
        <v>44902</v>
      </c>
      <c r="K30" s="28">
        <v>30677</v>
      </c>
      <c r="L30" s="1" t="s">
        <v>25</v>
      </c>
      <c r="M30" s="28" t="s">
        <v>26</v>
      </c>
      <c r="N30" s="1" t="s">
        <v>19</v>
      </c>
      <c r="O30" s="15" t="s">
        <v>73</v>
      </c>
      <c r="P30" s="15">
        <v>101549114</v>
      </c>
      <c r="Q30" s="27">
        <v>104258.92</v>
      </c>
    </row>
    <row r="31" spans="1:17" ht="38.25" x14ac:dyDescent="0.25">
      <c r="A31" s="2">
        <v>44749</v>
      </c>
      <c r="B31" s="9" t="s">
        <v>111</v>
      </c>
      <c r="C31" s="17" t="s">
        <v>85</v>
      </c>
      <c r="D31" s="7" t="s">
        <v>86</v>
      </c>
      <c r="E31" s="8" t="s">
        <v>21</v>
      </c>
      <c r="F31" s="3" t="s">
        <v>2</v>
      </c>
      <c r="G31" s="8" t="s">
        <v>3</v>
      </c>
      <c r="H31" s="10">
        <v>44753</v>
      </c>
      <c r="I31" s="7" t="s">
        <v>15</v>
      </c>
      <c r="J31" s="2" t="s">
        <v>33</v>
      </c>
      <c r="K31" s="5">
        <v>30687</v>
      </c>
      <c r="L31" s="8" t="s">
        <v>25</v>
      </c>
      <c r="M31" s="5" t="s">
        <v>26</v>
      </c>
      <c r="N31" s="8" t="s">
        <v>8</v>
      </c>
      <c r="O31" s="7" t="s">
        <v>87</v>
      </c>
      <c r="P31" s="7">
        <v>131128033</v>
      </c>
      <c r="Q31" s="16">
        <v>122000</v>
      </c>
    </row>
    <row r="32" spans="1:17" x14ac:dyDescent="0.25">
      <c r="Q32" s="87"/>
    </row>
    <row r="35" spans="6:9" x14ac:dyDescent="0.25">
      <c r="F35" s="85" t="s">
        <v>165</v>
      </c>
      <c r="G35" s="85"/>
      <c r="H35" s="85"/>
      <c r="I35" s="85"/>
    </row>
    <row r="36" spans="6:9" x14ac:dyDescent="0.25">
      <c r="F36" s="86" t="s">
        <v>166</v>
      </c>
      <c r="G36" s="86"/>
      <c r="H36" s="86"/>
      <c r="I36" s="86"/>
    </row>
  </sheetData>
  <mergeCells count="3">
    <mergeCell ref="A9:Q9"/>
    <mergeCell ref="F35:I35"/>
    <mergeCell ref="F36:I36"/>
  </mergeCells>
  <dataValidations count="7">
    <dataValidation type="list" allowBlank="1" showInputMessage="1" showErrorMessage="1" sqref="G11:G31" xr:uid="{49E21ACB-1E76-4AA8-BB39-2A5045D7A98C}">
      <formula1>"EN PROCESO, ADJUDICADO, DESESTIMADO, DEVUELTO, ANULADO, DESIERTO"</formula1>
    </dataValidation>
    <dataValidation type="list" allowBlank="1" showInputMessage="1" showErrorMessage="1" sqref="F11:F31" xr:uid="{4E681C42-3049-46BB-9323-0221057399A7}">
      <formula1>"BIEN, SERVICIO, OBRA"</formula1>
    </dataValidation>
    <dataValidation type="list" allowBlank="1" showInputMessage="1" showErrorMessage="1" sqref="E11:E31" xr:uid="{D3EEA367-3C8A-4E5B-883E-A9EBC4DE6167}">
      <formula1>"SIMPLE, MENOR, LICITACIÓN PÚBLICA, COMPARACIÓN DE PRECIOS, EXCEPCIÓN"</formula1>
    </dataValidation>
    <dataValidation type="list" allowBlank="1" showInputMessage="1" showErrorMessage="1" sqref="M11:M31" xr:uid="{3CD14B2C-6999-4559-BF3C-7431EF812DF2}">
      <formula1>"MIPYME, PRODUCCION NACIONAL, MUJER, NO APLICA"</formula1>
    </dataValidation>
    <dataValidation type="list" showInputMessage="1" showErrorMessage="1" sqref="B29:B31 B11:B27" xr:uid="{B70194DA-01A3-4864-84C9-E754DBA8ACDF}">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L11:L25 L27:L31" xr:uid="{87ABDC66-9E9C-4956-A18E-D1A7A1B117AD}">
      <formula1>"SI, NO"</formula1>
    </dataValidation>
    <dataValidation type="list" allowBlank="1" showInputMessage="1" showErrorMessage="1" sqref="N11:N31" xr:uid="{AD3B8F00-5A80-4387-945F-EC1360447474}">
      <formula1>"FEMENINO, MASCULINO"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3238-1880-4100-8EE5-8E4630891165}">
  <dimension ref="A1:V235"/>
  <sheetViews>
    <sheetView workbookViewId="0">
      <pane xSplit="7" ySplit="2" topLeftCell="L230" activePane="bottomRight" state="frozen"/>
      <selection pane="topRight"/>
      <selection pane="bottomLeft"/>
      <selection pane="bottomRight" activeCell="P235" sqref="P235"/>
    </sheetView>
  </sheetViews>
  <sheetFormatPr baseColWidth="10" defaultColWidth="9.140625" defaultRowHeight="13.5" customHeight="1" x14ac:dyDescent="0.25"/>
  <cols>
    <col min="1" max="1" width="21.85546875" style="34" customWidth="1"/>
    <col min="2" max="7" width="7.140625" style="34" customWidth="1"/>
    <col min="8" max="11" width="6" style="34" customWidth="1"/>
    <col min="12" max="12" width="7.140625" style="34" customWidth="1"/>
    <col min="13" max="13" width="18.140625" style="34" customWidth="1"/>
    <col min="14" max="14" width="22.5703125" style="34" customWidth="1"/>
    <col min="15" max="19" width="15.42578125" style="34" customWidth="1"/>
    <col min="20" max="20" width="4.28515625" style="34" customWidth="1"/>
    <col min="21" max="21" width="17.85546875" style="49" customWidth="1"/>
    <col min="22" max="22" width="3.28515625" customWidth="1"/>
  </cols>
  <sheetData>
    <row r="1" spans="1:22" ht="13.5" customHeight="1" x14ac:dyDescent="0.25">
      <c r="H1" s="80"/>
      <c r="I1" s="80"/>
      <c r="J1" s="80"/>
      <c r="K1" s="80"/>
    </row>
    <row r="2" spans="1:22" ht="13.5" customHeight="1" x14ac:dyDescent="0.25">
      <c r="A2" s="81" t="s">
        <v>118</v>
      </c>
      <c r="B2" s="81"/>
      <c r="C2" s="81"/>
      <c r="D2" s="81"/>
      <c r="E2" s="81"/>
      <c r="F2" s="81"/>
      <c r="G2" s="74"/>
      <c r="H2" s="78" t="s">
        <v>119</v>
      </c>
      <c r="I2" s="78" t="s">
        <v>120</v>
      </c>
      <c r="J2" s="78" t="s">
        <v>121</v>
      </c>
      <c r="K2" s="78" t="s">
        <v>122</v>
      </c>
      <c r="L2" s="74"/>
      <c r="N2" s="81" t="s">
        <v>123</v>
      </c>
      <c r="O2" s="81"/>
      <c r="P2" s="81"/>
      <c r="Q2" s="81"/>
      <c r="R2" s="81"/>
      <c r="S2" s="81"/>
      <c r="V2" s="43"/>
    </row>
    <row r="3" spans="1:22" ht="13.5" customHeight="1" x14ac:dyDescent="0.25">
      <c r="A3" s="82" t="s">
        <v>117</v>
      </c>
      <c r="B3" s="82"/>
      <c r="C3" s="82"/>
      <c r="D3" s="82"/>
      <c r="E3" s="82"/>
      <c r="F3" s="82"/>
      <c r="G3" s="75"/>
      <c r="H3" s="75"/>
      <c r="I3" s="75"/>
      <c r="J3" s="75"/>
      <c r="K3" s="75"/>
      <c r="L3" s="75"/>
      <c r="N3" s="82" t="s">
        <v>117</v>
      </c>
      <c r="O3" s="82"/>
      <c r="P3" s="82"/>
      <c r="Q3" s="82"/>
      <c r="R3" s="82"/>
      <c r="S3" s="82"/>
      <c r="V3" s="43"/>
    </row>
    <row r="4" spans="1:22" ht="13.5" customHeight="1" x14ac:dyDescent="0.25">
      <c r="A4" s="56" t="s">
        <v>124</v>
      </c>
      <c r="B4" s="57" t="s">
        <v>125</v>
      </c>
      <c r="C4" s="57" t="s">
        <v>126</v>
      </c>
      <c r="D4" s="57" t="s">
        <v>127</v>
      </c>
      <c r="E4" s="57" t="s">
        <v>128</v>
      </c>
      <c r="F4" s="57" t="s">
        <v>129</v>
      </c>
      <c r="G4" s="76"/>
      <c r="H4" s="76"/>
      <c r="I4" s="76"/>
      <c r="J4" s="76"/>
      <c r="K4" s="76"/>
      <c r="L4" s="76"/>
      <c r="N4" s="56" t="s">
        <v>130</v>
      </c>
      <c r="O4" s="57" t="s">
        <v>131</v>
      </c>
      <c r="P4" s="57" t="s">
        <v>132</v>
      </c>
      <c r="Q4" s="57" t="s">
        <v>133</v>
      </c>
      <c r="R4" s="57" t="s">
        <v>134</v>
      </c>
      <c r="S4" s="56" t="s">
        <v>135</v>
      </c>
      <c r="U4" s="50">
        <v>1</v>
      </c>
      <c r="V4" s="43"/>
    </row>
    <row r="5" spans="1:22" ht="13.5" customHeight="1" x14ac:dyDescent="0.25">
      <c r="A5" s="41" t="s">
        <v>136</v>
      </c>
      <c r="B5" s="40">
        <v>4</v>
      </c>
      <c r="C5" s="40">
        <v>4</v>
      </c>
      <c r="D5" s="40">
        <v>4</v>
      </c>
      <c r="E5" s="40">
        <v>4</v>
      </c>
      <c r="F5" s="58">
        <f>SUM(B5:E5)</f>
        <v>16</v>
      </c>
      <c r="G5" s="36"/>
      <c r="H5" s="36"/>
      <c r="I5" s="36"/>
      <c r="J5" s="36"/>
      <c r="K5" s="36">
        <v>4</v>
      </c>
      <c r="L5" s="36"/>
      <c r="N5" s="39" t="s">
        <v>136</v>
      </c>
      <c r="O5" s="62">
        <v>13734550.5</v>
      </c>
      <c r="P5" s="62">
        <v>15212862.260000002</v>
      </c>
      <c r="Q5" s="62">
        <v>15212862.260000002</v>
      </c>
      <c r="R5" s="62">
        <v>15496104.26</v>
      </c>
      <c r="S5" s="63">
        <v>59656379.280000001</v>
      </c>
      <c r="V5" s="43"/>
    </row>
    <row r="6" spans="1:22" ht="13.5" customHeight="1" x14ac:dyDescent="0.25">
      <c r="A6" s="41" t="s">
        <v>137</v>
      </c>
      <c r="B6" s="40">
        <v>17</v>
      </c>
      <c r="C6" s="40">
        <v>13</v>
      </c>
      <c r="D6" s="40">
        <v>15</v>
      </c>
      <c r="E6" s="40">
        <f>8+1</f>
        <v>9</v>
      </c>
      <c r="F6" s="58">
        <f>SUM(B6:E6)</f>
        <v>54</v>
      </c>
      <c r="G6" s="36"/>
      <c r="H6" s="36">
        <v>17</v>
      </c>
      <c r="I6" s="36"/>
      <c r="J6" s="36"/>
      <c r="K6" s="36"/>
      <c r="L6" s="36"/>
      <c r="N6" s="39" t="s">
        <v>137</v>
      </c>
      <c r="O6" s="62">
        <v>25776804.050000001</v>
      </c>
      <c r="P6" s="62">
        <v>19438319.678333335</v>
      </c>
      <c r="Q6" s="62">
        <v>23739397.683333334</v>
      </c>
      <c r="R6" s="62">
        <v>10189237.383333329</v>
      </c>
      <c r="S6" s="63">
        <v>79143758.795000002</v>
      </c>
      <c r="V6" s="43"/>
    </row>
    <row r="7" spans="1:22" ht="13.5" customHeight="1" x14ac:dyDescent="0.25">
      <c r="A7" s="41" t="s">
        <v>138</v>
      </c>
      <c r="B7" s="40">
        <v>3</v>
      </c>
      <c r="C7" s="40">
        <v>1</v>
      </c>
      <c r="D7" s="40">
        <v>1</v>
      </c>
      <c r="E7" s="40">
        <f>3+2</f>
        <v>5</v>
      </c>
      <c r="F7" s="58">
        <f>SUM(B7:E7)</f>
        <v>10</v>
      </c>
      <c r="G7" s="36"/>
      <c r="H7" s="36"/>
      <c r="I7" s="36">
        <v>3</v>
      </c>
      <c r="J7" s="36"/>
      <c r="K7" s="36"/>
      <c r="L7" s="36"/>
      <c r="N7" s="39" t="s">
        <v>138</v>
      </c>
      <c r="O7" s="62">
        <v>60000</v>
      </c>
      <c r="P7" s="62">
        <v>153800</v>
      </c>
      <c r="Q7" s="62">
        <v>60000</v>
      </c>
      <c r="R7" s="62">
        <v>488862.13</v>
      </c>
      <c r="S7" s="63">
        <v>762662.13</v>
      </c>
      <c r="V7" s="43"/>
    </row>
    <row r="8" spans="1:22" ht="13.5" customHeight="1" x14ac:dyDescent="0.25">
      <c r="A8" s="41" t="s">
        <v>0</v>
      </c>
      <c r="B8" s="40"/>
      <c r="C8" s="40"/>
      <c r="D8" s="40">
        <v>1</v>
      </c>
      <c r="E8" s="40"/>
      <c r="F8" s="58">
        <f>SUM(B8:E8)</f>
        <v>1</v>
      </c>
      <c r="G8" s="36"/>
      <c r="H8" s="36"/>
      <c r="I8" s="36"/>
      <c r="J8" s="36">
        <v>1</v>
      </c>
      <c r="K8" s="36"/>
      <c r="L8" s="36"/>
      <c r="N8" s="39" t="s">
        <v>0</v>
      </c>
      <c r="O8" s="62">
        <v>8800000</v>
      </c>
      <c r="P8" s="62"/>
      <c r="Q8" s="62">
        <v>14000000</v>
      </c>
      <c r="R8" s="62"/>
      <c r="S8" s="63">
        <v>22800000</v>
      </c>
      <c r="V8" s="43"/>
    </row>
    <row r="9" spans="1:22" ht="13.5" customHeight="1" x14ac:dyDescent="0.25">
      <c r="A9" s="41" t="s">
        <v>139</v>
      </c>
      <c r="B9" s="40">
        <v>1</v>
      </c>
      <c r="C9" s="40"/>
      <c r="D9" s="40"/>
      <c r="E9" s="40"/>
      <c r="F9" s="58">
        <f>SUM(B9:E9)</f>
        <v>1</v>
      </c>
      <c r="G9" s="36"/>
      <c r="H9" s="36"/>
      <c r="I9" s="36"/>
      <c r="J9" s="36"/>
      <c r="K9" s="36"/>
      <c r="L9" s="36"/>
      <c r="N9" s="64" t="s">
        <v>140</v>
      </c>
      <c r="O9" s="65">
        <v>131205000</v>
      </c>
      <c r="P9" s="65">
        <v>32642900</v>
      </c>
      <c r="Q9" s="65">
        <v>29205000</v>
      </c>
      <c r="R9" s="65">
        <v>12205000</v>
      </c>
      <c r="S9" s="65">
        <v>205257900</v>
      </c>
      <c r="V9" s="43"/>
    </row>
    <row r="10" spans="1:22" ht="13.5" customHeight="1" x14ac:dyDescent="0.25">
      <c r="A10" s="59" t="s">
        <v>141</v>
      </c>
      <c r="B10" s="60">
        <f>+B9+B8+B7+B6+B5</f>
        <v>25</v>
      </c>
      <c r="C10" s="60">
        <f>+C9+C8+C7+C6+C5</f>
        <v>18</v>
      </c>
      <c r="D10" s="60">
        <f>+D9+D8+D7+D6+D5</f>
        <v>21</v>
      </c>
      <c r="E10" s="60">
        <f>+E9+E8+E7+E6+E5</f>
        <v>18</v>
      </c>
      <c r="F10" s="61">
        <f>F9+F8+F7+F6+F5</f>
        <v>82</v>
      </c>
      <c r="G10" s="47"/>
      <c r="H10" s="47"/>
      <c r="I10" s="47"/>
      <c r="J10" s="47"/>
      <c r="K10" s="47"/>
      <c r="L10" s="47"/>
      <c r="N10" s="66" t="s">
        <v>142</v>
      </c>
      <c r="O10" s="67">
        <f>SUM(O5:O9)</f>
        <v>179576354.55000001</v>
      </c>
      <c r="P10" s="67">
        <f>SUM(P5:P9)</f>
        <v>67447881.938333333</v>
      </c>
      <c r="Q10" s="67">
        <f>SUM(Q5:Q9)</f>
        <v>82217259.943333328</v>
      </c>
      <c r="R10" s="67">
        <f>SUM(R5:R9)</f>
        <v>38379203.773333326</v>
      </c>
      <c r="S10" s="67">
        <f>SUM(S5:S9)</f>
        <v>367620700.20499998</v>
      </c>
      <c r="V10" s="43"/>
    </row>
    <row r="11" spans="1:22" ht="13.5" customHeight="1" x14ac:dyDescent="0.25">
      <c r="N11" s="68" t="s">
        <v>143</v>
      </c>
      <c r="O11" s="69">
        <f>O10-O9</f>
        <v>48371354.550000012</v>
      </c>
      <c r="P11" s="69">
        <f>P10-P9</f>
        <v>34804981.938333333</v>
      </c>
      <c r="Q11" s="69">
        <f>Q10-Q9</f>
        <v>53012259.943333328</v>
      </c>
      <c r="R11" s="69">
        <f>R10-R9</f>
        <v>26174203.773333326</v>
      </c>
      <c r="S11" s="70">
        <f>S10-S9</f>
        <v>162362800.20499998</v>
      </c>
      <c r="V11" s="43"/>
    </row>
    <row r="12" spans="1:22" ht="13.5" customHeight="1" x14ac:dyDescent="0.25">
      <c r="V12" s="43"/>
    </row>
    <row r="13" spans="1:22" ht="13.5" customHeight="1" x14ac:dyDescent="0.25">
      <c r="A13" s="33"/>
      <c r="B13" s="33"/>
      <c r="C13" s="33"/>
      <c r="D13" s="33"/>
      <c r="E13" s="33"/>
      <c r="F13" s="33"/>
      <c r="N13" s="33"/>
      <c r="O13" s="33"/>
      <c r="P13" s="33"/>
      <c r="Q13" s="33"/>
      <c r="R13" s="33"/>
      <c r="S13" s="33"/>
      <c r="V13" s="43"/>
    </row>
    <row r="14" spans="1:22" ht="13.5" customHeight="1" x14ac:dyDescent="0.25">
      <c r="V14" s="43"/>
    </row>
    <row r="15" spans="1:22" ht="13.5" customHeight="1" x14ac:dyDescent="0.25">
      <c r="A15" s="81" t="s">
        <v>118</v>
      </c>
      <c r="B15" s="81"/>
      <c r="C15" s="81"/>
      <c r="D15" s="81"/>
      <c r="E15" s="81"/>
      <c r="F15" s="81"/>
      <c r="G15" s="74"/>
      <c r="H15" s="74"/>
      <c r="I15" s="74"/>
      <c r="J15" s="74"/>
      <c r="K15" s="74"/>
      <c r="L15" s="74"/>
      <c r="N15" s="81" t="s">
        <v>123</v>
      </c>
      <c r="O15" s="81"/>
      <c r="P15" s="81"/>
      <c r="Q15" s="81"/>
      <c r="R15" s="81"/>
      <c r="S15" s="81"/>
      <c r="V15" s="43"/>
    </row>
    <row r="16" spans="1:22" ht="13.5" customHeight="1" x14ac:dyDescent="0.25">
      <c r="A16" s="82" t="s">
        <v>144</v>
      </c>
      <c r="B16" s="82"/>
      <c r="C16" s="82"/>
      <c r="D16" s="82"/>
      <c r="E16" s="82"/>
      <c r="F16" s="82"/>
      <c r="G16" s="75"/>
      <c r="H16" s="75"/>
      <c r="I16" s="75"/>
      <c r="J16" s="75"/>
      <c r="K16" s="75"/>
      <c r="L16" s="75"/>
      <c r="N16" s="82" t="s">
        <v>144</v>
      </c>
      <c r="O16" s="82"/>
      <c r="P16" s="82"/>
      <c r="Q16" s="82"/>
      <c r="R16" s="82"/>
      <c r="S16" s="82"/>
      <c r="V16" s="43"/>
    </row>
    <row r="17" spans="1:22" ht="13.5" customHeight="1" x14ac:dyDescent="0.25">
      <c r="A17" s="56" t="s">
        <v>124</v>
      </c>
      <c r="B17" s="57" t="s">
        <v>125</v>
      </c>
      <c r="C17" s="57" t="s">
        <v>126</v>
      </c>
      <c r="D17" s="57" t="s">
        <v>127</v>
      </c>
      <c r="E17" s="57" t="s">
        <v>128</v>
      </c>
      <c r="F17" s="57" t="s">
        <v>129</v>
      </c>
      <c r="G17" s="76"/>
      <c r="H17" s="76"/>
      <c r="I17" s="76"/>
      <c r="J17" s="76"/>
      <c r="K17" s="76"/>
      <c r="L17" s="76"/>
      <c r="N17" s="56" t="s">
        <v>130</v>
      </c>
      <c r="O17" s="57" t="s">
        <v>131</v>
      </c>
      <c r="P17" s="57" t="s">
        <v>132</v>
      </c>
      <c r="Q17" s="57" t="s">
        <v>133</v>
      </c>
      <c r="R17" s="57" t="s">
        <v>134</v>
      </c>
      <c r="S17" s="56" t="s">
        <v>135</v>
      </c>
      <c r="U17" s="50">
        <v>2</v>
      </c>
      <c r="V17" s="43"/>
    </row>
    <row r="18" spans="1:22" ht="13.5" customHeight="1" x14ac:dyDescent="0.25">
      <c r="A18" s="41" t="s">
        <v>136</v>
      </c>
      <c r="B18" s="40">
        <v>3</v>
      </c>
      <c r="C18" s="40">
        <v>2</v>
      </c>
      <c r="D18" s="40">
        <v>1</v>
      </c>
      <c r="E18" s="40"/>
      <c r="F18" s="58">
        <v>6</v>
      </c>
      <c r="G18" s="36"/>
      <c r="H18" s="36"/>
      <c r="I18" s="36"/>
      <c r="J18" s="36"/>
      <c r="K18" s="36">
        <v>3</v>
      </c>
      <c r="L18" s="36"/>
      <c r="N18" s="39" t="s">
        <v>136</v>
      </c>
      <c r="O18" s="62">
        <v>8313166</v>
      </c>
      <c r="P18" s="62">
        <v>4815000</v>
      </c>
      <c r="Q18" s="62">
        <v>3170000</v>
      </c>
      <c r="R18" s="62"/>
      <c r="S18" s="63">
        <v>16298166</v>
      </c>
      <c r="V18" s="43"/>
    </row>
    <row r="19" spans="1:22" ht="13.5" customHeight="1" x14ac:dyDescent="0.25">
      <c r="A19" s="41" t="s">
        <v>137</v>
      </c>
      <c r="B19" s="40">
        <v>15</v>
      </c>
      <c r="C19" s="40">
        <v>8</v>
      </c>
      <c r="D19" s="40">
        <v>3</v>
      </c>
      <c r="E19" s="40">
        <v>16</v>
      </c>
      <c r="F19" s="58">
        <v>42</v>
      </c>
      <c r="G19" s="36"/>
      <c r="H19" s="36">
        <v>15</v>
      </c>
      <c r="I19" s="36"/>
      <c r="J19" s="36"/>
      <c r="K19" s="36"/>
      <c r="L19" s="36"/>
      <c r="N19" s="39" t="s">
        <v>137</v>
      </c>
      <c r="O19" s="62">
        <v>14221000</v>
      </c>
      <c r="P19" s="62">
        <v>9999749</v>
      </c>
      <c r="Q19" s="62">
        <v>2520000</v>
      </c>
      <c r="R19" s="62">
        <v>9190622</v>
      </c>
      <c r="S19" s="63">
        <v>35931371</v>
      </c>
      <c r="V19" s="43"/>
    </row>
    <row r="20" spans="1:22" ht="13.5" customHeight="1" x14ac:dyDescent="0.25">
      <c r="A20" s="41" t="s">
        <v>138</v>
      </c>
      <c r="B20" s="40">
        <v>8</v>
      </c>
      <c r="C20" s="40"/>
      <c r="D20" s="40"/>
      <c r="E20" s="40">
        <v>11</v>
      </c>
      <c r="F20" s="58">
        <v>19</v>
      </c>
      <c r="G20" s="36"/>
      <c r="H20" s="36"/>
      <c r="I20" s="36">
        <v>8</v>
      </c>
      <c r="J20" s="36"/>
      <c r="K20" s="36"/>
      <c r="L20" s="36"/>
      <c r="N20" s="39" t="s">
        <v>138</v>
      </c>
      <c r="O20" s="62">
        <v>2420000</v>
      </c>
      <c r="P20" s="62">
        <v>0</v>
      </c>
      <c r="Q20" s="62"/>
      <c r="R20" s="62">
        <v>877500</v>
      </c>
      <c r="S20" s="63">
        <v>3297500</v>
      </c>
      <c r="V20" s="43"/>
    </row>
    <row r="21" spans="1:22" ht="13.5" customHeight="1" x14ac:dyDescent="0.25">
      <c r="A21" s="71" t="s">
        <v>0</v>
      </c>
      <c r="B21" s="72">
        <v>8</v>
      </c>
      <c r="C21" s="72">
        <v>12</v>
      </c>
      <c r="D21" s="72">
        <v>3</v>
      </c>
      <c r="E21" s="72">
        <v>5</v>
      </c>
      <c r="F21" s="73">
        <v>28</v>
      </c>
      <c r="G21" s="36"/>
      <c r="H21" s="36"/>
      <c r="I21" s="36"/>
      <c r="J21" s="36">
        <v>8</v>
      </c>
      <c r="K21" s="36"/>
      <c r="L21" s="36"/>
      <c r="N21" s="39" t="s">
        <v>0</v>
      </c>
      <c r="O21" s="62">
        <v>74843000</v>
      </c>
      <c r="P21" s="62">
        <v>174377085</v>
      </c>
      <c r="Q21" s="62">
        <v>42092199</v>
      </c>
      <c r="R21" s="62">
        <v>131760274.41999999</v>
      </c>
      <c r="S21" s="63">
        <v>423072558.41999996</v>
      </c>
      <c r="V21" s="43"/>
    </row>
    <row r="22" spans="1:22" ht="13.5" customHeight="1" x14ac:dyDescent="0.25">
      <c r="A22" s="59" t="s">
        <v>141</v>
      </c>
      <c r="B22" s="60">
        <f>SUM(B18:B21)</f>
        <v>34</v>
      </c>
      <c r="C22" s="60">
        <f>SUM(C18:C21)</f>
        <v>22</v>
      </c>
      <c r="D22" s="60">
        <f>SUM(D18:D21)</f>
        <v>7</v>
      </c>
      <c r="E22" s="60">
        <f>SUM(E18:E21)</f>
        <v>32</v>
      </c>
      <c r="F22" s="61">
        <f>SUM(F18:F21)</f>
        <v>95</v>
      </c>
      <c r="G22" s="47"/>
      <c r="H22" s="47"/>
      <c r="I22" s="47"/>
      <c r="J22" s="47"/>
      <c r="K22" s="47"/>
      <c r="L22" s="47"/>
      <c r="N22" s="64" t="s">
        <v>140</v>
      </c>
      <c r="O22" s="65"/>
      <c r="P22" s="65">
        <v>0</v>
      </c>
      <c r="Q22" s="65">
        <v>350000000</v>
      </c>
      <c r="R22" s="65">
        <v>50000000</v>
      </c>
      <c r="S22" s="65">
        <v>400000000</v>
      </c>
      <c r="V22" s="43"/>
    </row>
    <row r="23" spans="1:22" ht="13.5" customHeight="1" x14ac:dyDescent="0.25">
      <c r="B23" s="45"/>
      <c r="C23" s="45"/>
      <c r="D23" s="45"/>
      <c r="E23" s="45"/>
      <c r="F23" s="45"/>
      <c r="G23" s="45"/>
      <c r="H23" s="45"/>
      <c r="I23" s="45"/>
      <c r="J23" s="45"/>
      <c r="K23" s="45"/>
      <c r="L23" s="45"/>
      <c r="N23" s="66" t="s">
        <v>142</v>
      </c>
      <c r="O23" s="67">
        <v>99797166</v>
      </c>
      <c r="P23" s="67">
        <v>189191834</v>
      </c>
      <c r="Q23" s="67">
        <v>397782199</v>
      </c>
      <c r="R23" s="67">
        <v>191828396.41999999</v>
      </c>
      <c r="S23" s="67">
        <v>878599595.41999996</v>
      </c>
      <c r="V23" s="43"/>
    </row>
    <row r="24" spans="1:22" ht="13.5" customHeight="1" x14ac:dyDescent="0.25">
      <c r="N24" s="68" t="s">
        <v>143</v>
      </c>
      <c r="O24" s="69">
        <v>99797166</v>
      </c>
      <c r="P24" s="69">
        <v>189191834</v>
      </c>
      <c r="Q24" s="69">
        <v>47782199</v>
      </c>
      <c r="R24" s="69">
        <v>141828396.41999999</v>
      </c>
      <c r="S24" s="70">
        <v>478599595.41999996</v>
      </c>
      <c r="V24" s="43"/>
    </row>
    <row r="25" spans="1:22" ht="13.5" customHeight="1" x14ac:dyDescent="0.25">
      <c r="V25" s="43"/>
    </row>
    <row r="26" spans="1:22" ht="13.5" customHeight="1" x14ac:dyDescent="0.25">
      <c r="A26" s="33"/>
      <c r="B26" s="33"/>
      <c r="C26" s="33"/>
      <c r="D26" s="33"/>
      <c r="E26" s="33"/>
      <c r="F26" s="33"/>
      <c r="N26" s="33"/>
      <c r="O26" s="33"/>
      <c r="P26" s="33"/>
      <c r="Q26" s="33"/>
      <c r="R26" s="33"/>
      <c r="S26" s="33"/>
      <c r="V26" s="43"/>
    </row>
    <row r="27" spans="1:22" ht="13.5" customHeight="1" x14ac:dyDescent="0.25">
      <c r="V27" s="43"/>
    </row>
    <row r="28" spans="1:22" ht="13.5" customHeight="1" x14ac:dyDescent="0.25">
      <c r="A28" s="81" t="s">
        <v>118</v>
      </c>
      <c r="B28" s="81"/>
      <c r="C28" s="81"/>
      <c r="D28" s="81"/>
      <c r="E28" s="81"/>
      <c r="F28" s="81"/>
      <c r="G28" s="74"/>
      <c r="H28" s="74"/>
      <c r="I28" s="74"/>
      <c r="J28" s="74"/>
      <c r="K28" s="74"/>
      <c r="L28" s="74"/>
      <c r="N28" s="81" t="s">
        <v>123</v>
      </c>
      <c r="O28" s="81"/>
      <c r="P28" s="81"/>
      <c r="Q28" s="81"/>
      <c r="R28" s="81"/>
      <c r="S28" s="81"/>
      <c r="V28" s="43"/>
    </row>
    <row r="29" spans="1:22" ht="13.5" customHeight="1" x14ac:dyDescent="0.25">
      <c r="A29" s="82" t="s">
        <v>145</v>
      </c>
      <c r="B29" s="82"/>
      <c r="C29" s="82"/>
      <c r="D29" s="82"/>
      <c r="E29" s="82"/>
      <c r="F29" s="82"/>
      <c r="G29" s="75"/>
      <c r="H29" s="75"/>
      <c r="I29" s="75"/>
      <c r="J29" s="75"/>
      <c r="K29" s="75"/>
      <c r="L29" s="75"/>
      <c r="N29" s="82" t="s">
        <v>145</v>
      </c>
      <c r="O29" s="82"/>
      <c r="P29" s="82"/>
      <c r="Q29" s="82"/>
      <c r="R29" s="82"/>
      <c r="S29" s="82"/>
      <c r="V29" s="43"/>
    </row>
    <row r="30" spans="1:22" ht="13.5" customHeight="1" x14ac:dyDescent="0.25">
      <c r="A30" s="56" t="s">
        <v>124</v>
      </c>
      <c r="B30" s="57" t="s">
        <v>125</v>
      </c>
      <c r="C30" s="57" t="s">
        <v>126</v>
      </c>
      <c r="D30" s="57" t="s">
        <v>127</v>
      </c>
      <c r="E30" s="57" t="s">
        <v>128</v>
      </c>
      <c r="F30" s="57" t="s">
        <v>129</v>
      </c>
      <c r="G30" s="76"/>
      <c r="H30" s="76"/>
      <c r="I30" s="76"/>
      <c r="J30" s="76"/>
      <c r="K30" s="76"/>
      <c r="L30" s="76"/>
      <c r="N30" s="56" t="s">
        <v>130</v>
      </c>
      <c r="O30" s="57" t="s">
        <v>131</v>
      </c>
      <c r="P30" s="57" t="s">
        <v>132</v>
      </c>
      <c r="Q30" s="57" t="s">
        <v>133</v>
      </c>
      <c r="R30" s="57" t="s">
        <v>134</v>
      </c>
      <c r="S30" s="56" t="s">
        <v>135</v>
      </c>
      <c r="U30" s="50">
        <v>3</v>
      </c>
      <c r="V30" s="43"/>
    </row>
    <row r="31" spans="1:22" ht="13.5" customHeight="1" x14ac:dyDescent="0.25">
      <c r="A31" s="41" t="s">
        <v>136</v>
      </c>
      <c r="B31" s="40">
        <v>5</v>
      </c>
      <c r="C31" s="40" t="s">
        <v>146</v>
      </c>
      <c r="D31" s="40"/>
      <c r="E31" s="40">
        <v>2</v>
      </c>
      <c r="F31" s="58">
        <f>SUM(B31:E31)</f>
        <v>7</v>
      </c>
      <c r="G31" s="36"/>
      <c r="H31" s="36"/>
      <c r="I31" s="36"/>
      <c r="J31" s="36"/>
      <c r="K31" s="36">
        <v>5</v>
      </c>
      <c r="L31" s="36"/>
      <c r="N31" s="39" t="s">
        <v>136</v>
      </c>
      <c r="O31" s="62">
        <v>16084400</v>
      </c>
      <c r="P31" s="62"/>
      <c r="Q31" s="62"/>
      <c r="R31" s="62">
        <v>7285000</v>
      </c>
      <c r="S31" s="63">
        <f>SUM(O31:R31)</f>
        <v>23369400</v>
      </c>
      <c r="V31" s="43"/>
    </row>
    <row r="32" spans="1:22" ht="13.5" customHeight="1" x14ac:dyDescent="0.25">
      <c r="A32" s="41" t="s">
        <v>137</v>
      </c>
      <c r="B32" s="40">
        <v>6</v>
      </c>
      <c r="C32" s="40">
        <v>1</v>
      </c>
      <c r="D32" s="40">
        <v>1</v>
      </c>
      <c r="E32" s="40">
        <v>8</v>
      </c>
      <c r="F32" s="58">
        <f>SUM(B32:E32)</f>
        <v>16</v>
      </c>
      <c r="G32" s="36"/>
      <c r="H32" s="36">
        <v>6</v>
      </c>
      <c r="I32" s="36"/>
      <c r="J32" s="36"/>
      <c r="K32" s="36"/>
      <c r="L32" s="36"/>
      <c r="N32" s="39" t="s">
        <v>137</v>
      </c>
      <c r="O32" s="62">
        <v>6934248</v>
      </c>
      <c r="P32" s="62">
        <v>175000</v>
      </c>
      <c r="Q32" s="62">
        <v>420000</v>
      </c>
      <c r="R32" s="62">
        <v>4215500</v>
      </c>
      <c r="S32" s="63">
        <f>SUM(O32:R32)</f>
        <v>11744748</v>
      </c>
      <c r="V32" s="43"/>
    </row>
    <row r="33" spans="1:22" ht="13.5" customHeight="1" x14ac:dyDescent="0.25">
      <c r="A33" s="41" t="s">
        <v>138</v>
      </c>
      <c r="B33" s="40">
        <v>2</v>
      </c>
      <c r="C33" s="40" t="s">
        <v>146</v>
      </c>
      <c r="D33" s="40"/>
      <c r="E33" s="40">
        <v>3</v>
      </c>
      <c r="F33" s="58">
        <f>SUM(B33:E33)</f>
        <v>5</v>
      </c>
      <c r="G33" s="36"/>
      <c r="H33" s="36"/>
      <c r="I33" s="36">
        <v>2</v>
      </c>
      <c r="J33" s="36"/>
      <c r="K33" s="36"/>
      <c r="L33" s="36"/>
      <c r="N33" s="39" t="s">
        <v>138</v>
      </c>
      <c r="O33" s="62">
        <v>235000</v>
      </c>
      <c r="P33" s="62"/>
      <c r="Q33" s="62"/>
      <c r="R33" s="62">
        <v>187000</v>
      </c>
      <c r="S33" s="63">
        <f>SUM(O33:R33)</f>
        <v>422000</v>
      </c>
      <c r="V33" s="43"/>
    </row>
    <row r="34" spans="1:22" ht="13.5" customHeight="1" x14ac:dyDescent="0.25">
      <c r="A34" s="41" t="s">
        <v>0</v>
      </c>
      <c r="B34" s="40">
        <v>8</v>
      </c>
      <c r="C34" s="40"/>
      <c r="D34" s="40"/>
      <c r="E34" s="40">
        <v>3</v>
      </c>
      <c r="F34" s="58">
        <f>SUM(B34:E34)</f>
        <v>11</v>
      </c>
      <c r="G34" s="36"/>
      <c r="H34" s="36"/>
      <c r="I34" s="36"/>
      <c r="J34" s="36">
        <v>8</v>
      </c>
      <c r="K34" s="36"/>
      <c r="L34" s="36"/>
      <c r="N34" s="39" t="s">
        <v>0</v>
      </c>
      <c r="O34" s="62">
        <v>93362270.420000002</v>
      </c>
      <c r="P34" s="62"/>
      <c r="Q34" s="62"/>
      <c r="R34" s="62">
        <v>17200000</v>
      </c>
      <c r="S34" s="63">
        <f>SUM(O34:R34)</f>
        <v>110562270.42</v>
      </c>
      <c r="V34" s="43"/>
    </row>
    <row r="35" spans="1:22" ht="13.5" customHeight="1" x14ac:dyDescent="0.25">
      <c r="A35" s="59" t="s">
        <v>141</v>
      </c>
      <c r="B35" s="60">
        <f>SUM(B31:B34)</f>
        <v>21</v>
      </c>
      <c r="C35" s="60">
        <f>SUM(C31:C34)</f>
        <v>1</v>
      </c>
      <c r="D35" s="60">
        <f>SUM(D31:D34)</f>
        <v>1</v>
      </c>
      <c r="E35" s="60">
        <f>SUM(E31:E34)</f>
        <v>16</v>
      </c>
      <c r="F35" s="61">
        <f>SUM(F31:F34)</f>
        <v>39</v>
      </c>
      <c r="G35" s="47"/>
      <c r="H35" s="47"/>
      <c r="I35" s="47"/>
      <c r="J35" s="47"/>
      <c r="K35" s="47"/>
      <c r="L35" s="47"/>
      <c r="N35" s="64" t="s">
        <v>140</v>
      </c>
      <c r="O35" s="65">
        <v>0</v>
      </c>
      <c r="P35" s="65">
        <v>0</v>
      </c>
      <c r="Q35" s="65">
        <v>0</v>
      </c>
      <c r="R35" s="65">
        <v>0</v>
      </c>
      <c r="S35" s="65">
        <v>80223120.75999999</v>
      </c>
      <c r="V35" s="43"/>
    </row>
    <row r="36" spans="1:22" ht="13.5" customHeight="1" x14ac:dyDescent="0.25">
      <c r="N36" s="66" t="s">
        <v>147</v>
      </c>
      <c r="O36" s="67">
        <f>SUM(O31:O35)</f>
        <v>116615918.42</v>
      </c>
      <c r="P36" s="67">
        <f>SUM(P31:P35)</f>
        <v>175000</v>
      </c>
      <c r="Q36" s="67">
        <f>SUM(Q31:Q35)</f>
        <v>420000</v>
      </c>
      <c r="R36" s="67">
        <f>SUM(R31:R35)</f>
        <v>28887500</v>
      </c>
      <c r="S36" s="67">
        <f>SUM(S31:S35)</f>
        <v>226321539.18000001</v>
      </c>
      <c r="V36" s="43"/>
    </row>
    <row r="37" spans="1:22" ht="13.5" customHeight="1" x14ac:dyDescent="0.25">
      <c r="N37" s="68" t="s">
        <v>143</v>
      </c>
      <c r="O37" s="69">
        <f>O36-O35</f>
        <v>116615918.42</v>
      </c>
      <c r="P37" s="69">
        <f>P36-P35</f>
        <v>175000</v>
      </c>
      <c r="Q37" s="69">
        <f>Q36-Q35</f>
        <v>420000</v>
      </c>
      <c r="R37" s="69">
        <f>R36-R35</f>
        <v>28887500</v>
      </c>
      <c r="S37" s="70">
        <f>S36-S35</f>
        <v>146098418.42000002</v>
      </c>
      <c r="V37" s="43"/>
    </row>
    <row r="38" spans="1:22" ht="13.5" customHeight="1" x14ac:dyDescent="0.25">
      <c r="V38" s="43"/>
    </row>
    <row r="39" spans="1:22" ht="13.5" customHeight="1" x14ac:dyDescent="0.25">
      <c r="A39" s="33"/>
      <c r="B39" s="33"/>
      <c r="C39" s="33"/>
      <c r="D39" s="33"/>
      <c r="E39" s="33"/>
      <c r="F39" s="33"/>
      <c r="N39" s="33"/>
      <c r="O39" s="33"/>
      <c r="P39" s="33"/>
      <c r="Q39" s="33"/>
      <c r="R39" s="33"/>
      <c r="S39" s="33"/>
      <c r="V39" s="43"/>
    </row>
    <row r="40" spans="1:22" ht="13.5" customHeight="1" x14ac:dyDescent="0.25">
      <c r="V40" s="43"/>
    </row>
    <row r="41" spans="1:22" ht="13.5" customHeight="1" x14ac:dyDescent="0.25">
      <c r="A41" s="81" t="s">
        <v>118</v>
      </c>
      <c r="B41" s="81"/>
      <c r="C41" s="81"/>
      <c r="D41" s="81"/>
      <c r="E41" s="81"/>
      <c r="F41" s="81"/>
      <c r="G41" s="74"/>
      <c r="H41" s="74"/>
      <c r="I41" s="74"/>
      <c r="J41" s="74"/>
      <c r="K41" s="74"/>
      <c r="L41" s="74"/>
      <c r="N41" s="81" t="s">
        <v>123</v>
      </c>
      <c r="O41" s="81"/>
      <c r="P41" s="81"/>
      <c r="Q41" s="81"/>
      <c r="R41" s="81"/>
      <c r="S41" s="81"/>
      <c r="V41" s="43"/>
    </row>
    <row r="42" spans="1:22" ht="13.5" customHeight="1" x14ac:dyDescent="0.25">
      <c r="A42" s="82" t="s">
        <v>148</v>
      </c>
      <c r="B42" s="82"/>
      <c r="C42" s="82"/>
      <c r="D42" s="82"/>
      <c r="E42" s="82"/>
      <c r="F42" s="82"/>
      <c r="G42" s="75"/>
      <c r="H42" s="75"/>
      <c r="I42" s="75"/>
      <c r="J42" s="75"/>
      <c r="K42" s="75"/>
      <c r="L42" s="75"/>
      <c r="N42" s="82" t="s">
        <v>148</v>
      </c>
      <c r="O42" s="82"/>
      <c r="P42" s="82"/>
      <c r="Q42" s="82"/>
      <c r="R42" s="82"/>
      <c r="S42" s="82"/>
      <c r="V42" s="43"/>
    </row>
    <row r="43" spans="1:22" ht="13.5" customHeight="1" x14ac:dyDescent="0.25">
      <c r="A43" s="56" t="s">
        <v>124</v>
      </c>
      <c r="B43" s="57" t="s">
        <v>125</v>
      </c>
      <c r="C43" s="57" t="s">
        <v>126</v>
      </c>
      <c r="D43" s="57" t="s">
        <v>127</v>
      </c>
      <c r="E43" s="57" t="s">
        <v>128</v>
      </c>
      <c r="F43" s="57" t="s">
        <v>129</v>
      </c>
      <c r="G43" s="76"/>
      <c r="H43" s="76"/>
      <c r="I43" s="76"/>
      <c r="J43" s="76"/>
      <c r="K43" s="76"/>
      <c r="L43" s="76"/>
      <c r="N43" s="56" t="s">
        <v>130</v>
      </c>
      <c r="O43" s="57" t="s">
        <v>131</v>
      </c>
      <c r="P43" s="57" t="s">
        <v>132</v>
      </c>
      <c r="Q43" s="57" t="s">
        <v>133</v>
      </c>
      <c r="R43" s="57" t="s">
        <v>134</v>
      </c>
      <c r="S43" s="56" t="s">
        <v>135</v>
      </c>
      <c r="U43" s="50">
        <v>4</v>
      </c>
      <c r="V43" s="43"/>
    </row>
    <row r="44" spans="1:22" ht="13.5" customHeight="1" x14ac:dyDescent="0.25">
      <c r="A44" s="41" t="s">
        <v>136</v>
      </c>
      <c r="B44" s="40">
        <v>1</v>
      </c>
      <c r="C44" s="40">
        <v>2</v>
      </c>
      <c r="D44" s="40"/>
      <c r="E44" s="40"/>
      <c r="F44" s="58">
        <v>3</v>
      </c>
      <c r="G44" s="36"/>
      <c r="H44" s="36"/>
      <c r="I44" s="36"/>
      <c r="J44" s="36"/>
      <c r="K44" s="36">
        <v>1</v>
      </c>
      <c r="L44" s="36"/>
      <c r="N44" s="39" t="s">
        <v>136</v>
      </c>
      <c r="O44" s="62">
        <v>2500000</v>
      </c>
      <c r="P44" s="62">
        <v>5310000</v>
      </c>
      <c r="Q44" s="62" t="s">
        <v>146</v>
      </c>
      <c r="R44" s="62"/>
      <c r="S44" s="63">
        <f>SUM(O44:R44)</f>
        <v>7810000</v>
      </c>
      <c r="V44" s="43"/>
    </row>
    <row r="45" spans="1:22" ht="13.5" customHeight="1" x14ac:dyDescent="0.25">
      <c r="A45" s="41" t="s">
        <v>137</v>
      </c>
      <c r="B45" s="40">
        <v>3</v>
      </c>
      <c r="C45" s="40">
        <v>5</v>
      </c>
      <c r="D45" s="40">
        <v>3</v>
      </c>
      <c r="E45" s="40">
        <v>5</v>
      </c>
      <c r="F45" s="58">
        <f>SUM(B45:E45)</f>
        <v>16</v>
      </c>
      <c r="G45" s="36"/>
      <c r="H45" s="36">
        <v>3</v>
      </c>
      <c r="I45" s="36"/>
      <c r="J45" s="36"/>
      <c r="K45" s="36"/>
      <c r="L45" s="36"/>
      <c r="N45" s="39" t="s">
        <v>137</v>
      </c>
      <c r="O45" s="62">
        <v>3050000</v>
      </c>
      <c r="P45" s="62">
        <v>6790000</v>
      </c>
      <c r="Q45" s="62">
        <v>1650000</v>
      </c>
      <c r="R45" s="62">
        <v>3943000</v>
      </c>
      <c r="S45" s="63">
        <f>SUM(O45:R45)</f>
        <v>15433000</v>
      </c>
      <c r="V45" s="43"/>
    </row>
    <row r="46" spans="1:22" ht="13.5" customHeight="1" x14ac:dyDescent="0.25">
      <c r="A46" s="41" t="s">
        <v>138</v>
      </c>
      <c r="B46" s="40"/>
      <c r="C46" s="40"/>
      <c r="D46" s="40">
        <v>1</v>
      </c>
      <c r="E46" s="40">
        <v>1</v>
      </c>
      <c r="F46" s="58">
        <v>2</v>
      </c>
      <c r="G46" s="36"/>
      <c r="H46" s="36"/>
      <c r="I46" s="36"/>
      <c r="J46" s="36"/>
      <c r="K46" s="36"/>
      <c r="L46" s="36"/>
      <c r="N46" s="39" t="s">
        <v>138</v>
      </c>
      <c r="O46" s="62"/>
      <c r="P46" s="62"/>
      <c r="Q46" s="62">
        <v>70000</v>
      </c>
      <c r="R46" s="62">
        <v>100000</v>
      </c>
      <c r="S46" s="63">
        <f>SUM(O46:R46)</f>
        <v>170000</v>
      </c>
      <c r="V46" s="43"/>
    </row>
    <row r="47" spans="1:22" ht="13.5" customHeight="1" x14ac:dyDescent="0.25">
      <c r="A47" s="41" t="s">
        <v>0</v>
      </c>
      <c r="B47" s="40"/>
      <c r="C47" s="40"/>
      <c r="D47" s="40">
        <v>3</v>
      </c>
      <c r="E47" s="40">
        <v>1</v>
      </c>
      <c r="F47" s="58">
        <v>3</v>
      </c>
      <c r="G47" s="36"/>
      <c r="H47" s="36"/>
      <c r="I47" s="36"/>
      <c r="J47" s="36"/>
      <c r="K47" s="36"/>
      <c r="L47" s="36"/>
      <c r="N47" s="39" t="s">
        <v>0</v>
      </c>
      <c r="O47" s="62"/>
      <c r="P47" s="62"/>
      <c r="Q47" s="62">
        <v>70200000</v>
      </c>
      <c r="R47" s="62">
        <v>7362000</v>
      </c>
      <c r="S47" s="63">
        <f>SUM(O47:R47)</f>
        <v>77562000</v>
      </c>
      <c r="V47" s="43"/>
    </row>
    <row r="48" spans="1:22" ht="13.5" customHeight="1" x14ac:dyDescent="0.25">
      <c r="A48" s="59" t="s">
        <v>141</v>
      </c>
      <c r="B48" s="60">
        <f>SUM(B44:B47)</f>
        <v>4</v>
      </c>
      <c r="C48" s="60">
        <f>SUM(C44:C47)</f>
        <v>7</v>
      </c>
      <c r="D48" s="60">
        <f>SUM(D44:D47)</f>
        <v>7</v>
      </c>
      <c r="E48" s="60">
        <f>SUM(E44:E47)</f>
        <v>7</v>
      </c>
      <c r="F48" s="61">
        <f>SUM(F44:F47)</f>
        <v>24</v>
      </c>
      <c r="G48" s="47"/>
      <c r="H48" s="47"/>
      <c r="I48" s="47"/>
      <c r="J48" s="47"/>
      <c r="K48" s="47"/>
      <c r="L48" s="47"/>
      <c r="N48" s="64" t="s">
        <v>140</v>
      </c>
      <c r="O48" s="65">
        <v>0</v>
      </c>
      <c r="P48" s="65">
        <v>0</v>
      </c>
      <c r="Q48" s="65">
        <v>0</v>
      </c>
      <c r="R48" s="65">
        <v>0</v>
      </c>
      <c r="S48" s="65">
        <v>100000</v>
      </c>
      <c r="V48" s="43"/>
    </row>
    <row r="49" spans="1:22" ht="13.5" customHeight="1" x14ac:dyDescent="0.25">
      <c r="N49" s="66" t="s">
        <v>149</v>
      </c>
      <c r="O49" s="67">
        <f>SUM(O44:O48)</f>
        <v>5550000</v>
      </c>
      <c r="P49" s="67">
        <f>SUM(P44:P48)</f>
        <v>12100000</v>
      </c>
      <c r="Q49" s="67">
        <f>SUM(Q44:Q48)</f>
        <v>71920000</v>
      </c>
      <c r="R49" s="67">
        <f>SUM(R44:R48)</f>
        <v>11405000</v>
      </c>
      <c r="S49" s="67">
        <f>SUM(S44:S48)</f>
        <v>101075000</v>
      </c>
      <c r="V49" s="43"/>
    </row>
    <row r="50" spans="1:22" ht="13.5" customHeight="1" x14ac:dyDescent="0.25">
      <c r="N50" s="68" t="s">
        <v>143</v>
      </c>
      <c r="O50" s="69">
        <f>O49-O48</f>
        <v>5550000</v>
      </c>
      <c r="P50" s="69">
        <f>P49-P48</f>
        <v>12100000</v>
      </c>
      <c r="Q50" s="69">
        <f>Q49-Q48</f>
        <v>71920000</v>
      </c>
      <c r="R50" s="69">
        <f>R49-R48</f>
        <v>11405000</v>
      </c>
      <c r="S50" s="70">
        <f>S49-S48</f>
        <v>100975000</v>
      </c>
      <c r="V50" s="43"/>
    </row>
    <row r="51" spans="1:22" ht="13.5" customHeight="1" x14ac:dyDescent="0.25">
      <c r="V51" s="43"/>
    </row>
    <row r="52" spans="1:22" ht="13.5" customHeight="1" x14ac:dyDescent="0.25">
      <c r="A52" s="33"/>
      <c r="B52" s="33"/>
      <c r="C52" s="33"/>
      <c r="D52" s="33"/>
      <c r="E52" s="33"/>
      <c r="F52" s="33"/>
      <c r="N52" s="33"/>
      <c r="O52" s="33"/>
      <c r="P52" s="33"/>
      <c r="Q52" s="33"/>
      <c r="R52" s="33"/>
      <c r="S52" s="33"/>
      <c r="V52" s="43"/>
    </row>
    <row r="53" spans="1:22" ht="13.5" customHeight="1" x14ac:dyDescent="0.25">
      <c r="V53" s="43"/>
    </row>
    <row r="54" spans="1:22" ht="13.5" customHeight="1" x14ac:dyDescent="0.25">
      <c r="A54" s="81" t="s">
        <v>118</v>
      </c>
      <c r="B54" s="81"/>
      <c r="C54" s="81"/>
      <c r="D54" s="81"/>
      <c r="E54" s="81"/>
      <c r="F54" s="81"/>
      <c r="G54" s="74"/>
      <c r="H54" s="74"/>
      <c r="I54" s="74"/>
      <c r="J54" s="74"/>
      <c r="K54" s="74"/>
      <c r="L54" s="74"/>
      <c r="N54" s="81" t="s">
        <v>123</v>
      </c>
      <c r="O54" s="81"/>
      <c r="P54" s="81"/>
      <c r="Q54" s="81"/>
      <c r="R54" s="81"/>
      <c r="S54" s="81"/>
      <c r="V54" s="43"/>
    </row>
    <row r="55" spans="1:22" ht="13.5" customHeight="1" x14ac:dyDescent="0.25">
      <c r="A55" s="82" t="s">
        <v>150</v>
      </c>
      <c r="B55" s="82"/>
      <c r="C55" s="82"/>
      <c r="D55" s="82"/>
      <c r="E55" s="82"/>
      <c r="F55" s="82"/>
      <c r="G55" s="75"/>
      <c r="H55" s="75"/>
      <c r="I55" s="75"/>
      <c r="J55" s="75"/>
      <c r="K55" s="75"/>
      <c r="L55" s="75"/>
      <c r="N55" s="82" t="s">
        <v>150</v>
      </c>
      <c r="O55" s="82"/>
      <c r="P55" s="82"/>
      <c r="Q55" s="82"/>
      <c r="R55" s="82"/>
      <c r="S55" s="82"/>
      <c r="V55" s="43"/>
    </row>
    <row r="56" spans="1:22" ht="13.5" customHeight="1" x14ac:dyDescent="0.25">
      <c r="A56" s="56" t="s">
        <v>124</v>
      </c>
      <c r="B56" s="57" t="s">
        <v>125</v>
      </c>
      <c r="C56" s="57" t="s">
        <v>126</v>
      </c>
      <c r="D56" s="57" t="s">
        <v>127</v>
      </c>
      <c r="E56" s="57" t="s">
        <v>128</v>
      </c>
      <c r="F56" s="57" t="s">
        <v>129</v>
      </c>
      <c r="G56" s="76"/>
      <c r="H56" s="76"/>
      <c r="I56" s="76"/>
      <c r="J56" s="76"/>
      <c r="K56" s="76"/>
      <c r="L56" s="76"/>
      <c r="N56" s="56" t="s">
        <v>130</v>
      </c>
      <c r="O56" s="57" t="s">
        <v>131</v>
      </c>
      <c r="P56" s="57" t="s">
        <v>132</v>
      </c>
      <c r="Q56" s="57" t="s">
        <v>133</v>
      </c>
      <c r="R56" s="57" t="s">
        <v>134</v>
      </c>
      <c r="S56" s="56" t="s">
        <v>135</v>
      </c>
      <c r="U56" s="50">
        <v>5</v>
      </c>
      <c r="V56" s="43"/>
    </row>
    <row r="57" spans="1:22" ht="13.5" customHeight="1" x14ac:dyDescent="0.25">
      <c r="A57" s="41" t="s">
        <v>136</v>
      </c>
      <c r="B57" s="40">
        <v>1</v>
      </c>
      <c r="C57" s="40"/>
      <c r="D57" s="40"/>
      <c r="E57" s="40"/>
      <c r="F57" s="58">
        <f>SUM(B57:E57)</f>
        <v>1</v>
      </c>
      <c r="G57" s="36"/>
      <c r="H57" s="36"/>
      <c r="I57" s="36"/>
      <c r="J57" s="36"/>
      <c r="K57" s="36">
        <v>1</v>
      </c>
      <c r="L57" s="36"/>
      <c r="N57" s="39" t="s">
        <v>136</v>
      </c>
      <c r="O57" s="62">
        <v>3000000</v>
      </c>
      <c r="P57" s="62"/>
      <c r="Q57" s="62"/>
      <c r="R57" s="62"/>
      <c r="S57" s="63">
        <f>SUM(O57:R57)</f>
        <v>3000000</v>
      </c>
      <c r="V57" s="43"/>
    </row>
    <row r="58" spans="1:22" ht="13.5" customHeight="1" x14ac:dyDescent="0.25">
      <c r="A58" s="41" t="s">
        <v>137</v>
      </c>
      <c r="B58" s="40"/>
      <c r="C58" s="40">
        <v>1</v>
      </c>
      <c r="D58" s="40"/>
      <c r="E58" s="40">
        <v>2</v>
      </c>
      <c r="F58" s="58">
        <f>SUM(B58:E58)</f>
        <v>3</v>
      </c>
      <c r="G58" s="36"/>
      <c r="H58" s="36"/>
      <c r="I58" s="36"/>
      <c r="J58" s="36"/>
      <c r="K58" s="36"/>
      <c r="L58" s="36"/>
      <c r="N58" s="39" t="s">
        <v>137</v>
      </c>
      <c r="O58" s="62" t="s">
        <v>146</v>
      </c>
      <c r="P58" s="62">
        <v>1140000</v>
      </c>
      <c r="Q58" s="62"/>
      <c r="R58" s="62">
        <v>250000</v>
      </c>
      <c r="S58" s="63">
        <f>SUM(O58:R58)</f>
        <v>1390000</v>
      </c>
      <c r="T58" s="44"/>
      <c r="V58" s="43"/>
    </row>
    <row r="59" spans="1:22" ht="13.5" customHeight="1" x14ac:dyDescent="0.25">
      <c r="A59" s="41" t="s">
        <v>138</v>
      </c>
      <c r="B59" s="40"/>
      <c r="C59" s="40">
        <v>1</v>
      </c>
      <c r="D59" s="40"/>
      <c r="E59" s="40"/>
      <c r="F59" s="58">
        <f>SUM(B59:E59)</f>
        <v>1</v>
      </c>
      <c r="G59" s="36"/>
      <c r="H59" s="36"/>
      <c r="I59" s="36"/>
      <c r="J59" s="36"/>
      <c r="K59" s="36"/>
      <c r="L59" s="36"/>
      <c r="N59" s="39" t="s">
        <v>138</v>
      </c>
      <c r="O59" s="62"/>
      <c r="P59" s="62">
        <v>11512</v>
      </c>
      <c r="Q59" s="62"/>
      <c r="R59" s="62"/>
      <c r="S59" s="63">
        <f>SUM(O59:R59)</f>
        <v>11512</v>
      </c>
      <c r="V59" s="43"/>
    </row>
    <row r="60" spans="1:22" ht="13.5" customHeight="1" x14ac:dyDescent="0.25">
      <c r="A60" s="41" t="s">
        <v>0</v>
      </c>
      <c r="B60" s="40"/>
      <c r="C60" s="40"/>
      <c r="D60" s="40"/>
      <c r="E60" s="40"/>
      <c r="F60" s="58">
        <f>SUM(B60:E60)</f>
        <v>0</v>
      </c>
      <c r="G60" s="36"/>
      <c r="H60" s="36"/>
      <c r="I60" s="36"/>
      <c r="J60" s="36"/>
      <c r="K60" s="36"/>
      <c r="L60" s="36"/>
      <c r="N60" s="39" t="s">
        <v>0</v>
      </c>
      <c r="O60" s="62"/>
      <c r="P60" s="62"/>
      <c r="Q60" s="62"/>
      <c r="R60" s="62"/>
      <c r="S60" s="63">
        <f>SUM(O60:R60)</f>
        <v>0</v>
      </c>
      <c r="T60" s="44"/>
      <c r="V60" s="43"/>
    </row>
    <row r="61" spans="1:22" ht="13.5" customHeight="1" x14ac:dyDescent="0.25">
      <c r="A61" s="59" t="s">
        <v>141</v>
      </c>
      <c r="B61" s="60">
        <f>SUM(B57:B60)</f>
        <v>1</v>
      </c>
      <c r="C61" s="60">
        <f>SUM(C57:C60)</f>
        <v>2</v>
      </c>
      <c r="D61" s="60">
        <f>SUM(D57:D60)</f>
        <v>0</v>
      </c>
      <c r="E61" s="60">
        <f>SUM(E57:E60)</f>
        <v>2</v>
      </c>
      <c r="F61" s="61">
        <f>SUM(F57:F60)</f>
        <v>5</v>
      </c>
      <c r="G61" s="47"/>
      <c r="H61" s="47"/>
      <c r="I61" s="47"/>
      <c r="J61" s="47"/>
      <c r="K61" s="47"/>
      <c r="L61" s="47"/>
      <c r="N61" s="64" t="s">
        <v>140</v>
      </c>
      <c r="O61" s="65"/>
      <c r="P61" s="65"/>
      <c r="Q61" s="65"/>
      <c r="R61" s="65"/>
      <c r="S61" s="65">
        <v>7080000</v>
      </c>
      <c r="V61" s="43"/>
    </row>
    <row r="62" spans="1:22" ht="13.5" customHeight="1" x14ac:dyDescent="0.25">
      <c r="N62" s="66" t="s">
        <v>149</v>
      </c>
      <c r="O62" s="67">
        <f>SUM(O57:O61)</f>
        <v>3000000</v>
      </c>
      <c r="P62" s="67">
        <f>SUM(P57:P61)</f>
        <v>1151512</v>
      </c>
      <c r="Q62" s="67">
        <f>SUM(Q57:Q61)</f>
        <v>0</v>
      </c>
      <c r="R62" s="67">
        <f>SUM(R57:R61)</f>
        <v>250000</v>
      </c>
      <c r="S62" s="67">
        <f>SUM(S57:S61)</f>
        <v>11481512</v>
      </c>
      <c r="T62" s="44"/>
      <c r="V62" s="43"/>
    </row>
    <row r="63" spans="1:22" ht="13.5" customHeight="1" x14ac:dyDescent="0.25">
      <c r="N63" s="68" t="s">
        <v>143</v>
      </c>
      <c r="O63" s="69">
        <f>O62-O61</f>
        <v>3000000</v>
      </c>
      <c r="P63" s="69">
        <f>P62-P61</f>
        <v>1151512</v>
      </c>
      <c r="Q63" s="69">
        <f>Q62-Q61</f>
        <v>0</v>
      </c>
      <c r="R63" s="69">
        <f>R62-R61</f>
        <v>250000</v>
      </c>
      <c r="S63" s="70">
        <f>S62-S61</f>
        <v>4401512</v>
      </c>
      <c r="V63" s="43"/>
    </row>
    <row r="64" spans="1:22" ht="13.5" customHeight="1" x14ac:dyDescent="0.25">
      <c r="P64" s="44"/>
      <c r="Q64" s="44"/>
      <c r="R64" s="44"/>
      <c r="S64" s="44"/>
      <c r="T64" s="44"/>
      <c r="V64" s="43"/>
    </row>
    <row r="65" spans="1:22" ht="13.5" customHeight="1" x14ac:dyDescent="0.25">
      <c r="A65" s="33"/>
      <c r="B65" s="33"/>
      <c r="C65" s="33"/>
      <c r="D65" s="33"/>
      <c r="E65" s="33"/>
      <c r="F65" s="33"/>
      <c r="N65" s="33"/>
      <c r="O65" s="33"/>
      <c r="P65" s="33"/>
      <c r="Q65" s="33"/>
      <c r="R65" s="33"/>
      <c r="S65" s="33"/>
      <c r="V65" s="43"/>
    </row>
    <row r="66" spans="1:22" ht="13.5" customHeight="1" x14ac:dyDescent="0.25">
      <c r="V66" s="43"/>
    </row>
    <row r="67" spans="1:22" ht="13.5" customHeight="1" x14ac:dyDescent="0.25">
      <c r="A67" s="81" t="s">
        <v>118</v>
      </c>
      <c r="B67" s="81"/>
      <c r="C67" s="81"/>
      <c r="D67" s="81"/>
      <c r="E67" s="81"/>
      <c r="F67" s="81"/>
      <c r="G67" s="74"/>
      <c r="H67" s="74"/>
      <c r="I67" s="74"/>
      <c r="J67" s="74"/>
      <c r="K67" s="74"/>
      <c r="L67" s="74"/>
      <c r="N67" s="81" t="s">
        <v>123</v>
      </c>
      <c r="O67" s="81"/>
      <c r="P67" s="81"/>
      <c r="Q67" s="81"/>
      <c r="R67" s="81"/>
      <c r="S67" s="81"/>
      <c r="V67" s="43"/>
    </row>
    <row r="68" spans="1:22" ht="13.5" customHeight="1" x14ac:dyDescent="0.25">
      <c r="A68" s="82" t="s">
        <v>151</v>
      </c>
      <c r="B68" s="82"/>
      <c r="C68" s="82"/>
      <c r="D68" s="82"/>
      <c r="E68" s="82"/>
      <c r="F68" s="82"/>
      <c r="G68" s="75"/>
      <c r="H68" s="75"/>
      <c r="I68" s="75"/>
      <c r="J68" s="75"/>
      <c r="K68" s="75"/>
      <c r="L68" s="75"/>
      <c r="N68" s="82" t="s">
        <v>151</v>
      </c>
      <c r="O68" s="82"/>
      <c r="P68" s="82"/>
      <c r="Q68" s="82"/>
      <c r="R68" s="82"/>
      <c r="S68" s="82"/>
      <c r="V68" s="43"/>
    </row>
    <row r="69" spans="1:22" ht="13.5" customHeight="1" x14ac:dyDescent="0.25">
      <c r="A69" s="56" t="s">
        <v>124</v>
      </c>
      <c r="B69" s="57" t="s">
        <v>125</v>
      </c>
      <c r="C69" s="57" t="s">
        <v>126</v>
      </c>
      <c r="D69" s="57" t="s">
        <v>127</v>
      </c>
      <c r="E69" s="57" t="s">
        <v>128</v>
      </c>
      <c r="F69" s="57" t="s">
        <v>129</v>
      </c>
      <c r="G69" s="76"/>
      <c r="H69" s="76"/>
      <c r="I69" s="76"/>
      <c r="J69" s="76"/>
      <c r="K69" s="76"/>
      <c r="L69" s="76"/>
      <c r="N69" s="56" t="s">
        <v>130</v>
      </c>
      <c r="O69" s="57" t="s">
        <v>131</v>
      </c>
      <c r="P69" s="57" t="s">
        <v>132</v>
      </c>
      <c r="Q69" s="57" t="s">
        <v>133</v>
      </c>
      <c r="R69" s="57" t="s">
        <v>134</v>
      </c>
      <c r="S69" s="56" t="s">
        <v>135</v>
      </c>
      <c r="U69" s="50">
        <v>6</v>
      </c>
      <c r="V69" s="43"/>
    </row>
    <row r="70" spans="1:22" ht="13.5" customHeight="1" x14ac:dyDescent="0.25">
      <c r="A70" s="41" t="s">
        <v>136</v>
      </c>
      <c r="B70" s="40"/>
      <c r="C70" s="40"/>
      <c r="D70" s="40"/>
      <c r="E70" s="40"/>
      <c r="F70" s="58">
        <f>SUM(B70:E70)</f>
        <v>0</v>
      </c>
      <c r="G70" s="36"/>
      <c r="H70" s="36"/>
      <c r="I70" s="36"/>
      <c r="J70" s="36"/>
      <c r="K70" s="36"/>
      <c r="L70" s="36"/>
      <c r="N70" s="39" t="s">
        <v>136</v>
      </c>
      <c r="O70" s="62" t="s">
        <v>146</v>
      </c>
      <c r="P70" s="62"/>
      <c r="Q70" s="62"/>
      <c r="R70" s="62"/>
      <c r="S70" s="63">
        <f>SUM(O70:R70)</f>
        <v>0</v>
      </c>
      <c r="V70" s="43"/>
    </row>
    <row r="71" spans="1:22" ht="13.5" customHeight="1" x14ac:dyDescent="0.25">
      <c r="A71" s="41" t="s">
        <v>137</v>
      </c>
      <c r="B71" s="40">
        <v>2</v>
      </c>
      <c r="C71" s="40">
        <v>3</v>
      </c>
      <c r="D71" s="40">
        <v>1</v>
      </c>
      <c r="E71" s="40"/>
      <c r="F71" s="58">
        <f>SUM(B71:E71)</f>
        <v>6</v>
      </c>
      <c r="G71" s="36"/>
      <c r="H71" s="36">
        <v>2</v>
      </c>
      <c r="I71" s="36"/>
      <c r="J71" s="36"/>
      <c r="K71" s="36"/>
      <c r="L71" s="36"/>
      <c r="N71" s="39" t="s">
        <v>137</v>
      </c>
      <c r="O71" s="62">
        <v>1754500</v>
      </c>
      <c r="P71" s="62">
        <v>2390000</v>
      </c>
      <c r="Q71" s="62">
        <v>420000</v>
      </c>
      <c r="R71" s="62"/>
      <c r="S71" s="63">
        <f>SUM(O71:R71)</f>
        <v>4564500</v>
      </c>
      <c r="V71" s="43"/>
    </row>
    <row r="72" spans="1:22" ht="13.5" customHeight="1" x14ac:dyDescent="0.25">
      <c r="A72" s="41" t="s">
        <v>138</v>
      </c>
      <c r="B72" s="40"/>
      <c r="C72" s="40"/>
      <c r="D72" s="40"/>
      <c r="E72" s="40"/>
      <c r="F72" s="58">
        <f>SUM(B72:E72)</f>
        <v>0</v>
      </c>
      <c r="G72" s="36"/>
      <c r="H72" s="36"/>
      <c r="I72" s="36"/>
      <c r="J72" s="36"/>
      <c r="K72" s="36"/>
      <c r="L72" s="36"/>
      <c r="N72" s="39" t="s">
        <v>138</v>
      </c>
      <c r="O72" s="62"/>
      <c r="P72" s="62"/>
      <c r="Q72" s="62"/>
      <c r="R72" s="62"/>
      <c r="S72" s="63">
        <f>SUM(O72:R72)</f>
        <v>0</v>
      </c>
      <c r="V72" s="43"/>
    </row>
    <row r="73" spans="1:22" ht="13.5" customHeight="1" x14ac:dyDescent="0.25">
      <c r="A73" s="41" t="s">
        <v>0</v>
      </c>
      <c r="B73" s="40"/>
      <c r="C73" s="40"/>
      <c r="D73" s="40"/>
      <c r="E73" s="40"/>
      <c r="F73" s="58">
        <f>SUM(B73:E73)</f>
        <v>0</v>
      </c>
      <c r="G73" s="36"/>
      <c r="H73" s="36"/>
      <c r="I73" s="36"/>
      <c r="J73" s="36"/>
      <c r="K73" s="36"/>
      <c r="L73" s="36"/>
      <c r="N73" s="39" t="s">
        <v>0</v>
      </c>
      <c r="O73" s="62"/>
      <c r="P73" s="62"/>
      <c r="Q73" s="62"/>
      <c r="R73" s="62"/>
      <c r="S73" s="63">
        <f>SUM(O73:R73)</f>
        <v>0</v>
      </c>
      <c r="V73" s="43"/>
    </row>
    <row r="74" spans="1:22" ht="13.5" customHeight="1" x14ac:dyDescent="0.25">
      <c r="A74" s="59" t="s">
        <v>141</v>
      </c>
      <c r="B74" s="60">
        <f>SUM(B70:B73)</f>
        <v>2</v>
      </c>
      <c r="C74" s="60">
        <f>SUM(C70:C73)</f>
        <v>3</v>
      </c>
      <c r="D74" s="60">
        <f>SUM(D70:D73)</f>
        <v>1</v>
      </c>
      <c r="E74" s="60">
        <f>SUM(E70:E73)</f>
        <v>0</v>
      </c>
      <c r="F74" s="61">
        <f>SUM(F70:F73)</f>
        <v>6</v>
      </c>
      <c r="G74" s="47"/>
      <c r="H74" s="47"/>
      <c r="I74" s="47"/>
      <c r="J74" s="47"/>
      <c r="K74" s="47"/>
      <c r="L74" s="47"/>
      <c r="N74" s="64" t="s">
        <v>140</v>
      </c>
      <c r="O74" s="65"/>
      <c r="P74" s="65"/>
      <c r="Q74" s="65"/>
      <c r="R74" s="65"/>
      <c r="S74" s="65"/>
      <c r="V74" s="43"/>
    </row>
    <row r="75" spans="1:22" ht="13.5" customHeight="1" x14ac:dyDescent="0.25">
      <c r="A75" s="46"/>
      <c r="B75" s="47"/>
      <c r="C75" s="47"/>
      <c r="D75" s="47"/>
      <c r="E75" s="47"/>
      <c r="F75" s="47"/>
      <c r="G75" s="47"/>
      <c r="H75" s="47"/>
      <c r="I75" s="47"/>
      <c r="J75" s="47"/>
      <c r="K75" s="47"/>
      <c r="L75" s="47"/>
      <c r="N75" s="66" t="s">
        <v>149</v>
      </c>
      <c r="O75" s="67">
        <f>SUM(O70:O74)</f>
        <v>1754500</v>
      </c>
      <c r="P75" s="67">
        <f>SUM(P70:P74)</f>
        <v>2390000</v>
      </c>
      <c r="Q75" s="67">
        <f>SUM(Q70:Q74)</f>
        <v>420000</v>
      </c>
      <c r="R75" s="67">
        <f>SUM(R70:R74)</f>
        <v>0</v>
      </c>
      <c r="S75" s="67">
        <f>SUM(S70:S74)</f>
        <v>4564500</v>
      </c>
      <c r="V75" s="43"/>
    </row>
    <row r="76" spans="1:22" ht="13.5" customHeight="1" x14ac:dyDescent="0.25">
      <c r="N76" s="68" t="s">
        <v>143</v>
      </c>
      <c r="O76" s="69">
        <f>O75-O74</f>
        <v>1754500</v>
      </c>
      <c r="P76" s="69">
        <f>P75-P74</f>
        <v>2390000</v>
      </c>
      <c r="Q76" s="69">
        <f>Q75-Q74</f>
        <v>420000</v>
      </c>
      <c r="R76" s="69">
        <f>R75-R74</f>
        <v>0</v>
      </c>
      <c r="S76" s="70">
        <f>S75-S74</f>
        <v>4564500</v>
      </c>
      <c r="V76" s="43"/>
    </row>
    <row r="77" spans="1:22" ht="13.5" customHeight="1" x14ac:dyDescent="0.25">
      <c r="V77" s="43"/>
    </row>
    <row r="78" spans="1:22" ht="13.5" customHeight="1" x14ac:dyDescent="0.25">
      <c r="A78" s="33"/>
      <c r="B78" s="33"/>
      <c r="C78" s="33"/>
      <c r="D78" s="33"/>
      <c r="E78" s="33"/>
      <c r="F78" s="33"/>
      <c r="N78" s="33"/>
      <c r="O78" s="33"/>
      <c r="P78" s="33"/>
      <c r="Q78" s="33"/>
      <c r="R78" s="33"/>
      <c r="S78" s="33"/>
    </row>
    <row r="80" spans="1:22" ht="13.5" customHeight="1" x14ac:dyDescent="0.25">
      <c r="A80" s="81" t="s">
        <v>118</v>
      </c>
      <c r="B80" s="81"/>
      <c r="C80" s="81"/>
      <c r="D80" s="81"/>
      <c r="E80" s="81"/>
      <c r="F80" s="81"/>
      <c r="G80" s="74"/>
      <c r="H80" s="74"/>
      <c r="I80" s="74"/>
      <c r="J80" s="74"/>
      <c r="K80" s="74"/>
      <c r="L80" s="74"/>
      <c r="N80" s="81" t="s">
        <v>123</v>
      </c>
      <c r="O80" s="81"/>
      <c r="P80" s="81"/>
      <c r="Q80" s="81"/>
      <c r="R80" s="81"/>
      <c r="S80" s="81"/>
    </row>
    <row r="81" spans="1:21" ht="13.5" customHeight="1" x14ac:dyDescent="0.25">
      <c r="A81" s="82" t="s">
        <v>152</v>
      </c>
      <c r="B81" s="82"/>
      <c r="C81" s="82"/>
      <c r="D81" s="82"/>
      <c r="E81" s="82"/>
      <c r="F81" s="82"/>
      <c r="G81" s="75"/>
      <c r="H81" s="75"/>
      <c r="I81" s="75"/>
      <c r="J81" s="75"/>
      <c r="K81" s="75"/>
      <c r="L81" s="75"/>
      <c r="N81" s="82" t="s">
        <v>152</v>
      </c>
      <c r="O81" s="82"/>
      <c r="P81" s="82"/>
      <c r="Q81" s="82"/>
      <c r="R81" s="82"/>
      <c r="S81" s="82"/>
    </row>
    <row r="82" spans="1:21" ht="13.5" customHeight="1" x14ac:dyDescent="0.25">
      <c r="A82" s="56" t="s">
        <v>124</v>
      </c>
      <c r="B82" s="57" t="s">
        <v>125</v>
      </c>
      <c r="C82" s="57" t="s">
        <v>126</v>
      </c>
      <c r="D82" s="57" t="s">
        <v>127</v>
      </c>
      <c r="E82" s="57" t="s">
        <v>128</v>
      </c>
      <c r="F82" s="57" t="s">
        <v>129</v>
      </c>
      <c r="G82" s="76"/>
      <c r="H82" s="76"/>
      <c r="I82" s="76"/>
      <c r="J82" s="76"/>
      <c r="K82" s="76"/>
      <c r="L82" s="76"/>
      <c r="N82" s="56" t="s">
        <v>130</v>
      </c>
      <c r="O82" s="57" t="s">
        <v>131</v>
      </c>
      <c r="P82" s="57" t="s">
        <v>132</v>
      </c>
      <c r="Q82" s="57" t="s">
        <v>133</v>
      </c>
      <c r="R82" s="57" t="s">
        <v>134</v>
      </c>
      <c r="S82" s="56" t="s">
        <v>135</v>
      </c>
      <c r="U82" s="50">
        <v>7</v>
      </c>
    </row>
    <row r="83" spans="1:21" ht="13.5" customHeight="1" x14ac:dyDescent="0.25">
      <c r="A83" s="41" t="s">
        <v>136</v>
      </c>
      <c r="B83" s="40"/>
      <c r="C83" s="40"/>
      <c r="D83" s="40"/>
      <c r="E83" s="40"/>
      <c r="F83" s="58">
        <f>SUM(B83:E83)</f>
        <v>0</v>
      </c>
      <c r="G83" s="36"/>
      <c r="H83" s="36"/>
      <c r="I83" s="36"/>
      <c r="J83" s="36"/>
      <c r="K83" s="36"/>
      <c r="L83" s="36"/>
      <c r="N83" s="39" t="s">
        <v>136</v>
      </c>
      <c r="O83" s="62" t="s">
        <v>146</v>
      </c>
      <c r="P83" s="62"/>
      <c r="Q83" s="62"/>
      <c r="R83" s="62"/>
      <c r="S83" s="63">
        <f>SUM(O83:R83)</f>
        <v>0</v>
      </c>
    </row>
    <row r="84" spans="1:21" ht="13.5" customHeight="1" x14ac:dyDescent="0.25">
      <c r="A84" s="41" t="s">
        <v>137</v>
      </c>
      <c r="B84" s="40"/>
      <c r="C84" s="40"/>
      <c r="D84" s="40"/>
      <c r="E84" s="40"/>
      <c r="F84" s="58">
        <f>SUM(B84:E84)</f>
        <v>0</v>
      </c>
      <c r="G84" s="36"/>
      <c r="H84" s="36"/>
      <c r="I84" s="36"/>
      <c r="J84" s="36"/>
      <c r="K84" s="36"/>
      <c r="L84" s="36"/>
      <c r="N84" s="39" t="s">
        <v>137</v>
      </c>
      <c r="O84" s="62"/>
      <c r="P84" s="62"/>
      <c r="Q84" s="62"/>
      <c r="R84" s="62"/>
      <c r="S84" s="63">
        <f>SUM(O84:R84)</f>
        <v>0</v>
      </c>
    </row>
    <row r="85" spans="1:21" ht="13.5" customHeight="1" x14ac:dyDescent="0.25">
      <c r="A85" s="41" t="s">
        <v>138</v>
      </c>
      <c r="B85" s="40"/>
      <c r="C85" s="40"/>
      <c r="D85" s="40"/>
      <c r="E85" s="40"/>
      <c r="F85" s="58">
        <f>SUM(B85:E85)</f>
        <v>0</v>
      </c>
      <c r="G85" s="36"/>
      <c r="H85" s="36"/>
      <c r="I85" s="36"/>
      <c r="J85" s="36"/>
      <c r="K85" s="36"/>
      <c r="L85" s="36"/>
      <c r="N85" s="39" t="s">
        <v>138</v>
      </c>
      <c r="O85" s="62"/>
      <c r="P85" s="62"/>
      <c r="Q85" s="62"/>
      <c r="R85" s="62"/>
      <c r="S85" s="63">
        <f>SUM(O85:R85)</f>
        <v>0</v>
      </c>
    </row>
    <row r="86" spans="1:21" ht="13.5" customHeight="1" x14ac:dyDescent="0.25">
      <c r="A86" s="41" t="s">
        <v>0</v>
      </c>
      <c r="B86" s="40"/>
      <c r="C86" s="40"/>
      <c r="D86" s="40"/>
      <c r="E86" s="40"/>
      <c r="F86" s="58">
        <f>SUM(B86:E86)</f>
        <v>0</v>
      </c>
      <c r="G86" s="36"/>
      <c r="H86" s="36"/>
      <c r="I86" s="36"/>
      <c r="J86" s="36"/>
      <c r="K86" s="36"/>
      <c r="L86" s="36"/>
      <c r="N86" s="39" t="s">
        <v>0</v>
      </c>
      <c r="O86" s="62"/>
      <c r="P86" s="62"/>
      <c r="Q86" s="62"/>
      <c r="R86" s="62"/>
      <c r="S86" s="63">
        <f>SUM(O86:R86)</f>
        <v>0</v>
      </c>
    </row>
    <row r="87" spans="1:21" ht="13.5" customHeight="1" x14ac:dyDescent="0.25">
      <c r="A87" s="59" t="s">
        <v>141</v>
      </c>
      <c r="B87" s="60">
        <f>SUM(B83:B86)</f>
        <v>0</v>
      </c>
      <c r="C87" s="60">
        <f>SUM(C83:C86)</f>
        <v>0</v>
      </c>
      <c r="D87" s="60">
        <f>SUM(D83:D86)</f>
        <v>0</v>
      </c>
      <c r="E87" s="60">
        <f>SUM(E83:E86)</f>
        <v>0</v>
      </c>
      <c r="F87" s="61">
        <f>SUM(F83:F86)</f>
        <v>0</v>
      </c>
      <c r="G87" s="47"/>
      <c r="H87" s="47"/>
      <c r="I87" s="47"/>
      <c r="J87" s="47"/>
      <c r="K87" s="47"/>
      <c r="L87" s="47"/>
      <c r="N87" s="64" t="s">
        <v>140</v>
      </c>
      <c r="O87" s="65"/>
      <c r="P87" s="65"/>
      <c r="Q87" s="65"/>
      <c r="R87" s="65"/>
      <c r="S87" s="65">
        <v>100000</v>
      </c>
    </row>
    <row r="88" spans="1:21" ht="13.5" customHeight="1" x14ac:dyDescent="0.25">
      <c r="N88" s="66" t="s">
        <v>149</v>
      </c>
      <c r="O88" s="67">
        <f>SUM(O83:O87)</f>
        <v>0</v>
      </c>
      <c r="P88" s="67">
        <f>SUM(P83:P87)</f>
        <v>0</v>
      </c>
      <c r="Q88" s="67">
        <f>SUM(Q83:Q87)</f>
        <v>0</v>
      </c>
      <c r="R88" s="67">
        <f>SUM(R83:R87)</f>
        <v>0</v>
      </c>
      <c r="S88" s="67">
        <f>SUM(S83:S87)</f>
        <v>100000</v>
      </c>
    </row>
    <row r="89" spans="1:21" ht="13.5" customHeight="1" x14ac:dyDescent="0.25">
      <c r="N89" s="68" t="s">
        <v>143</v>
      </c>
      <c r="O89" s="69">
        <f>O88-O87</f>
        <v>0</v>
      </c>
      <c r="P89" s="69">
        <f>P88-P87</f>
        <v>0</v>
      </c>
      <c r="Q89" s="69">
        <f>Q88-Q87</f>
        <v>0</v>
      </c>
      <c r="R89" s="69">
        <f>R88-R87</f>
        <v>0</v>
      </c>
      <c r="S89" s="70">
        <f>S88-S87</f>
        <v>0</v>
      </c>
    </row>
    <row r="91" spans="1:21" ht="13.5" customHeight="1" x14ac:dyDescent="0.25">
      <c r="A91" s="33"/>
      <c r="B91" s="33"/>
      <c r="C91" s="33"/>
      <c r="D91" s="33"/>
      <c r="E91" s="33"/>
      <c r="F91" s="33"/>
      <c r="N91" s="33"/>
      <c r="O91" s="33"/>
      <c r="P91" s="33"/>
      <c r="Q91" s="33"/>
      <c r="R91" s="33"/>
      <c r="S91" s="33"/>
    </row>
    <row r="93" spans="1:21" ht="13.5" customHeight="1" x14ac:dyDescent="0.25">
      <c r="A93" s="81" t="s">
        <v>118</v>
      </c>
      <c r="B93" s="81"/>
      <c r="C93" s="81"/>
      <c r="D93" s="81"/>
      <c r="E93" s="81"/>
      <c r="F93" s="81"/>
      <c r="G93" s="74"/>
      <c r="H93" s="74"/>
      <c r="I93" s="74"/>
      <c r="J93" s="74"/>
      <c r="K93" s="74"/>
      <c r="L93" s="74"/>
      <c r="N93" s="81" t="s">
        <v>123</v>
      </c>
      <c r="O93" s="81"/>
      <c r="P93" s="81"/>
      <c r="Q93" s="81"/>
      <c r="R93" s="81"/>
      <c r="S93" s="81"/>
    </row>
    <row r="94" spans="1:21" ht="13.5" customHeight="1" x14ac:dyDescent="0.25">
      <c r="A94" s="82" t="s">
        <v>109</v>
      </c>
      <c r="B94" s="82"/>
      <c r="C94" s="82"/>
      <c r="D94" s="82"/>
      <c r="E94" s="82"/>
      <c r="F94" s="82"/>
      <c r="G94" s="75"/>
      <c r="H94" s="75"/>
      <c r="I94" s="75"/>
      <c r="J94" s="75"/>
      <c r="K94" s="75"/>
      <c r="L94" s="75"/>
      <c r="N94" s="82" t="s">
        <v>109</v>
      </c>
      <c r="O94" s="82"/>
      <c r="P94" s="82"/>
      <c r="Q94" s="82"/>
      <c r="R94" s="82"/>
      <c r="S94" s="82"/>
    </row>
    <row r="95" spans="1:21" ht="13.5" customHeight="1" x14ac:dyDescent="0.25">
      <c r="A95" s="56" t="s">
        <v>124</v>
      </c>
      <c r="B95" s="57" t="s">
        <v>125</v>
      </c>
      <c r="C95" s="57" t="s">
        <v>126</v>
      </c>
      <c r="D95" s="57" t="s">
        <v>127</v>
      </c>
      <c r="E95" s="57" t="s">
        <v>128</v>
      </c>
      <c r="F95" s="57" t="s">
        <v>129</v>
      </c>
      <c r="G95" s="76"/>
      <c r="H95" s="76"/>
      <c r="I95" s="76"/>
      <c r="J95" s="76"/>
      <c r="K95" s="76"/>
      <c r="L95" s="76"/>
      <c r="N95" s="56" t="s">
        <v>130</v>
      </c>
      <c r="O95" s="57" t="s">
        <v>131</v>
      </c>
      <c r="P95" s="57" t="s">
        <v>132</v>
      </c>
      <c r="Q95" s="57" t="s">
        <v>133</v>
      </c>
      <c r="R95" s="57" t="s">
        <v>134</v>
      </c>
      <c r="S95" s="56" t="s">
        <v>135</v>
      </c>
      <c r="U95" s="50">
        <v>8</v>
      </c>
    </row>
    <row r="96" spans="1:21" ht="13.5" customHeight="1" x14ac:dyDescent="0.25">
      <c r="A96" s="41" t="s">
        <v>136</v>
      </c>
      <c r="B96" s="40"/>
      <c r="C96" s="40">
        <v>1</v>
      </c>
      <c r="D96" s="40"/>
      <c r="E96" s="40"/>
      <c r="F96" s="58">
        <f>SUM(B96:E96)</f>
        <v>1</v>
      </c>
      <c r="G96" s="36"/>
      <c r="H96" s="36"/>
      <c r="I96" s="36"/>
      <c r="J96" s="36"/>
      <c r="K96" s="36"/>
      <c r="L96" s="36"/>
      <c r="N96" s="39" t="s">
        <v>136</v>
      </c>
      <c r="O96" s="62"/>
      <c r="P96" s="62">
        <v>3700000</v>
      </c>
      <c r="Q96" s="62"/>
      <c r="R96" s="62"/>
      <c r="S96" s="63">
        <f>SUM(O96:R96)</f>
        <v>3700000</v>
      </c>
      <c r="T96" s="51"/>
    </row>
    <row r="97" spans="1:21" ht="13.5" customHeight="1" x14ac:dyDescent="0.25">
      <c r="A97" s="41" t="s">
        <v>137</v>
      </c>
      <c r="B97" s="40">
        <v>1</v>
      </c>
      <c r="C97" s="40">
        <v>2</v>
      </c>
      <c r="D97" s="40">
        <v>5</v>
      </c>
      <c r="E97" s="40">
        <v>1</v>
      </c>
      <c r="F97" s="58">
        <f>SUM(B97:E97)</f>
        <v>9</v>
      </c>
      <c r="G97" s="36"/>
      <c r="H97" s="36">
        <v>1</v>
      </c>
      <c r="I97" s="36"/>
      <c r="J97" s="36"/>
      <c r="K97" s="36"/>
      <c r="L97" s="36"/>
      <c r="N97" s="39" t="s">
        <v>137</v>
      </c>
      <c r="O97" s="62">
        <v>269322</v>
      </c>
      <c r="P97" s="62">
        <v>2800000</v>
      </c>
      <c r="Q97" s="62">
        <v>2411372.08</v>
      </c>
      <c r="R97" s="62">
        <v>1500000</v>
      </c>
      <c r="S97" s="63">
        <f>SUM(O97:R97)</f>
        <v>6980694.0800000001</v>
      </c>
      <c r="T97" s="51"/>
    </row>
    <row r="98" spans="1:21" ht="13.5" customHeight="1" x14ac:dyDescent="0.25">
      <c r="A98" s="41" t="s">
        <v>138</v>
      </c>
      <c r="B98" s="40"/>
      <c r="C98" s="40"/>
      <c r="D98" s="40"/>
      <c r="E98" s="40"/>
      <c r="F98" s="58">
        <f>SUM(B98:E98)</f>
        <v>0</v>
      </c>
      <c r="G98" s="36"/>
      <c r="H98" s="36"/>
      <c r="I98" s="36"/>
      <c r="J98" s="36"/>
      <c r="K98" s="36"/>
      <c r="L98" s="36"/>
      <c r="N98" s="39" t="s">
        <v>138</v>
      </c>
      <c r="O98" s="62"/>
      <c r="P98" s="62"/>
      <c r="Q98" s="62"/>
      <c r="R98" s="62"/>
      <c r="S98" s="63">
        <f>SUM(O98:R98)</f>
        <v>0</v>
      </c>
      <c r="T98" s="51"/>
    </row>
    <row r="99" spans="1:21" ht="13.5" customHeight="1" x14ac:dyDescent="0.25">
      <c r="A99" s="41" t="s">
        <v>0</v>
      </c>
      <c r="B99" s="40"/>
      <c r="C99" s="40"/>
      <c r="D99" s="40"/>
      <c r="E99" s="40"/>
      <c r="F99" s="58">
        <f>SUM(B99:E99)</f>
        <v>0</v>
      </c>
      <c r="G99" s="36"/>
      <c r="H99" s="36"/>
      <c r="I99" s="36"/>
      <c r="J99" s="36"/>
      <c r="K99" s="36"/>
      <c r="L99" s="36"/>
      <c r="N99" s="39" t="s">
        <v>0</v>
      </c>
      <c r="O99" s="62"/>
      <c r="P99" s="62"/>
      <c r="Q99" s="62"/>
      <c r="R99" s="62"/>
      <c r="S99" s="63">
        <f>SUM(O99:R99)</f>
        <v>0</v>
      </c>
      <c r="T99" s="51"/>
    </row>
    <row r="100" spans="1:21" ht="13.5" customHeight="1" x14ac:dyDescent="0.25">
      <c r="A100" s="59" t="s">
        <v>141</v>
      </c>
      <c r="B100" s="60">
        <f>SUM(B96:B99)</f>
        <v>1</v>
      </c>
      <c r="C100" s="60">
        <f>SUM(C96:C99)</f>
        <v>3</v>
      </c>
      <c r="D100" s="60">
        <f>SUM(D96:D99)</f>
        <v>5</v>
      </c>
      <c r="E100" s="60">
        <f>SUM(E96:E99)</f>
        <v>1</v>
      </c>
      <c r="F100" s="61">
        <f>SUM(F96:F99)</f>
        <v>10</v>
      </c>
      <c r="G100" s="47"/>
      <c r="H100" s="47"/>
      <c r="I100" s="47"/>
      <c r="J100" s="47"/>
      <c r="K100" s="47"/>
      <c r="L100" s="47"/>
      <c r="N100" s="64" t="s">
        <v>140</v>
      </c>
      <c r="O100" s="65"/>
      <c r="P100" s="65"/>
      <c r="Q100" s="65"/>
      <c r="R100" s="65"/>
      <c r="S100" s="65">
        <v>80000</v>
      </c>
      <c r="T100" s="52"/>
    </row>
    <row r="101" spans="1:21" ht="13.5" customHeight="1" x14ac:dyDescent="0.25">
      <c r="N101" s="66" t="s">
        <v>149</v>
      </c>
      <c r="O101" s="67">
        <f>SUM(O96:O100)</f>
        <v>269322</v>
      </c>
      <c r="P101" s="67">
        <f>SUM(P96:P100)</f>
        <v>6500000</v>
      </c>
      <c r="Q101" s="67">
        <f>SUM(Q96:Q100)</f>
        <v>2411372.08</v>
      </c>
      <c r="R101" s="67">
        <f>SUM(R96:R100)</f>
        <v>1500000</v>
      </c>
      <c r="S101" s="67">
        <f>SUM(S96:S100)</f>
        <v>10760694.08</v>
      </c>
    </row>
    <row r="102" spans="1:21" ht="13.5" customHeight="1" x14ac:dyDescent="0.25">
      <c r="N102" s="68" t="s">
        <v>143</v>
      </c>
      <c r="O102" s="69">
        <f>O101-O100</f>
        <v>269322</v>
      </c>
      <c r="P102" s="69">
        <f>P101-P100</f>
        <v>6500000</v>
      </c>
      <c r="Q102" s="69">
        <f>Q101-Q100</f>
        <v>2411372.08</v>
      </c>
      <c r="R102" s="69">
        <f>R101-R100</f>
        <v>1500000</v>
      </c>
      <c r="S102" s="70">
        <f>S101-S100</f>
        <v>10680694.08</v>
      </c>
    </row>
    <row r="104" spans="1:21" ht="13.5" customHeight="1" x14ac:dyDescent="0.25">
      <c r="A104" s="33"/>
      <c r="B104" s="33"/>
      <c r="C104" s="33"/>
      <c r="D104" s="33"/>
      <c r="E104" s="33"/>
      <c r="F104" s="33"/>
      <c r="N104" s="33"/>
      <c r="O104" s="33"/>
      <c r="P104" s="33"/>
      <c r="Q104" s="33"/>
      <c r="R104" s="33"/>
      <c r="S104" s="33"/>
    </row>
    <row r="106" spans="1:21" ht="13.5" customHeight="1" x14ac:dyDescent="0.25">
      <c r="A106" s="81" t="s">
        <v>118</v>
      </c>
      <c r="B106" s="81"/>
      <c r="C106" s="81"/>
      <c r="D106" s="81"/>
      <c r="E106" s="81"/>
      <c r="F106" s="81"/>
      <c r="G106" s="74"/>
      <c r="H106" s="74"/>
      <c r="I106" s="74"/>
      <c r="J106" s="74"/>
      <c r="K106" s="74"/>
      <c r="L106" s="74"/>
      <c r="N106" s="81" t="s">
        <v>123</v>
      </c>
      <c r="O106" s="81"/>
      <c r="P106" s="81"/>
      <c r="Q106" s="81"/>
      <c r="R106" s="81"/>
      <c r="S106" s="81"/>
    </row>
    <row r="107" spans="1:21" ht="13.5" customHeight="1" x14ac:dyDescent="0.25">
      <c r="A107" s="82" t="s">
        <v>153</v>
      </c>
      <c r="B107" s="82"/>
      <c r="C107" s="82"/>
      <c r="D107" s="82"/>
      <c r="E107" s="82"/>
      <c r="F107" s="82"/>
      <c r="G107" s="75"/>
      <c r="H107" s="75"/>
      <c r="I107" s="75"/>
      <c r="J107" s="75"/>
      <c r="K107" s="75"/>
      <c r="L107" s="75"/>
      <c r="N107" s="82" t="s">
        <v>153</v>
      </c>
      <c r="O107" s="82"/>
      <c r="P107" s="82"/>
      <c r="Q107" s="82"/>
      <c r="R107" s="82"/>
      <c r="S107" s="82"/>
    </row>
    <row r="108" spans="1:21" ht="13.5" customHeight="1" x14ac:dyDescent="0.25">
      <c r="A108" s="56" t="s">
        <v>124</v>
      </c>
      <c r="B108" s="57" t="s">
        <v>125</v>
      </c>
      <c r="C108" s="57" t="s">
        <v>126</v>
      </c>
      <c r="D108" s="57" t="s">
        <v>127</v>
      </c>
      <c r="E108" s="57" t="s">
        <v>128</v>
      </c>
      <c r="F108" s="57" t="s">
        <v>129</v>
      </c>
      <c r="G108" s="76"/>
      <c r="H108" s="76"/>
      <c r="I108" s="76"/>
      <c r="J108" s="76"/>
      <c r="K108" s="76"/>
      <c r="L108" s="76"/>
      <c r="N108" s="56" t="s">
        <v>130</v>
      </c>
      <c r="O108" s="57" t="s">
        <v>131</v>
      </c>
      <c r="P108" s="57" t="s">
        <v>132</v>
      </c>
      <c r="Q108" s="57" t="s">
        <v>133</v>
      </c>
      <c r="R108" s="57" t="s">
        <v>134</v>
      </c>
      <c r="S108" s="56" t="s">
        <v>135</v>
      </c>
      <c r="U108" s="50">
        <v>9</v>
      </c>
    </row>
    <row r="109" spans="1:21" ht="13.5" customHeight="1" x14ac:dyDescent="0.25">
      <c r="A109" s="41" t="s">
        <v>136</v>
      </c>
      <c r="B109" s="40"/>
      <c r="C109" s="40"/>
      <c r="D109" s="40"/>
      <c r="E109" s="40"/>
      <c r="F109" s="58">
        <f>SUM(B109:E109)</f>
        <v>0</v>
      </c>
      <c r="G109" s="36"/>
      <c r="H109" s="36"/>
      <c r="I109" s="36"/>
      <c r="J109" s="36"/>
      <c r="K109" s="36"/>
      <c r="L109" s="36"/>
      <c r="N109" s="39" t="s">
        <v>136</v>
      </c>
      <c r="O109" s="62" t="s">
        <v>146</v>
      </c>
      <c r="P109" s="62"/>
      <c r="Q109" s="62"/>
      <c r="R109" s="62"/>
      <c r="S109" s="63">
        <f>SUM(O109:R109)</f>
        <v>0</v>
      </c>
    </row>
    <row r="110" spans="1:21" ht="13.5" customHeight="1" x14ac:dyDescent="0.25">
      <c r="A110" s="41" t="s">
        <v>137</v>
      </c>
      <c r="B110" s="40"/>
      <c r="C110" s="40">
        <v>4</v>
      </c>
      <c r="D110" s="40"/>
      <c r="E110" s="40">
        <v>1</v>
      </c>
      <c r="F110" s="58">
        <f>SUM(B110:E110)</f>
        <v>5</v>
      </c>
      <c r="G110" s="36"/>
      <c r="H110" s="36"/>
      <c r="I110" s="36"/>
      <c r="J110" s="36"/>
      <c r="K110" s="36"/>
      <c r="L110" s="36"/>
      <c r="N110" s="39" t="s">
        <v>137</v>
      </c>
      <c r="O110" s="62" t="s">
        <v>146</v>
      </c>
      <c r="P110" s="62">
        <v>3490400</v>
      </c>
      <c r="Q110" s="62" t="s">
        <v>146</v>
      </c>
      <c r="R110" s="62">
        <v>1120000</v>
      </c>
      <c r="S110" s="63">
        <f>SUM(O110:R110)</f>
        <v>4610400</v>
      </c>
    </row>
    <row r="111" spans="1:21" ht="13.5" customHeight="1" x14ac:dyDescent="0.25">
      <c r="A111" s="41" t="s">
        <v>138</v>
      </c>
      <c r="B111" s="40">
        <v>1</v>
      </c>
      <c r="C111" s="40">
        <v>1</v>
      </c>
      <c r="D111" s="40"/>
      <c r="E111" s="40"/>
      <c r="F111" s="58">
        <f>SUM(B111:E111)</f>
        <v>2</v>
      </c>
      <c r="G111" s="36"/>
      <c r="H111" s="36"/>
      <c r="I111" s="36">
        <v>1</v>
      </c>
      <c r="J111" s="36"/>
      <c r="K111" s="36"/>
      <c r="L111" s="36"/>
      <c r="N111" s="39" t="s">
        <v>138</v>
      </c>
      <c r="O111" s="62">
        <v>108000</v>
      </c>
      <c r="P111" s="62">
        <v>83400</v>
      </c>
      <c r="Q111" s="62"/>
      <c r="R111" s="62"/>
      <c r="S111" s="63">
        <f>SUM(O111:R111)</f>
        <v>191400</v>
      </c>
    </row>
    <row r="112" spans="1:21" ht="13.5" customHeight="1" x14ac:dyDescent="0.25">
      <c r="A112" s="41" t="s">
        <v>0</v>
      </c>
      <c r="B112" s="40"/>
      <c r="C112" s="40"/>
      <c r="D112" s="40"/>
      <c r="E112" s="40"/>
      <c r="F112" s="58">
        <f>SUM(B112:E112)</f>
        <v>0</v>
      </c>
      <c r="G112" s="36"/>
      <c r="H112" s="36"/>
      <c r="I112" s="36"/>
      <c r="J112" s="36"/>
      <c r="K112" s="36"/>
      <c r="L112" s="36"/>
      <c r="N112" s="39" t="s">
        <v>0</v>
      </c>
      <c r="O112" s="62"/>
      <c r="P112" s="62"/>
      <c r="Q112" s="62"/>
      <c r="R112" s="62"/>
      <c r="S112" s="63">
        <f>SUM(O112:R112)</f>
        <v>0</v>
      </c>
    </row>
    <row r="113" spans="1:21" ht="13.5" customHeight="1" x14ac:dyDescent="0.25">
      <c r="A113" s="59" t="s">
        <v>141</v>
      </c>
      <c r="B113" s="60">
        <f>SUM(B109:B112)</f>
        <v>1</v>
      </c>
      <c r="C113" s="60">
        <f>SUM(C109:C112)</f>
        <v>5</v>
      </c>
      <c r="D113" s="60">
        <f>SUM(D109:D112)</f>
        <v>0</v>
      </c>
      <c r="E113" s="60">
        <f>SUM(E109:E112)</f>
        <v>1</v>
      </c>
      <c r="F113" s="61">
        <f>SUM(F109:F112)</f>
        <v>7</v>
      </c>
      <c r="G113" s="47"/>
      <c r="H113" s="47"/>
      <c r="I113" s="47"/>
      <c r="J113" s="47"/>
      <c r="K113" s="47"/>
      <c r="L113" s="47"/>
      <c r="N113" s="64" t="s">
        <v>140</v>
      </c>
      <c r="O113" s="65"/>
      <c r="P113" s="65"/>
      <c r="Q113" s="65"/>
      <c r="R113" s="65"/>
      <c r="S113" s="65"/>
    </row>
    <row r="114" spans="1:21" ht="13.5" customHeight="1" x14ac:dyDescent="0.25">
      <c r="N114" s="66" t="s">
        <v>149</v>
      </c>
      <c r="O114" s="67">
        <f>SUM(O109:O113)</f>
        <v>108000</v>
      </c>
      <c r="P114" s="67">
        <f>SUM(P109:P113)</f>
        <v>3573800</v>
      </c>
      <c r="Q114" s="67">
        <f>SUM(Q109:Q113)</f>
        <v>0</v>
      </c>
      <c r="R114" s="67">
        <f>SUM(R109:R113)</f>
        <v>1120000</v>
      </c>
      <c r="S114" s="67">
        <f>SUM(S109:S113)</f>
        <v>4801800</v>
      </c>
    </row>
    <row r="115" spans="1:21" ht="13.5" customHeight="1" x14ac:dyDescent="0.25">
      <c r="N115" s="68" t="s">
        <v>143</v>
      </c>
      <c r="O115" s="69">
        <f>O114-O113</f>
        <v>108000</v>
      </c>
      <c r="P115" s="69">
        <f>P114-P113</f>
        <v>3573800</v>
      </c>
      <c r="Q115" s="69">
        <f>Q114-Q113</f>
        <v>0</v>
      </c>
      <c r="R115" s="69">
        <f>R114-R113</f>
        <v>1120000</v>
      </c>
      <c r="S115" s="70">
        <f>S114-S113</f>
        <v>4801800</v>
      </c>
    </row>
    <row r="117" spans="1:21" ht="13.5" customHeight="1" x14ac:dyDescent="0.25">
      <c r="A117" s="33"/>
      <c r="B117" s="33"/>
      <c r="C117" s="33"/>
      <c r="D117" s="33"/>
      <c r="E117" s="33"/>
      <c r="F117" s="33"/>
      <c r="N117" s="33"/>
      <c r="O117" s="33"/>
      <c r="P117" s="33"/>
      <c r="Q117" s="33"/>
      <c r="R117" s="33"/>
      <c r="S117" s="33"/>
    </row>
    <row r="119" spans="1:21" ht="13.5" customHeight="1" x14ac:dyDescent="0.25">
      <c r="A119" s="81" t="s">
        <v>118</v>
      </c>
      <c r="B119" s="81"/>
      <c r="C119" s="81"/>
      <c r="D119" s="81"/>
      <c r="E119" s="81"/>
      <c r="F119" s="81"/>
      <c r="G119" s="74"/>
      <c r="H119" s="74"/>
      <c r="I119" s="74"/>
      <c r="J119" s="74"/>
      <c r="K119" s="74"/>
      <c r="L119" s="74"/>
      <c r="N119" s="81" t="s">
        <v>123</v>
      </c>
      <c r="O119" s="81"/>
      <c r="P119" s="81"/>
      <c r="Q119" s="81"/>
      <c r="R119" s="81"/>
      <c r="S119" s="81"/>
    </row>
    <row r="120" spans="1:21" ht="13.5" customHeight="1" x14ac:dyDescent="0.25">
      <c r="A120" s="82" t="s">
        <v>110</v>
      </c>
      <c r="B120" s="82"/>
      <c r="C120" s="82"/>
      <c r="D120" s="82"/>
      <c r="E120" s="82"/>
      <c r="F120" s="82"/>
      <c r="G120" s="75"/>
      <c r="H120" s="75"/>
      <c r="I120" s="75"/>
      <c r="J120" s="75"/>
      <c r="K120" s="75"/>
      <c r="L120" s="75"/>
      <c r="N120" s="82" t="s">
        <v>110</v>
      </c>
      <c r="O120" s="82"/>
      <c r="P120" s="82"/>
      <c r="Q120" s="82"/>
      <c r="R120" s="82"/>
      <c r="S120" s="82"/>
    </row>
    <row r="121" spans="1:21" ht="13.5" customHeight="1" x14ac:dyDescent="0.25">
      <c r="A121" s="56" t="s">
        <v>124</v>
      </c>
      <c r="B121" s="57" t="s">
        <v>125</v>
      </c>
      <c r="C121" s="57" t="s">
        <v>126</v>
      </c>
      <c r="D121" s="57" t="s">
        <v>127</v>
      </c>
      <c r="E121" s="57" t="s">
        <v>128</v>
      </c>
      <c r="F121" s="57" t="s">
        <v>129</v>
      </c>
      <c r="G121" s="76"/>
      <c r="H121" s="76"/>
      <c r="I121" s="76"/>
      <c r="J121" s="76"/>
      <c r="K121" s="76"/>
      <c r="L121" s="76"/>
      <c r="N121" s="56" t="s">
        <v>130</v>
      </c>
      <c r="O121" s="57" t="s">
        <v>131</v>
      </c>
      <c r="P121" s="57" t="s">
        <v>132</v>
      </c>
      <c r="Q121" s="57" t="s">
        <v>133</v>
      </c>
      <c r="R121" s="57" t="s">
        <v>134</v>
      </c>
      <c r="S121" s="56" t="s">
        <v>135</v>
      </c>
      <c r="U121" s="50">
        <v>10</v>
      </c>
    </row>
    <row r="122" spans="1:21" ht="13.5" customHeight="1" x14ac:dyDescent="0.25">
      <c r="A122" s="41" t="s">
        <v>136</v>
      </c>
      <c r="B122" s="40">
        <v>1</v>
      </c>
      <c r="C122" s="40"/>
      <c r="D122" s="40">
        <v>1</v>
      </c>
      <c r="E122" s="40"/>
      <c r="F122" s="58">
        <f>SUM(B122:E122)</f>
        <v>2</v>
      </c>
      <c r="G122" s="36"/>
      <c r="H122" s="36"/>
      <c r="I122" s="36"/>
      <c r="J122" s="36"/>
      <c r="K122" s="36">
        <v>1</v>
      </c>
      <c r="L122" s="36"/>
      <c r="N122" s="39" t="s">
        <v>136</v>
      </c>
      <c r="O122" s="62"/>
      <c r="P122" s="62"/>
      <c r="Q122" s="62"/>
      <c r="R122" s="62"/>
      <c r="S122" s="63">
        <f>SUM(O122:R122)</f>
        <v>0</v>
      </c>
    </row>
    <row r="123" spans="1:21" ht="13.5" customHeight="1" x14ac:dyDescent="0.25">
      <c r="A123" s="41" t="s">
        <v>137</v>
      </c>
      <c r="B123" s="40" t="s">
        <v>146</v>
      </c>
      <c r="C123" s="40"/>
      <c r="D123" s="40"/>
      <c r="E123" s="40"/>
      <c r="F123" s="58">
        <f>SUM(B123:E123)</f>
        <v>0</v>
      </c>
      <c r="G123" s="36"/>
      <c r="H123" s="36"/>
      <c r="I123" s="36"/>
      <c r="J123" s="36"/>
      <c r="K123" s="36"/>
      <c r="L123" s="36"/>
      <c r="N123" s="39" t="s">
        <v>137</v>
      </c>
      <c r="O123" s="62">
        <v>1530000</v>
      </c>
      <c r="P123" s="62"/>
      <c r="Q123" s="62">
        <v>500000</v>
      </c>
      <c r="R123" s="62"/>
      <c r="S123" s="63">
        <f>SUM(O123:R123)</f>
        <v>2030000</v>
      </c>
    </row>
    <row r="124" spans="1:21" ht="13.5" customHeight="1" x14ac:dyDescent="0.25">
      <c r="A124" s="41" t="s">
        <v>138</v>
      </c>
      <c r="B124" s="40"/>
      <c r="C124" s="40"/>
      <c r="D124" s="40"/>
      <c r="E124" s="40"/>
      <c r="F124" s="58">
        <f>SUM(B124:E124)</f>
        <v>0</v>
      </c>
      <c r="G124" s="36"/>
      <c r="H124" s="36"/>
      <c r="I124" s="36"/>
      <c r="J124" s="36"/>
      <c r="K124" s="36"/>
      <c r="L124" s="36"/>
      <c r="N124" s="39" t="s">
        <v>138</v>
      </c>
      <c r="O124" s="62"/>
      <c r="P124" s="62"/>
      <c r="Q124" s="62"/>
      <c r="R124" s="62"/>
      <c r="S124" s="63">
        <f>SUM(O124:R124)</f>
        <v>0</v>
      </c>
    </row>
    <row r="125" spans="1:21" ht="13.5" customHeight="1" x14ac:dyDescent="0.25">
      <c r="A125" s="41" t="s">
        <v>0</v>
      </c>
      <c r="B125" s="40"/>
      <c r="C125" s="40"/>
      <c r="D125" s="40"/>
      <c r="E125" s="40"/>
      <c r="F125" s="58">
        <f>SUM(B125:E125)</f>
        <v>0</v>
      </c>
      <c r="G125" s="36"/>
      <c r="H125" s="36"/>
      <c r="I125" s="36"/>
      <c r="J125" s="36"/>
      <c r="K125" s="36"/>
      <c r="L125" s="36"/>
      <c r="N125" s="39" t="s">
        <v>0</v>
      </c>
      <c r="O125" s="62"/>
      <c r="P125" s="62"/>
      <c r="Q125" s="62"/>
      <c r="R125" s="62"/>
      <c r="S125" s="63">
        <f>SUM(O125:R125)</f>
        <v>0</v>
      </c>
    </row>
    <row r="126" spans="1:21" ht="13.5" customHeight="1" x14ac:dyDescent="0.25">
      <c r="A126" s="59" t="s">
        <v>141</v>
      </c>
      <c r="B126" s="60">
        <f>SUM(B122:B125)</f>
        <v>1</v>
      </c>
      <c r="C126" s="60">
        <f>SUM(C122:C125)</f>
        <v>0</v>
      </c>
      <c r="D126" s="60">
        <f>SUM(D122:D125)</f>
        <v>1</v>
      </c>
      <c r="E126" s="60">
        <f>SUM(E122:E125)</f>
        <v>0</v>
      </c>
      <c r="F126" s="61">
        <f>SUM(F122:F125)</f>
        <v>2</v>
      </c>
      <c r="G126" s="47"/>
      <c r="H126" s="47"/>
      <c r="I126" s="47"/>
      <c r="J126" s="47"/>
      <c r="K126" s="47"/>
      <c r="L126" s="47"/>
      <c r="N126" s="64" t="s">
        <v>140</v>
      </c>
      <c r="O126" s="65"/>
      <c r="P126" s="65"/>
      <c r="Q126" s="65">
        <v>50000</v>
      </c>
      <c r="R126" s="65"/>
      <c r="S126" s="65">
        <f>SUM(O126:R126)</f>
        <v>50000</v>
      </c>
    </row>
    <row r="127" spans="1:21" ht="13.5" customHeight="1" x14ac:dyDescent="0.25">
      <c r="N127" s="66" t="s">
        <v>149</v>
      </c>
      <c r="O127" s="67">
        <f>SUM(O122:O126)</f>
        <v>1530000</v>
      </c>
      <c r="P127" s="67">
        <f>SUM(P122:P126)</f>
        <v>0</v>
      </c>
      <c r="Q127" s="67">
        <f>SUM(Q122:Q126)</f>
        <v>550000</v>
      </c>
      <c r="R127" s="67">
        <f>SUM(R122:R126)</f>
        <v>0</v>
      </c>
      <c r="S127" s="67">
        <f>SUM(S122:S126)</f>
        <v>2080000</v>
      </c>
    </row>
    <row r="128" spans="1:21" ht="13.5" customHeight="1" x14ac:dyDescent="0.25">
      <c r="N128" s="68" t="s">
        <v>143</v>
      </c>
      <c r="O128" s="69">
        <f>O127-O126</f>
        <v>1530000</v>
      </c>
      <c r="P128" s="69">
        <f>P127-P126</f>
        <v>0</v>
      </c>
      <c r="Q128" s="69">
        <f>Q127-Q126</f>
        <v>500000</v>
      </c>
      <c r="R128" s="69">
        <f>R127-R126</f>
        <v>0</v>
      </c>
      <c r="S128" s="70">
        <f>S127-S126</f>
        <v>2030000</v>
      </c>
    </row>
    <row r="130" spans="1:21" ht="13.5" customHeight="1" x14ac:dyDescent="0.25">
      <c r="A130" s="33"/>
      <c r="B130" s="33"/>
      <c r="C130" s="33"/>
      <c r="D130" s="33"/>
      <c r="E130" s="33"/>
      <c r="F130" s="33"/>
      <c r="N130" s="33"/>
      <c r="O130" s="33"/>
      <c r="P130" s="33"/>
      <c r="Q130" s="33"/>
      <c r="R130" s="33"/>
      <c r="S130" s="33"/>
    </row>
    <row r="132" spans="1:21" ht="13.5" customHeight="1" x14ac:dyDescent="0.25">
      <c r="A132" s="81" t="s">
        <v>118</v>
      </c>
      <c r="B132" s="81"/>
      <c r="C132" s="81"/>
      <c r="D132" s="81"/>
      <c r="E132" s="81"/>
      <c r="F132" s="81"/>
      <c r="G132" s="74"/>
      <c r="H132" s="74"/>
      <c r="I132" s="74"/>
      <c r="J132" s="74"/>
      <c r="K132" s="74"/>
      <c r="L132" s="74"/>
      <c r="N132" s="81" t="s">
        <v>123</v>
      </c>
      <c r="O132" s="81"/>
      <c r="P132" s="81"/>
      <c r="Q132" s="81"/>
      <c r="R132" s="81"/>
      <c r="S132" s="81"/>
    </row>
    <row r="133" spans="1:21" ht="13.5" customHeight="1" x14ac:dyDescent="0.25">
      <c r="A133" s="82" t="s">
        <v>108</v>
      </c>
      <c r="B133" s="82"/>
      <c r="C133" s="82"/>
      <c r="D133" s="82"/>
      <c r="E133" s="82"/>
      <c r="F133" s="82"/>
      <c r="G133" s="75"/>
      <c r="H133" s="75"/>
      <c r="I133" s="75"/>
      <c r="J133" s="75"/>
      <c r="K133" s="75"/>
      <c r="L133" s="75"/>
      <c r="N133" s="82" t="s">
        <v>108</v>
      </c>
      <c r="O133" s="82"/>
      <c r="P133" s="82"/>
      <c r="Q133" s="82"/>
      <c r="R133" s="82"/>
      <c r="S133" s="82"/>
    </row>
    <row r="134" spans="1:21" ht="13.5" customHeight="1" x14ac:dyDescent="0.25">
      <c r="A134" s="56" t="s">
        <v>124</v>
      </c>
      <c r="B134" s="57" t="s">
        <v>125</v>
      </c>
      <c r="C134" s="57" t="s">
        <v>126</v>
      </c>
      <c r="D134" s="57" t="s">
        <v>127</v>
      </c>
      <c r="E134" s="57" t="s">
        <v>128</v>
      </c>
      <c r="F134" s="57" t="s">
        <v>129</v>
      </c>
      <c r="G134" s="76"/>
      <c r="H134" s="76"/>
      <c r="I134" s="76"/>
      <c r="J134" s="76"/>
      <c r="K134" s="76"/>
      <c r="L134" s="76"/>
      <c r="N134" s="56" t="s">
        <v>130</v>
      </c>
      <c r="O134" s="57" t="s">
        <v>131</v>
      </c>
      <c r="P134" s="57" t="s">
        <v>132</v>
      </c>
      <c r="Q134" s="57" t="s">
        <v>133</v>
      </c>
      <c r="R134" s="57" t="s">
        <v>134</v>
      </c>
      <c r="S134" s="56" t="s">
        <v>135</v>
      </c>
      <c r="U134" s="50">
        <v>11</v>
      </c>
    </row>
    <row r="135" spans="1:21" ht="13.5" customHeight="1" x14ac:dyDescent="0.25">
      <c r="A135" s="41" t="s">
        <v>136</v>
      </c>
      <c r="B135" s="40"/>
      <c r="C135" s="40"/>
      <c r="D135" s="40"/>
      <c r="E135" s="40"/>
      <c r="F135" s="58">
        <f>SUM(B135:E135)</f>
        <v>0</v>
      </c>
      <c r="G135" s="36"/>
      <c r="H135" s="36"/>
      <c r="I135" s="36"/>
      <c r="J135" s="36"/>
      <c r="K135" s="36"/>
      <c r="L135" s="36"/>
      <c r="N135" s="39" t="s">
        <v>136</v>
      </c>
      <c r="O135" s="62"/>
      <c r="P135" s="62"/>
      <c r="Q135" s="62"/>
      <c r="R135" s="62"/>
      <c r="S135" s="63">
        <f>SUM(O135:R135)</f>
        <v>0</v>
      </c>
    </row>
    <row r="136" spans="1:21" ht="13.5" customHeight="1" x14ac:dyDescent="0.25">
      <c r="A136" s="41" t="s">
        <v>137</v>
      </c>
      <c r="B136" s="40"/>
      <c r="C136" s="40"/>
      <c r="D136" s="40"/>
      <c r="E136" s="40"/>
      <c r="F136" s="58">
        <f>SUM(B136:E136)</f>
        <v>0</v>
      </c>
      <c r="G136" s="36"/>
      <c r="H136" s="36"/>
      <c r="I136" s="36"/>
      <c r="J136" s="36"/>
      <c r="K136" s="36"/>
      <c r="L136" s="36"/>
      <c r="N136" s="39" t="s">
        <v>137</v>
      </c>
      <c r="O136" s="62"/>
      <c r="P136" s="62"/>
      <c r="Q136" s="62"/>
      <c r="R136" s="62"/>
      <c r="S136" s="63">
        <f>SUM(O136:R136)</f>
        <v>0</v>
      </c>
    </row>
    <row r="137" spans="1:21" ht="13.5" customHeight="1" x14ac:dyDescent="0.25">
      <c r="A137" s="41" t="s">
        <v>138</v>
      </c>
      <c r="B137" s="40"/>
      <c r="C137" s="40"/>
      <c r="D137" s="40"/>
      <c r="E137" s="40"/>
      <c r="F137" s="58">
        <f>SUM(B137:E137)</f>
        <v>0</v>
      </c>
      <c r="G137" s="36"/>
      <c r="H137" s="36"/>
      <c r="I137" s="36"/>
      <c r="J137" s="36"/>
      <c r="K137" s="36"/>
      <c r="L137" s="36"/>
      <c r="N137" s="39" t="s">
        <v>138</v>
      </c>
      <c r="O137" s="62"/>
      <c r="P137" s="62"/>
      <c r="Q137" s="62"/>
      <c r="R137" s="62"/>
      <c r="S137" s="63">
        <f>SUM(O137:R137)</f>
        <v>0</v>
      </c>
    </row>
    <row r="138" spans="1:21" ht="13.5" customHeight="1" x14ac:dyDescent="0.25">
      <c r="A138" s="41" t="s">
        <v>0</v>
      </c>
      <c r="B138" s="40">
        <v>1</v>
      </c>
      <c r="C138" s="40">
        <v>1</v>
      </c>
      <c r="D138" s="40"/>
      <c r="E138" s="40"/>
      <c r="F138" s="58">
        <f>SUM(B138:E138)</f>
        <v>2</v>
      </c>
      <c r="G138" s="36"/>
      <c r="H138" s="36"/>
      <c r="I138" s="36"/>
      <c r="J138" s="36">
        <v>1</v>
      </c>
      <c r="K138" s="36"/>
      <c r="L138" s="36"/>
      <c r="N138" s="39" t="s">
        <v>0</v>
      </c>
      <c r="O138" s="62">
        <v>7500000</v>
      </c>
      <c r="P138" s="62">
        <v>7500000</v>
      </c>
      <c r="Q138" s="62"/>
      <c r="R138" s="62"/>
      <c r="S138" s="63">
        <f>SUM(O138:R138)</f>
        <v>15000000</v>
      </c>
    </row>
    <row r="139" spans="1:21" ht="13.5" customHeight="1" x14ac:dyDescent="0.25">
      <c r="A139" s="59" t="s">
        <v>141</v>
      </c>
      <c r="B139" s="60">
        <f>SUM(B135:B138)</f>
        <v>1</v>
      </c>
      <c r="C139" s="60">
        <f>SUM(C135:C138)</f>
        <v>1</v>
      </c>
      <c r="D139" s="60">
        <f>SUM(D135:D138)</f>
        <v>0</v>
      </c>
      <c r="E139" s="60">
        <f>SUM(E135:E138)</f>
        <v>0</v>
      </c>
      <c r="F139" s="61">
        <f>SUM(F135:F138)</f>
        <v>2</v>
      </c>
      <c r="G139" s="47"/>
      <c r="H139" s="47"/>
      <c r="I139" s="47"/>
      <c r="J139" s="47"/>
      <c r="K139" s="47"/>
      <c r="L139" s="47"/>
      <c r="N139" s="64" t="s">
        <v>140</v>
      </c>
      <c r="O139" s="65"/>
      <c r="P139" s="65"/>
      <c r="Q139" s="65"/>
      <c r="R139" s="65"/>
      <c r="S139" s="65"/>
    </row>
    <row r="140" spans="1:21" ht="13.5" customHeight="1" x14ac:dyDescent="0.25">
      <c r="N140" s="66" t="s">
        <v>149</v>
      </c>
      <c r="O140" s="67">
        <f>SUM(O135:O139)</f>
        <v>7500000</v>
      </c>
      <c r="P140" s="67">
        <f>SUM(P135:P139)</f>
        <v>7500000</v>
      </c>
      <c r="Q140" s="67">
        <f>SUM(Q135:Q139)</f>
        <v>0</v>
      </c>
      <c r="R140" s="67">
        <f>SUM(R135:R139)</f>
        <v>0</v>
      </c>
      <c r="S140" s="67">
        <f>SUM(S135:S139)</f>
        <v>15000000</v>
      </c>
    </row>
    <row r="141" spans="1:21" ht="13.5" customHeight="1" x14ac:dyDescent="0.25">
      <c r="N141" s="68" t="s">
        <v>143</v>
      </c>
      <c r="O141" s="69">
        <f>O140-O139</f>
        <v>7500000</v>
      </c>
      <c r="P141" s="69">
        <f>P140-P139</f>
        <v>7500000</v>
      </c>
      <c r="Q141" s="69">
        <f>Q140-Q139</f>
        <v>0</v>
      </c>
      <c r="R141" s="69">
        <f>R140-R139</f>
        <v>0</v>
      </c>
      <c r="S141" s="70">
        <f>S140-S139</f>
        <v>15000000</v>
      </c>
    </row>
    <row r="143" spans="1:21" ht="13.5" customHeight="1" x14ac:dyDescent="0.25">
      <c r="A143" s="33"/>
      <c r="B143" s="33"/>
      <c r="C143" s="33"/>
      <c r="D143" s="33"/>
      <c r="E143" s="33"/>
      <c r="F143" s="33"/>
      <c r="N143" s="33"/>
      <c r="O143" s="33"/>
      <c r="P143" s="33"/>
      <c r="Q143" s="33"/>
      <c r="R143" s="33"/>
      <c r="S143" s="33"/>
    </row>
    <row r="145" spans="1:21" ht="13.5" customHeight="1" x14ac:dyDescent="0.25">
      <c r="A145" s="81" t="s">
        <v>118</v>
      </c>
      <c r="B145" s="81"/>
      <c r="C145" s="81"/>
      <c r="D145" s="81"/>
      <c r="E145" s="81"/>
      <c r="F145" s="81"/>
      <c r="G145" s="74"/>
      <c r="H145" s="74"/>
      <c r="I145" s="74"/>
      <c r="J145" s="74"/>
      <c r="K145" s="74"/>
      <c r="L145" s="74"/>
      <c r="N145" s="81" t="s">
        <v>123</v>
      </c>
      <c r="O145" s="81"/>
      <c r="P145" s="81"/>
      <c r="Q145" s="81"/>
      <c r="R145" s="81"/>
      <c r="S145" s="81"/>
    </row>
    <row r="146" spans="1:21" ht="13.5" customHeight="1" x14ac:dyDescent="0.25">
      <c r="A146" s="82" t="s">
        <v>154</v>
      </c>
      <c r="B146" s="82"/>
      <c r="C146" s="82"/>
      <c r="D146" s="82"/>
      <c r="E146" s="82"/>
      <c r="F146" s="82"/>
      <c r="G146" s="75"/>
      <c r="H146" s="75"/>
      <c r="I146" s="75"/>
      <c r="J146" s="75"/>
      <c r="K146" s="75"/>
      <c r="L146" s="75"/>
      <c r="N146" s="82" t="s">
        <v>154</v>
      </c>
      <c r="O146" s="82"/>
      <c r="P146" s="82"/>
      <c r="Q146" s="82"/>
      <c r="R146" s="82"/>
      <c r="S146" s="82"/>
    </row>
    <row r="147" spans="1:21" ht="13.5" customHeight="1" x14ac:dyDescent="0.25">
      <c r="A147" s="56" t="s">
        <v>124</v>
      </c>
      <c r="B147" s="57" t="s">
        <v>125</v>
      </c>
      <c r="C147" s="57" t="s">
        <v>126</v>
      </c>
      <c r="D147" s="57" t="s">
        <v>127</v>
      </c>
      <c r="E147" s="57" t="s">
        <v>128</v>
      </c>
      <c r="F147" s="57" t="s">
        <v>129</v>
      </c>
      <c r="G147" s="76"/>
      <c r="H147" s="76"/>
      <c r="I147" s="76"/>
      <c r="J147" s="76"/>
      <c r="K147" s="76"/>
      <c r="L147" s="76"/>
      <c r="N147" s="56" t="s">
        <v>130</v>
      </c>
      <c r="O147" s="57" t="s">
        <v>131</v>
      </c>
      <c r="P147" s="57" t="s">
        <v>132</v>
      </c>
      <c r="Q147" s="57" t="s">
        <v>133</v>
      </c>
      <c r="R147" s="57" t="s">
        <v>134</v>
      </c>
      <c r="S147" s="56" t="s">
        <v>135</v>
      </c>
      <c r="U147" s="50">
        <v>12</v>
      </c>
    </row>
    <row r="148" spans="1:21" ht="13.5" customHeight="1" x14ac:dyDescent="0.25">
      <c r="A148" s="41" t="s">
        <v>136</v>
      </c>
      <c r="B148" s="40"/>
      <c r="C148" s="40"/>
      <c r="D148" s="40"/>
      <c r="E148" s="40"/>
      <c r="F148" s="58">
        <f>SUM(B148:E148)</f>
        <v>0</v>
      </c>
      <c r="G148" s="36"/>
      <c r="H148" s="36"/>
      <c r="I148" s="36"/>
      <c r="J148" s="36"/>
      <c r="K148" s="36"/>
      <c r="L148" s="36"/>
      <c r="N148" s="39" t="s">
        <v>136</v>
      </c>
      <c r="O148" s="62"/>
      <c r="P148" s="62"/>
      <c r="Q148" s="62"/>
      <c r="R148" s="62"/>
      <c r="S148" s="63">
        <f>SUM(O148:R148)</f>
        <v>0</v>
      </c>
    </row>
    <row r="149" spans="1:21" ht="13.5" customHeight="1" x14ac:dyDescent="0.25">
      <c r="A149" s="41" t="s">
        <v>137</v>
      </c>
      <c r="B149" s="40">
        <v>1</v>
      </c>
      <c r="C149" s="40">
        <v>1</v>
      </c>
      <c r="D149" s="40"/>
      <c r="E149" s="40">
        <v>1</v>
      </c>
      <c r="F149" s="58">
        <f>SUM(B149:E149)</f>
        <v>3</v>
      </c>
      <c r="G149" s="36"/>
      <c r="H149" s="36">
        <v>1</v>
      </c>
      <c r="I149" s="36"/>
      <c r="J149" s="36"/>
      <c r="K149" s="36"/>
      <c r="L149" s="36"/>
      <c r="N149" s="39" t="s">
        <v>137</v>
      </c>
      <c r="O149" s="62">
        <v>1000000</v>
      </c>
      <c r="P149" s="62">
        <v>1000000</v>
      </c>
      <c r="Q149" s="62"/>
      <c r="R149" s="62">
        <v>1000000</v>
      </c>
      <c r="S149" s="63">
        <f>SUM(O149:R149)</f>
        <v>3000000</v>
      </c>
    </row>
    <row r="150" spans="1:21" ht="13.5" customHeight="1" x14ac:dyDescent="0.25">
      <c r="A150" s="41" t="s">
        <v>138</v>
      </c>
      <c r="B150" s="40"/>
      <c r="C150" s="40"/>
      <c r="D150" s="40"/>
      <c r="E150" s="40"/>
      <c r="F150" s="58">
        <f>SUM(B150:E150)</f>
        <v>0</v>
      </c>
      <c r="G150" s="36"/>
      <c r="H150" s="36"/>
      <c r="I150" s="36"/>
      <c r="J150" s="36"/>
      <c r="K150" s="36"/>
      <c r="L150" s="36"/>
      <c r="N150" s="39" t="s">
        <v>138</v>
      </c>
      <c r="O150" s="62"/>
      <c r="P150" s="62"/>
      <c r="Q150" s="62"/>
      <c r="R150" s="62"/>
      <c r="S150" s="63">
        <f>SUM(O150:R150)</f>
        <v>0</v>
      </c>
    </row>
    <row r="151" spans="1:21" ht="13.5" customHeight="1" x14ac:dyDescent="0.25">
      <c r="A151" s="41" t="s">
        <v>0</v>
      </c>
      <c r="B151" s="40"/>
      <c r="C151" s="40"/>
      <c r="D151" s="40"/>
      <c r="E151" s="40"/>
      <c r="F151" s="58">
        <f>SUM(B151:E151)</f>
        <v>0</v>
      </c>
      <c r="G151" s="36"/>
      <c r="H151" s="36"/>
      <c r="I151" s="36"/>
      <c r="J151" s="36"/>
      <c r="K151" s="36"/>
      <c r="L151" s="36"/>
      <c r="N151" s="39" t="s">
        <v>0</v>
      </c>
      <c r="O151" s="62"/>
      <c r="P151" s="62"/>
      <c r="Q151" s="62"/>
      <c r="R151" s="62"/>
      <c r="S151" s="63">
        <f>SUM(O151:R151)</f>
        <v>0</v>
      </c>
    </row>
    <row r="152" spans="1:21" ht="13.5" customHeight="1" x14ac:dyDescent="0.25">
      <c r="A152" s="59" t="s">
        <v>141</v>
      </c>
      <c r="B152" s="60">
        <f>SUM(B148:B151)</f>
        <v>1</v>
      </c>
      <c r="C152" s="60">
        <f>SUM(C148:C151)</f>
        <v>1</v>
      </c>
      <c r="D152" s="60">
        <f>SUM(D148:D151)</f>
        <v>0</v>
      </c>
      <c r="E152" s="60">
        <f>SUM(E148:E151)</f>
        <v>1</v>
      </c>
      <c r="F152" s="61">
        <f>SUM(F148:F151)</f>
        <v>3</v>
      </c>
      <c r="G152" s="47"/>
      <c r="H152" s="47"/>
      <c r="I152" s="47"/>
      <c r="J152" s="47"/>
      <c r="K152" s="47"/>
      <c r="L152" s="47"/>
      <c r="N152" s="64" t="s">
        <v>140</v>
      </c>
      <c r="O152" s="65"/>
      <c r="P152" s="65"/>
      <c r="Q152" s="65"/>
      <c r="R152" s="65"/>
      <c r="S152" s="65"/>
    </row>
    <row r="153" spans="1:21" ht="13.5" customHeight="1" x14ac:dyDescent="0.25">
      <c r="N153" s="66" t="s">
        <v>149</v>
      </c>
      <c r="O153" s="67">
        <f>SUM(O148:O152)</f>
        <v>1000000</v>
      </c>
      <c r="P153" s="67">
        <f>SUM(P148:P152)</f>
        <v>1000000</v>
      </c>
      <c r="Q153" s="67">
        <f>SUM(Q148:Q152)</f>
        <v>0</v>
      </c>
      <c r="R153" s="67">
        <f>SUM(R148:R152)</f>
        <v>1000000</v>
      </c>
      <c r="S153" s="67">
        <f>SUM(S148:S152)</f>
        <v>3000000</v>
      </c>
    </row>
    <row r="154" spans="1:21" ht="13.5" customHeight="1" x14ac:dyDescent="0.25">
      <c r="N154" s="68" t="s">
        <v>143</v>
      </c>
      <c r="O154" s="69">
        <f>O153-O152</f>
        <v>1000000</v>
      </c>
      <c r="P154" s="69">
        <f>P153-P152</f>
        <v>1000000</v>
      </c>
      <c r="Q154" s="69">
        <f>Q153-Q152</f>
        <v>0</v>
      </c>
      <c r="R154" s="69">
        <f>R153-R152</f>
        <v>1000000</v>
      </c>
      <c r="S154" s="70">
        <f>S153-S152</f>
        <v>3000000</v>
      </c>
    </row>
    <row r="156" spans="1:21" ht="13.5" customHeight="1" x14ac:dyDescent="0.25">
      <c r="A156" s="33"/>
      <c r="B156" s="33"/>
      <c r="C156" s="33"/>
      <c r="D156" s="33"/>
      <c r="E156" s="33"/>
      <c r="F156" s="33"/>
      <c r="N156" s="33"/>
      <c r="O156" s="33"/>
      <c r="P156" s="33"/>
      <c r="Q156" s="33"/>
      <c r="R156" s="33"/>
      <c r="S156" s="33"/>
    </row>
    <row r="158" spans="1:21" ht="13.5" customHeight="1" x14ac:dyDescent="0.25">
      <c r="A158" s="81" t="s">
        <v>118</v>
      </c>
      <c r="B158" s="81"/>
      <c r="C158" s="81"/>
      <c r="D158" s="81"/>
      <c r="E158" s="81"/>
      <c r="F158" s="81"/>
      <c r="G158" s="74"/>
      <c r="H158" s="74"/>
      <c r="I158" s="74"/>
      <c r="J158" s="74"/>
      <c r="K158" s="74"/>
      <c r="L158" s="74"/>
      <c r="N158" s="81" t="s">
        <v>123</v>
      </c>
      <c r="O158" s="81"/>
      <c r="P158" s="81"/>
      <c r="Q158" s="81"/>
      <c r="R158" s="81"/>
      <c r="S158" s="81"/>
    </row>
    <row r="159" spans="1:21" ht="13.5" customHeight="1" x14ac:dyDescent="0.25">
      <c r="A159" s="82" t="s">
        <v>155</v>
      </c>
      <c r="B159" s="82"/>
      <c r="C159" s="82"/>
      <c r="D159" s="82"/>
      <c r="E159" s="82"/>
      <c r="F159" s="82"/>
      <c r="G159" s="75"/>
      <c r="H159" s="75"/>
      <c r="I159" s="75"/>
      <c r="J159" s="75"/>
      <c r="K159" s="75"/>
      <c r="L159" s="75"/>
      <c r="N159" s="82" t="s">
        <v>155</v>
      </c>
      <c r="O159" s="82"/>
      <c r="P159" s="82"/>
      <c r="Q159" s="82"/>
      <c r="R159" s="82"/>
      <c r="S159" s="82"/>
    </row>
    <row r="160" spans="1:21" ht="13.5" customHeight="1" x14ac:dyDescent="0.25">
      <c r="A160" s="56" t="s">
        <v>124</v>
      </c>
      <c r="B160" s="57" t="s">
        <v>125</v>
      </c>
      <c r="C160" s="57" t="s">
        <v>126</v>
      </c>
      <c r="D160" s="57" t="s">
        <v>127</v>
      </c>
      <c r="E160" s="57" t="s">
        <v>128</v>
      </c>
      <c r="F160" s="57" t="s">
        <v>129</v>
      </c>
      <c r="G160" s="76"/>
      <c r="H160" s="76"/>
      <c r="I160" s="76"/>
      <c r="J160" s="76"/>
      <c r="K160" s="76"/>
      <c r="L160" s="76"/>
      <c r="N160" s="56" t="s">
        <v>130</v>
      </c>
      <c r="O160" s="57" t="s">
        <v>131</v>
      </c>
      <c r="P160" s="57" t="s">
        <v>132</v>
      </c>
      <c r="Q160" s="57" t="s">
        <v>133</v>
      </c>
      <c r="R160" s="57" t="s">
        <v>134</v>
      </c>
      <c r="S160" s="56" t="s">
        <v>135</v>
      </c>
      <c r="U160" s="50">
        <v>13</v>
      </c>
    </row>
    <row r="161" spans="1:21" ht="13.5" customHeight="1" x14ac:dyDescent="0.25">
      <c r="A161" s="41" t="s">
        <v>136</v>
      </c>
      <c r="B161" s="40"/>
      <c r="C161" s="40"/>
      <c r="D161" s="40"/>
      <c r="E161" s="40"/>
      <c r="F161" s="58">
        <f>SUM(B161:E161)</f>
        <v>0</v>
      </c>
      <c r="G161" s="36"/>
      <c r="H161" s="36"/>
      <c r="I161" s="36"/>
      <c r="J161" s="36"/>
      <c r="K161" s="36"/>
      <c r="L161" s="36"/>
      <c r="N161" s="39" t="s">
        <v>136</v>
      </c>
      <c r="O161" s="62"/>
      <c r="P161" s="62"/>
      <c r="Q161" s="62"/>
      <c r="R161" s="62"/>
      <c r="S161" s="63">
        <f>SUM(O161:R161)</f>
        <v>0</v>
      </c>
    </row>
    <row r="162" spans="1:21" ht="13.5" customHeight="1" x14ac:dyDescent="0.25">
      <c r="A162" s="41" t="s">
        <v>137</v>
      </c>
      <c r="B162" s="40"/>
      <c r="C162" s="40"/>
      <c r="D162" s="40"/>
      <c r="E162" s="40"/>
      <c r="F162" s="58">
        <f>SUM(B162:E162)</f>
        <v>0</v>
      </c>
      <c r="G162" s="36"/>
      <c r="H162" s="36"/>
      <c r="I162" s="36"/>
      <c r="J162" s="36"/>
      <c r="K162" s="36"/>
      <c r="L162" s="36"/>
      <c r="N162" s="39" t="s">
        <v>137</v>
      </c>
      <c r="O162" s="62"/>
      <c r="P162" s="62"/>
      <c r="Q162" s="62"/>
      <c r="R162" s="62"/>
      <c r="S162" s="63">
        <f>SUM(O162:R162)</f>
        <v>0</v>
      </c>
    </row>
    <row r="163" spans="1:21" ht="13.5" customHeight="1" x14ac:dyDescent="0.25">
      <c r="A163" s="41" t="s">
        <v>138</v>
      </c>
      <c r="B163" s="40">
        <v>1</v>
      </c>
      <c r="C163" s="40"/>
      <c r="D163" s="40"/>
      <c r="E163" s="40"/>
      <c r="F163" s="58">
        <f>SUM(B163:E163)</f>
        <v>1</v>
      </c>
      <c r="G163" s="36"/>
      <c r="H163" s="36"/>
      <c r="I163" s="36">
        <v>1</v>
      </c>
      <c r="J163" s="36"/>
      <c r="K163" s="36"/>
      <c r="L163" s="36"/>
      <c r="N163" s="39" t="s">
        <v>138</v>
      </c>
      <c r="O163" s="62">
        <v>110000</v>
      </c>
      <c r="P163" s="62"/>
      <c r="Q163" s="62"/>
      <c r="R163" s="62"/>
      <c r="S163" s="63">
        <f>SUM(O163:R163)</f>
        <v>110000</v>
      </c>
    </row>
    <row r="164" spans="1:21" ht="13.5" customHeight="1" x14ac:dyDescent="0.25">
      <c r="A164" s="41" t="s">
        <v>0</v>
      </c>
      <c r="B164" s="40"/>
      <c r="C164" s="40"/>
      <c r="D164" s="40"/>
      <c r="E164" s="40"/>
      <c r="F164" s="58">
        <f>SUM(B164:E164)</f>
        <v>0</v>
      </c>
      <c r="G164" s="36"/>
      <c r="H164" s="36"/>
      <c r="I164" s="36"/>
      <c r="J164" s="36"/>
      <c r="K164" s="36"/>
      <c r="L164" s="36"/>
      <c r="N164" s="39" t="s">
        <v>0</v>
      </c>
      <c r="O164" s="62"/>
      <c r="P164" s="62"/>
      <c r="Q164" s="62"/>
      <c r="R164" s="62"/>
      <c r="S164" s="63">
        <f>SUM(O164:R164)</f>
        <v>0</v>
      </c>
    </row>
    <row r="165" spans="1:21" ht="13.5" customHeight="1" x14ac:dyDescent="0.25">
      <c r="A165" s="59" t="s">
        <v>141</v>
      </c>
      <c r="B165" s="60">
        <f>SUM(B161:B164)</f>
        <v>1</v>
      </c>
      <c r="C165" s="60">
        <f>SUM(C161:C164)</f>
        <v>0</v>
      </c>
      <c r="D165" s="60">
        <f>SUM(D161:D164)</f>
        <v>0</v>
      </c>
      <c r="E165" s="60">
        <f>SUM(E161:E164)</f>
        <v>0</v>
      </c>
      <c r="F165" s="61">
        <f>SUM(F161:F164)</f>
        <v>1</v>
      </c>
      <c r="G165" s="47"/>
      <c r="H165" s="47"/>
      <c r="I165" s="47"/>
      <c r="J165" s="47"/>
      <c r="K165" s="47"/>
      <c r="L165" s="47"/>
      <c r="N165" s="64" t="s">
        <v>140</v>
      </c>
      <c r="O165" s="65"/>
      <c r="P165" s="65"/>
      <c r="Q165" s="65"/>
      <c r="R165" s="65"/>
      <c r="S165" s="65"/>
    </row>
    <row r="166" spans="1:21" ht="13.5" customHeight="1" x14ac:dyDescent="0.25">
      <c r="N166" s="66" t="s">
        <v>149</v>
      </c>
      <c r="O166" s="67">
        <f>SUM(O161:O165)</f>
        <v>110000</v>
      </c>
      <c r="P166" s="67">
        <f>SUM(P161:P165)</f>
        <v>0</v>
      </c>
      <c r="Q166" s="67">
        <f>SUM(Q161:Q165)</f>
        <v>0</v>
      </c>
      <c r="R166" s="67">
        <f>SUM(R161:R165)</f>
        <v>0</v>
      </c>
      <c r="S166" s="67">
        <f>SUM(S161:S165)</f>
        <v>110000</v>
      </c>
    </row>
    <row r="167" spans="1:21" ht="13.5" customHeight="1" x14ac:dyDescent="0.25">
      <c r="N167" s="68" t="s">
        <v>143</v>
      </c>
      <c r="O167" s="69">
        <f>O166-O165</f>
        <v>110000</v>
      </c>
      <c r="P167" s="69">
        <f>P166-P165</f>
        <v>0</v>
      </c>
      <c r="Q167" s="69">
        <f>Q166-Q165</f>
        <v>0</v>
      </c>
      <c r="R167" s="69">
        <f>R166-R165</f>
        <v>0</v>
      </c>
      <c r="S167" s="70">
        <f>S166-S165</f>
        <v>110000</v>
      </c>
    </row>
    <row r="169" spans="1:21" ht="13.5" customHeight="1" x14ac:dyDescent="0.25">
      <c r="A169" s="33"/>
      <c r="B169" s="33"/>
      <c r="C169" s="33"/>
      <c r="D169" s="33"/>
      <c r="E169" s="33"/>
      <c r="F169" s="33"/>
      <c r="N169" s="33"/>
      <c r="O169" s="33"/>
      <c r="P169" s="33"/>
      <c r="Q169" s="33"/>
      <c r="R169" s="33"/>
      <c r="S169" s="33"/>
    </row>
    <row r="171" spans="1:21" ht="13.5" customHeight="1" x14ac:dyDescent="0.25">
      <c r="A171" s="81" t="s">
        <v>118</v>
      </c>
      <c r="B171" s="81"/>
      <c r="C171" s="81"/>
      <c r="D171" s="81"/>
      <c r="E171" s="81"/>
      <c r="F171" s="81"/>
      <c r="G171" s="74"/>
      <c r="H171" s="74"/>
      <c r="I171" s="74"/>
      <c r="J171" s="74"/>
      <c r="K171" s="74"/>
      <c r="L171" s="74"/>
      <c r="N171" s="81" t="s">
        <v>123</v>
      </c>
      <c r="O171" s="81"/>
      <c r="P171" s="81"/>
      <c r="Q171" s="81"/>
      <c r="R171" s="81"/>
      <c r="S171" s="81"/>
    </row>
    <row r="172" spans="1:21" ht="13.5" customHeight="1" x14ac:dyDescent="0.25">
      <c r="A172" s="82" t="s">
        <v>156</v>
      </c>
      <c r="B172" s="82"/>
      <c r="C172" s="82"/>
      <c r="D172" s="82"/>
      <c r="E172" s="82"/>
      <c r="F172" s="82"/>
      <c r="G172" s="75"/>
      <c r="H172" s="75"/>
      <c r="I172" s="75"/>
      <c r="J172" s="75"/>
      <c r="K172" s="75"/>
      <c r="L172" s="75"/>
      <c r="N172" s="82" t="s">
        <v>156</v>
      </c>
      <c r="O172" s="82"/>
      <c r="P172" s="82"/>
      <c r="Q172" s="82"/>
      <c r="R172" s="82"/>
      <c r="S172" s="82"/>
    </row>
    <row r="173" spans="1:21" ht="13.5" customHeight="1" x14ac:dyDescent="0.25">
      <c r="A173" s="56" t="s">
        <v>124</v>
      </c>
      <c r="B173" s="57" t="s">
        <v>125</v>
      </c>
      <c r="C173" s="57" t="s">
        <v>126</v>
      </c>
      <c r="D173" s="57" t="s">
        <v>127</v>
      </c>
      <c r="E173" s="57" t="s">
        <v>128</v>
      </c>
      <c r="F173" s="57" t="s">
        <v>129</v>
      </c>
      <c r="G173" s="76"/>
      <c r="H173" s="76"/>
      <c r="I173" s="76"/>
      <c r="J173" s="76"/>
      <c r="K173" s="76"/>
      <c r="L173" s="76"/>
      <c r="N173" s="56" t="s">
        <v>130</v>
      </c>
      <c r="O173" s="57" t="s">
        <v>131</v>
      </c>
      <c r="P173" s="57" t="s">
        <v>132</v>
      </c>
      <c r="Q173" s="57" t="s">
        <v>133</v>
      </c>
      <c r="R173" s="57" t="s">
        <v>134</v>
      </c>
      <c r="S173" s="56" t="s">
        <v>135</v>
      </c>
      <c r="U173" s="50">
        <v>14</v>
      </c>
    </row>
    <row r="174" spans="1:21" ht="13.5" customHeight="1" x14ac:dyDescent="0.25">
      <c r="A174" s="41" t="s">
        <v>136</v>
      </c>
      <c r="B174" s="40"/>
      <c r="C174" s="40"/>
      <c r="D174" s="40"/>
      <c r="E174" s="40"/>
      <c r="F174" s="58">
        <f>SUM(B174:E174)</f>
        <v>0</v>
      </c>
      <c r="G174" s="36"/>
      <c r="H174" s="36"/>
      <c r="I174" s="36"/>
      <c r="J174" s="36"/>
      <c r="K174" s="36"/>
      <c r="L174" s="36"/>
      <c r="N174" s="39" t="s">
        <v>136</v>
      </c>
      <c r="O174" s="62"/>
      <c r="P174" s="62"/>
      <c r="Q174" s="62"/>
      <c r="R174" s="62"/>
      <c r="S174" s="63">
        <f>SUM(O174:R174)</f>
        <v>0</v>
      </c>
    </row>
    <row r="175" spans="1:21" ht="13.5" customHeight="1" x14ac:dyDescent="0.25">
      <c r="A175" s="41" t="s">
        <v>137</v>
      </c>
      <c r="B175" s="40"/>
      <c r="C175" s="40">
        <v>1</v>
      </c>
      <c r="D175" s="40"/>
      <c r="E175" s="40"/>
      <c r="F175" s="58">
        <f>SUM(B175:E175)</f>
        <v>1</v>
      </c>
      <c r="G175" s="36"/>
      <c r="H175" s="36"/>
      <c r="I175" s="36"/>
      <c r="J175" s="36"/>
      <c r="K175" s="36"/>
      <c r="L175" s="36"/>
      <c r="N175" s="39" t="s">
        <v>137</v>
      </c>
      <c r="O175" s="62"/>
      <c r="P175" s="62">
        <v>450000</v>
      </c>
      <c r="Q175" s="62"/>
      <c r="R175" s="62"/>
      <c r="S175" s="63">
        <f>SUM(O175:R175)</f>
        <v>450000</v>
      </c>
    </row>
    <row r="176" spans="1:21" ht="13.5" customHeight="1" x14ac:dyDescent="0.25">
      <c r="A176" s="41" t="s">
        <v>138</v>
      </c>
      <c r="B176" s="40"/>
      <c r="C176" s="40"/>
      <c r="D176" s="40"/>
      <c r="E176" s="40"/>
      <c r="F176" s="58">
        <f>SUM(B176:E176)</f>
        <v>0</v>
      </c>
      <c r="G176" s="36"/>
      <c r="H176" s="36"/>
      <c r="I176" s="36"/>
      <c r="J176" s="36"/>
      <c r="K176" s="36"/>
      <c r="L176" s="36"/>
      <c r="N176" s="39" t="s">
        <v>138</v>
      </c>
      <c r="O176" s="62"/>
      <c r="P176" s="62"/>
      <c r="Q176" s="62"/>
      <c r="R176" s="62"/>
      <c r="S176" s="63">
        <f>SUM(O176:R176)</f>
        <v>0</v>
      </c>
    </row>
    <row r="177" spans="1:21" ht="13.5" customHeight="1" x14ac:dyDescent="0.25">
      <c r="A177" s="41" t="s">
        <v>0</v>
      </c>
      <c r="B177" s="40"/>
      <c r="C177" s="40"/>
      <c r="D177" s="40"/>
      <c r="E177" s="40"/>
      <c r="F177" s="58">
        <f>SUM(B177:E177)</f>
        <v>0</v>
      </c>
      <c r="G177" s="36"/>
      <c r="H177" s="36"/>
      <c r="I177" s="36"/>
      <c r="J177" s="36"/>
      <c r="K177" s="36"/>
      <c r="L177" s="36"/>
      <c r="N177" s="39" t="s">
        <v>0</v>
      </c>
      <c r="O177" s="62"/>
      <c r="P177" s="62"/>
      <c r="Q177" s="62"/>
      <c r="R177" s="62"/>
      <c r="S177" s="63">
        <f>SUM(O177:R177)</f>
        <v>0</v>
      </c>
    </row>
    <row r="178" spans="1:21" ht="13.5" customHeight="1" x14ac:dyDescent="0.25">
      <c r="A178" s="59" t="s">
        <v>141</v>
      </c>
      <c r="B178" s="60">
        <f>SUM(B174:B177)</f>
        <v>0</v>
      </c>
      <c r="C178" s="60">
        <f>SUM(C174:C177)</f>
        <v>1</v>
      </c>
      <c r="D178" s="60">
        <f>SUM(D174:D177)</f>
        <v>0</v>
      </c>
      <c r="E178" s="60">
        <f>SUM(E174:E177)</f>
        <v>0</v>
      </c>
      <c r="F178" s="61">
        <f>SUM(F174:F177)</f>
        <v>1</v>
      </c>
      <c r="G178" s="47"/>
      <c r="H178" s="47"/>
      <c r="I178" s="47"/>
      <c r="J178" s="47"/>
      <c r="K178" s="47"/>
      <c r="L178" s="47"/>
      <c r="N178" s="64" t="s">
        <v>140</v>
      </c>
      <c r="O178" s="65"/>
      <c r="P178" s="65"/>
      <c r="Q178" s="65"/>
      <c r="R178" s="65"/>
      <c r="S178" s="65"/>
    </row>
    <row r="179" spans="1:21" ht="13.5" customHeight="1" x14ac:dyDescent="0.25">
      <c r="N179" s="66" t="s">
        <v>149</v>
      </c>
      <c r="O179" s="67">
        <f>SUM(O174:O178)</f>
        <v>0</v>
      </c>
      <c r="P179" s="67">
        <f>SUM(P174:P178)</f>
        <v>450000</v>
      </c>
      <c r="Q179" s="67">
        <f>SUM(Q174:Q178)</f>
        <v>0</v>
      </c>
      <c r="R179" s="67">
        <f>SUM(R174:R178)</f>
        <v>0</v>
      </c>
      <c r="S179" s="67">
        <f>SUM(S174:S178)</f>
        <v>450000</v>
      </c>
    </row>
    <row r="180" spans="1:21" ht="13.5" customHeight="1" x14ac:dyDescent="0.25">
      <c r="N180" s="68" t="s">
        <v>143</v>
      </c>
      <c r="O180" s="69">
        <f>O179-O178</f>
        <v>0</v>
      </c>
      <c r="P180" s="69">
        <f>P179-P178</f>
        <v>450000</v>
      </c>
      <c r="Q180" s="69">
        <f>Q179-Q178</f>
        <v>0</v>
      </c>
      <c r="R180" s="69">
        <f>R179-R178</f>
        <v>0</v>
      </c>
      <c r="S180" s="70">
        <f>S179-S178</f>
        <v>450000</v>
      </c>
    </row>
    <row r="182" spans="1:21" ht="13.5" customHeight="1" x14ac:dyDescent="0.25">
      <c r="A182" s="33"/>
      <c r="B182" s="33"/>
      <c r="C182" s="33"/>
      <c r="D182" s="33"/>
      <c r="E182" s="33"/>
      <c r="F182" s="33"/>
      <c r="N182" s="33"/>
      <c r="O182" s="33"/>
      <c r="P182" s="33"/>
      <c r="Q182" s="33"/>
      <c r="R182" s="33"/>
      <c r="S182" s="33"/>
    </row>
    <row r="184" spans="1:21" ht="13.5" customHeight="1" x14ac:dyDescent="0.25">
      <c r="A184" s="81" t="s">
        <v>118</v>
      </c>
      <c r="B184" s="81"/>
      <c r="C184" s="81"/>
      <c r="D184" s="81"/>
      <c r="E184" s="81"/>
      <c r="F184" s="81"/>
      <c r="G184" s="74"/>
      <c r="H184" s="74"/>
      <c r="I184" s="74"/>
      <c r="J184" s="74"/>
      <c r="K184" s="74"/>
      <c r="L184" s="74"/>
      <c r="N184" s="81" t="s">
        <v>123</v>
      </c>
      <c r="O184" s="81"/>
      <c r="P184" s="81"/>
      <c r="Q184" s="81"/>
      <c r="R184" s="81"/>
      <c r="S184" s="81"/>
    </row>
    <row r="185" spans="1:21" ht="13.5" customHeight="1" x14ac:dyDescent="0.25">
      <c r="A185" s="82" t="s">
        <v>157</v>
      </c>
      <c r="B185" s="82"/>
      <c r="C185" s="82"/>
      <c r="D185" s="82"/>
      <c r="E185" s="82"/>
      <c r="F185" s="82"/>
      <c r="G185" s="75"/>
      <c r="H185" s="75"/>
      <c r="I185" s="75"/>
      <c r="J185" s="75"/>
      <c r="K185" s="75"/>
      <c r="L185" s="75"/>
      <c r="N185" s="82" t="s">
        <v>157</v>
      </c>
      <c r="O185" s="82"/>
      <c r="P185" s="82"/>
      <c r="Q185" s="82"/>
      <c r="R185" s="82"/>
      <c r="S185" s="82"/>
    </row>
    <row r="186" spans="1:21" ht="13.5" customHeight="1" x14ac:dyDescent="0.25">
      <c r="A186" s="56" t="s">
        <v>124</v>
      </c>
      <c r="B186" s="57" t="s">
        <v>125</v>
      </c>
      <c r="C186" s="57" t="s">
        <v>126</v>
      </c>
      <c r="D186" s="57" t="s">
        <v>127</v>
      </c>
      <c r="E186" s="57" t="s">
        <v>128</v>
      </c>
      <c r="F186" s="57" t="s">
        <v>129</v>
      </c>
      <c r="G186" s="76"/>
      <c r="H186" s="76"/>
      <c r="I186" s="76"/>
      <c r="J186" s="76"/>
      <c r="K186" s="76"/>
      <c r="L186" s="76"/>
      <c r="N186" s="56" t="s">
        <v>130</v>
      </c>
      <c r="O186" s="57" t="s">
        <v>131</v>
      </c>
      <c r="P186" s="57" t="s">
        <v>132</v>
      </c>
      <c r="Q186" s="57" t="s">
        <v>133</v>
      </c>
      <c r="R186" s="57" t="s">
        <v>134</v>
      </c>
      <c r="S186" s="56" t="s">
        <v>135</v>
      </c>
      <c r="U186" s="50">
        <v>15</v>
      </c>
    </row>
    <row r="187" spans="1:21" ht="13.5" customHeight="1" x14ac:dyDescent="0.25">
      <c r="A187" s="41" t="s">
        <v>136</v>
      </c>
      <c r="B187" s="40"/>
      <c r="C187" s="40">
        <v>2</v>
      </c>
      <c r="D187" s="40"/>
      <c r="E187" s="40"/>
      <c r="F187" s="58">
        <f>SUM(B187:E187)</f>
        <v>2</v>
      </c>
      <c r="G187" s="36"/>
      <c r="H187" s="36"/>
      <c r="I187" s="36"/>
      <c r="J187" s="36"/>
      <c r="K187" s="36"/>
      <c r="L187" s="36"/>
      <c r="N187" s="39" t="s">
        <v>136</v>
      </c>
      <c r="O187" s="62"/>
      <c r="P187" s="62">
        <v>6250000</v>
      </c>
      <c r="Q187" s="62"/>
      <c r="R187" s="62"/>
      <c r="S187" s="63">
        <f>SUM(O187:R187)</f>
        <v>6250000</v>
      </c>
    </row>
    <row r="188" spans="1:21" ht="13.5" customHeight="1" x14ac:dyDescent="0.25">
      <c r="A188" s="41" t="s">
        <v>137</v>
      </c>
      <c r="B188" s="40">
        <v>3</v>
      </c>
      <c r="C188" s="40">
        <v>5</v>
      </c>
      <c r="D188" s="40"/>
      <c r="E188" s="40">
        <v>1</v>
      </c>
      <c r="F188" s="58">
        <f>SUM(B188:E188)</f>
        <v>9</v>
      </c>
      <c r="G188" s="36"/>
      <c r="H188" s="36">
        <v>3</v>
      </c>
      <c r="I188" s="36"/>
      <c r="J188" s="36"/>
      <c r="K188" s="36"/>
      <c r="L188" s="36"/>
      <c r="N188" s="39" t="s">
        <v>137</v>
      </c>
      <c r="O188" s="62">
        <v>4300000</v>
      </c>
      <c r="P188" s="62">
        <v>4470000</v>
      </c>
      <c r="Q188" s="62"/>
      <c r="R188" s="62">
        <v>780000</v>
      </c>
      <c r="S188" s="63">
        <f>SUM(O188:R188)</f>
        <v>9550000</v>
      </c>
    </row>
    <row r="189" spans="1:21" ht="13.5" customHeight="1" x14ac:dyDescent="0.25">
      <c r="A189" s="41" t="s">
        <v>138</v>
      </c>
      <c r="B189" s="40"/>
      <c r="C189" s="40">
        <v>3</v>
      </c>
      <c r="D189" s="40"/>
      <c r="E189" s="40"/>
      <c r="F189" s="58">
        <f>SUM(B189:E189)</f>
        <v>3</v>
      </c>
      <c r="G189" s="36"/>
      <c r="H189" s="36"/>
      <c r="I189" s="36"/>
      <c r="J189" s="36"/>
      <c r="K189" s="36"/>
      <c r="L189" s="36"/>
      <c r="N189" s="39" t="s">
        <v>138</v>
      </c>
      <c r="O189" s="62"/>
      <c r="P189" s="62">
        <v>84500</v>
      </c>
      <c r="Q189" s="62"/>
      <c r="R189" s="62"/>
      <c r="S189" s="63">
        <f>SUM(O189:R189)</f>
        <v>84500</v>
      </c>
    </row>
    <row r="190" spans="1:21" ht="13.5" customHeight="1" x14ac:dyDescent="0.25">
      <c r="A190" s="41" t="s">
        <v>0</v>
      </c>
      <c r="B190" s="40"/>
      <c r="C190" s="40"/>
      <c r="D190" s="40"/>
      <c r="E190" s="40">
        <v>3</v>
      </c>
      <c r="F190" s="58">
        <f>SUM(B190:E190)</f>
        <v>3</v>
      </c>
      <c r="G190" s="36"/>
      <c r="H190" s="36"/>
      <c r="I190" s="36"/>
      <c r="J190" s="36"/>
      <c r="K190" s="36"/>
      <c r="L190" s="36"/>
      <c r="N190" s="39" t="s">
        <v>0</v>
      </c>
      <c r="O190" s="62"/>
      <c r="P190" s="62"/>
      <c r="Q190" s="62"/>
      <c r="R190" s="62">
        <v>52000000</v>
      </c>
      <c r="S190" s="63">
        <f>SUM(O190:R190)</f>
        <v>52000000</v>
      </c>
    </row>
    <row r="191" spans="1:21" ht="13.5" customHeight="1" x14ac:dyDescent="0.25">
      <c r="A191" s="59" t="s">
        <v>141</v>
      </c>
      <c r="B191" s="60">
        <f>SUM(B187:B190)</f>
        <v>3</v>
      </c>
      <c r="C191" s="60">
        <f>SUM(C187:C190)</f>
        <v>10</v>
      </c>
      <c r="D191" s="60">
        <f>SUM(D187:D190)</f>
        <v>0</v>
      </c>
      <c r="E191" s="60">
        <f>SUM(E187:E190)</f>
        <v>4</v>
      </c>
      <c r="F191" s="61">
        <f>SUM(F187:F190)</f>
        <v>17</v>
      </c>
      <c r="G191" s="47"/>
      <c r="H191" s="47"/>
      <c r="I191" s="47"/>
      <c r="J191" s="47"/>
      <c r="K191" s="47"/>
      <c r="L191" s="47"/>
      <c r="N191" s="64" t="s">
        <v>140</v>
      </c>
      <c r="O191" s="65"/>
      <c r="P191" s="65"/>
      <c r="Q191" s="65"/>
      <c r="R191" s="65">
        <v>120000</v>
      </c>
      <c r="S191" s="65"/>
    </row>
    <row r="192" spans="1:21" ht="13.5" customHeight="1" x14ac:dyDescent="0.25">
      <c r="N192" s="66" t="s">
        <v>149</v>
      </c>
      <c r="O192" s="67">
        <f>SUM(O187:O191)</f>
        <v>4300000</v>
      </c>
      <c r="P192" s="67">
        <f>SUM(P187:P191)</f>
        <v>10804500</v>
      </c>
      <c r="Q192" s="67">
        <f>SUM(Q187:Q191)</f>
        <v>0</v>
      </c>
      <c r="R192" s="67">
        <f>SUM(R187:R191)</f>
        <v>52900000</v>
      </c>
      <c r="S192" s="67">
        <f>SUM(S187:S191)</f>
        <v>67884500</v>
      </c>
    </row>
    <row r="193" spans="1:21" ht="13.5" customHeight="1" x14ac:dyDescent="0.25">
      <c r="N193" s="68" t="s">
        <v>143</v>
      </c>
      <c r="O193" s="69">
        <f>O192-O191</f>
        <v>4300000</v>
      </c>
      <c r="P193" s="69">
        <f>P192-P191</f>
        <v>10804500</v>
      </c>
      <c r="Q193" s="69">
        <f>Q192-Q191</f>
        <v>0</v>
      </c>
      <c r="R193" s="69">
        <f>R192-R191</f>
        <v>52780000</v>
      </c>
      <c r="S193" s="70">
        <f>S192-S191</f>
        <v>67884500</v>
      </c>
    </row>
    <row r="195" spans="1:21" ht="13.5" customHeight="1" x14ac:dyDescent="0.25">
      <c r="A195" s="33"/>
      <c r="B195" s="33"/>
      <c r="C195" s="33"/>
      <c r="D195" s="33"/>
      <c r="E195" s="33"/>
      <c r="F195" s="33"/>
      <c r="N195" s="33"/>
      <c r="O195" s="33"/>
      <c r="P195" s="33"/>
      <c r="Q195" s="33"/>
      <c r="R195" s="33"/>
      <c r="S195" s="33"/>
    </row>
    <row r="197" spans="1:21" ht="13.5" customHeight="1" x14ac:dyDescent="0.25">
      <c r="A197" s="81" t="s">
        <v>118</v>
      </c>
      <c r="B197" s="81"/>
      <c r="C197" s="81"/>
      <c r="D197" s="81"/>
      <c r="E197" s="81"/>
      <c r="F197" s="81"/>
      <c r="G197" s="74"/>
      <c r="H197" s="74"/>
      <c r="I197" s="74"/>
      <c r="J197" s="74"/>
      <c r="K197" s="74"/>
      <c r="L197" s="74"/>
      <c r="N197" s="81" t="s">
        <v>123</v>
      </c>
      <c r="O197" s="81"/>
      <c r="P197" s="81"/>
      <c r="Q197" s="81"/>
      <c r="R197" s="81"/>
      <c r="S197" s="81"/>
    </row>
    <row r="198" spans="1:21" ht="13.5" customHeight="1" x14ac:dyDescent="0.25">
      <c r="A198" s="82" t="s">
        <v>158</v>
      </c>
      <c r="B198" s="82"/>
      <c r="C198" s="82"/>
      <c r="D198" s="82"/>
      <c r="E198" s="82"/>
      <c r="F198" s="82"/>
      <c r="G198" s="75"/>
      <c r="H198" s="75"/>
      <c r="I198" s="75"/>
      <c r="J198" s="75"/>
      <c r="K198" s="75"/>
      <c r="L198" s="75"/>
      <c r="N198" s="82" t="s">
        <v>158</v>
      </c>
      <c r="O198" s="82"/>
      <c r="P198" s="82"/>
      <c r="Q198" s="82"/>
      <c r="R198" s="82"/>
      <c r="S198" s="82"/>
    </row>
    <row r="199" spans="1:21" ht="13.5" customHeight="1" x14ac:dyDescent="0.25">
      <c r="A199" s="56" t="s">
        <v>124</v>
      </c>
      <c r="B199" s="57" t="s">
        <v>125</v>
      </c>
      <c r="C199" s="57" t="s">
        <v>126</v>
      </c>
      <c r="D199" s="57" t="s">
        <v>127</v>
      </c>
      <c r="E199" s="57" t="s">
        <v>128</v>
      </c>
      <c r="F199" s="57" t="s">
        <v>129</v>
      </c>
      <c r="G199" s="76"/>
      <c r="H199" s="76"/>
      <c r="I199" s="76"/>
      <c r="J199" s="76"/>
      <c r="K199" s="76"/>
      <c r="L199" s="76"/>
      <c r="N199" s="56" t="s">
        <v>130</v>
      </c>
      <c r="O199" s="57" t="s">
        <v>131</v>
      </c>
      <c r="P199" s="57" t="s">
        <v>132</v>
      </c>
      <c r="Q199" s="57" t="s">
        <v>133</v>
      </c>
      <c r="R199" s="57" t="s">
        <v>134</v>
      </c>
      <c r="S199" s="56" t="s">
        <v>135</v>
      </c>
      <c r="U199" s="50">
        <v>16</v>
      </c>
    </row>
    <row r="200" spans="1:21" ht="13.5" customHeight="1" x14ac:dyDescent="0.25">
      <c r="A200" s="41" t="s">
        <v>136</v>
      </c>
      <c r="B200" s="40"/>
      <c r="C200" s="40"/>
      <c r="D200" s="40">
        <v>1</v>
      </c>
      <c r="E200" s="40"/>
      <c r="F200" s="58">
        <f>SUM(B200:E200)</f>
        <v>1</v>
      </c>
      <c r="G200" s="36"/>
      <c r="H200" s="36"/>
      <c r="I200" s="36"/>
      <c r="J200" s="36"/>
      <c r="K200" s="36"/>
      <c r="L200" s="36"/>
      <c r="N200" s="39" t="s">
        <v>136</v>
      </c>
      <c r="O200" s="62"/>
      <c r="P200" s="62"/>
      <c r="Q200" s="62">
        <v>3115200</v>
      </c>
      <c r="R200" s="62"/>
      <c r="S200" s="63">
        <f>SUM(O200:R200)</f>
        <v>3115200</v>
      </c>
    </row>
    <row r="201" spans="1:21" ht="13.5" customHeight="1" x14ac:dyDescent="0.25">
      <c r="A201" s="41" t="s">
        <v>137</v>
      </c>
      <c r="B201" s="40"/>
      <c r="C201" s="40"/>
      <c r="D201" s="40"/>
      <c r="E201" s="40"/>
      <c r="F201" s="58">
        <f>SUM(B201:E201)</f>
        <v>0</v>
      </c>
      <c r="G201" s="36"/>
      <c r="H201" s="36"/>
      <c r="I201" s="36"/>
      <c r="J201" s="36"/>
      <c r="K201" s="36"/>
      <c r="L201" s="36"/>
      <c r="N201" s="39" t="s">
        <v>137</v>
      </c>
      <c r="O201" s="62"/>
      <c r="P201" s="62"/>
      <c r="Q201" s="62"/>
      <c r="R201" s="62"/>
      <c r="S201" s="63">
        <f>SUM(O201:R201)</f>
        <v>0</v>
      </c>
    </row>
    <row r="202" spans="1:21" ht="13.5" customHeight="1" x14ac:dyDescent="0.25">
      <c r="A202" s="41" t="s">
        <v>138</v>
      </c>
      <c r="B202" s="40">
        <v>1</v>
      </c>
      <c r="C202" s="40">
        <v>1</v>
      </c>
      <c r="D202" s="40"/>
      <c r="E202" s="40">
        <v>1</v>
      </c>
      <c r="F202" s="58">
        <f>SUM(B202:E202)</f>
        <v>3</v>
      </c>
      <c r="G202" s="36"/>
      <c r="H202" s="36"/>
      <c r="I202" s="36">
        <v>1</v>
      </c>
      <c r="J202" s="36"/>
      <c r="K202" s="36"/>
      <c r="L202" s="36"/>
      <c r="N202" s="39" t="s">
        <v>138</v>
      </c>
      <c r="O202" s="62">
        <v>30000</v>
      </c>
      <c r="P202" s="62">
        <v>44000</v>
      </c>
      <c r="Q202" s="62"/>
      <c r="R202" s="62">
        <v>44000</v>
      </c>
      <c r="S202" s="63">
        <f>SUM(O202:R202)</f>
        <v>118000</v>
      </c>
    </row>
    <row r="203" spans="1:21" ht="13.5" customHeight="1" x14ac:dyDescent="0.25">
      <c r="A203" s="41" t="s">
        <v>0</v>
      </c>
      <c r="B203" s="40"/>
      <c r="C203" s="40"/>
      <c r="D203" s="40"/>
      <c r="E203" s="40"/>
      <c r="F203" s="58">
        <f>SUM(B203:E203)</f>
        <v>0</v>
      </c>
      <c r="G203" s="36"/>
      <c r="H203" s="36"/>
      <c r="I203" s="36"/>
      <c r="J203" s="36"/>
      <c r="K203" s="36"/>
      <c r="L203" s="36"/>
      <c r="N203" s="39" t="s">
        <v>0</v>
      </c>
      <c r="O203" s="62"/>
      <c r="P203" s="62"/>
      <c r="Q203" s="62"/>
      <c r="R203" s="62"/>
      <c r="S203" s="63">
        <f>SUM(O203:R203)</f>
        <v>0</v>
      </c>
    </row>
    <row r="204" spans="1:21" ht="13.5" customHeight="1" x14ac:dyDescent="0.25">
      <c r="A204" s="59" t="s">
        <v>141</v>
      </c>
      <c r="B204" s="60">
        <f>SUM(B200:B203)</f>
        <v>1</v>
      </c>
      <c r="C204" s="60">
        <f>SUM(C200:C203)</f>
        <v>1</v>
      </c>
      <c r="D204" s="60">
        <f>SUM(D200:D203)</f>
        <v>1</v>
      </c>
      <c r="E204" s="60">
        <f>SUM(E200:E203)</f>
        <v>1</v>
      </c>
      <c r="F204" s="61">
        <f>SUM(F200:F203)</f>
        <v>4</v>
      </c>
      <c r="G204" s="47"/>
      <c r="H204" s="47"/>
      <c r="I204" s="47"/>
      <c r="J204" s="47"/>
      <c r="K204" s="47"/>
      <c r="L204" s="47"/>
      <c r="N204" s="64" t="s">
        <v>140</v>
      </c>
      <c r="O204" s="65"/>
      <c r="P204" s="65"/>
      <c r="Q204" s="65"/>
      <c r="R204" s="65"/>
      <c r="S204" s="65"/>
    </row>
    <row r="205" spans="1:21" ht="13.5" customHeight="1" x14ac:dyDescent="0.25">
      <c r="N205" s="66" t="s">
        <v>149</v>
      </c>
      <c r="O205" s="67">
        <f>SUM(O200:O204)</f>
        <v>30000</v>
      </c>
      <c r="P205" s="67">
        <f>SUM(P200:P204)</f>
        <v>44000</v>
      </c>
      <c r="Q205" s="67">
        <f>SUM(Q200:Q204)</f>
        <v>3115200</v>
      </c>
      <c r="R205" s="67">
        <f>SUM(R200:R204)</f>
        <v>44000</v>
      </c>
      <c r="S205" s="67">
        <f>SUM(S200:S204)</f>
        <v>3233200</v>
      </c>
    </row>
    <row r="206" spans="1:21" ht="13.5" customHeight="1" x14ac:dyDescent="0.25">
      <c r="N206" s="68" t="s">
        <v>143</v>
      </c>
      <c r="O206" s="69">
        <f>O205-O204</f>
        <v>30000</v>
      </c>
      <c r="P206" s="69">
        <f>P205-P204</f>
        <v>44000</v>
      </c>
      <c r="Q206" s="69">
        <f>Q205-Q204</f>
        <v>3115200</v>
      </c>
      <c r="R206" s="69">
        <f>R205-R204</f>
        <v>44000</v>
      </c>
      <c r="S206" s="70">
        <f>S205-S204</f>
        <v>3233200</v>
      </c>
    </row>
    <row r="208" spans="1:21" ht="13.5" customHeight="1" x14ac:dyDescent="0.25">
      <c r="A208" s="33"/>
      <c r="B208" s="33"/>
      <c r="C208" s="33"/>
      <c r="D208" s="33"/>
      <c r="E208" s="33"/>
      <c r="F208" s="33"/>
      <c r="N208" s="33"/>
      <c r="O208" s="33"/>
      <c r="P208" s="33"/>
      <c r="Q208" s="33"/>
      <c r="R208" s="33"/>
      <c r="S208" s="33"/>
    </row>
    <row r="210" spans="1:21" ht="13.5" customHeight="1" x14ac:dyDescent="0.25">
      <c r="A210" s="81" t="s">
        <v>118</v>
      </c>
      <c r="B210" s="81"/>
      <c r="C210" s="81"/>
      <c r="D210" s="81"/>
      <c r="E210" s="81"/>
      <c r="F210" s="81"/>
      <c r="G210" s="74"/>
      <c r="H210" s="74"/>
      <c r="I210" s="74"/>
      <c r="J210" s="74"/>
      <c r="K210" s="74"/>
      <c r="L210" s="74"/>
      <c r="N210" s="81" t="s">
        <v>123</v>
      </c>
      <c r="O210" s="81"/>
      <c r="P210" s="81"/>
      <c r="Q210" s="81"/>
      <c r="R210" s="81"/>
      <c r="S210" s="81"/>
    </row>
    <row r="211" spans="1:21" ht="13.5" customHeight="1" x14ac:dyDescent="0.25">
      <c r="A211" s="82" t="s">
        <v>159</v>
      </c>
      <c r="B211" s="82"/>
      <c r="C211" s="82"/>
      <c r="D211" s="82"/>
      <c r="E211" s="82"/>
      <c r="F211" s="82"/>
      <c r="G211" s="75"/>
      <c r="H211" s="75"/>
      <c r="I211" s="75"/>
      <c r="J211" s="75"/>
      <c r="K211" s="75"/>
      <c r="L211" s="75"/>
      <c r="N211" s="82" t="s">
        <v>159</v>
      </c>
      <c r="O211" s="82"/>
      <c r="P211" s="82"/>
      <c r="Q211" s="82"/>
      <c r="R211" s="82"/>
      <c r="S211" s="82"/>
    </row>
    <row r="212" spans="1:21" ht="13.5" customHeight="1" x14ac:dyDescent="0.25">
      <c r="A212" s="56" t="s">
        <v>124</v>
      </c>
      <c r="B212" s="57" t="s">
        <v>125</v>
      </c>
      <c r="C212" s="57" t="s">
        <v>126</v>
      </c>
      <c r="D212" s="57" t="s">
        <v>127</v>
      </c>
      <c r="E212" s="57" t="s">
        <v>128</v>
      </c>
      <c r="F212" s="57" t="s">
        <v>129</v>
      </c>
      <c r="G212" s="76"/>
      <c r="H212" s="76"/>
      <c r="I212" s="76"/>
      <c r="J212" s="76"/>
      <c r="K212" s="76"/>
      <c r="L212" s="76"/>
      <c r="N212" s="56" t="s">
        <v>130</v>
      </c>
      <c r="O212" s="57" t="s">
        <v>131</v>
      </c>
      <c r="P212" s="57" t="s">
        <v>132</v>
      </c>
      <c r="Q212" s="57" t="s">
        <v>133</v>
      </c>
      <c r="R212" s="57" t="s">
        <v>134</v>
      </c>
      <c r="S212" s="56" t="s">
        <v>135</v>
      </c>
      <c r="U212" s="50">
        <v>17</v>
      </c>
    </row>
    <row r="213" spans="1:21" ht="13.5" customHeight="1" x14ac:dyDescent="0.25">
      <c r="A213" s="41" t="s">
        <v>136</v>
      </c>
      <c r="B213" s="40">
        <v>1</v>
      </c>
      <c r="C213" s="40">
        <v>2</v>
      </c>
      <c r="D213" s="40">
        <v>1</v>
      </c>
      <c r="E213" s="40"/>
      <c r="F213" s="58">
        <f>SUM(B213:E213)</f>
        <v>4</v>
      </c>
      <c r="G213" s="36"/>
      <c r="H213" s="36"/>
      <c r="I213" s="36"/>
      <c r="J213" s="36"/>
      <c r="K213" s="36">
        <v>1</v>
      </c>
      <c r="L213" s="36"/>
      <c r="N213" s="39" t="s">
        <v>136</v>
      </c>
      <c r="O213" s="62">
        <v>3000000</v>
      </c>
      <c r="P213" s="62">
        <v>5867900</v>
      </c>
      <c r="Q213" s="62">
        <v>2580000</v>
      </c>
      <c r="R213" s="62"/>
      <c r="S213" s="63">
        <f>SUM(O213:R213)</f>
        <v>11447900</v>
      </c>
    </row>
    <row r="214" spans="1:21" ht="13.5" customHeight="1" x14ac:dyDescent="0.25">
      <c r="A214" s="41" t="s">
        <v>137</v>
      </c>
      <c r="B214" s="40">
        <v>1</v>
      </c>
      <c r="C214" s="40">
        <v>4</v>
      </c>
      <c r="D214" s="40">
        <v>4</v>
      </c>
      <c r="E214" s="40">
        <v>4</v>
      </c>
      <c r="F214" s="58">
        <f>SUM(B214:E214)</f>
        <v>13</v>
      </c>
      <c r="G214" s="36"/>
      <c r="H214" s="36">
        <v>1</v>
      </c>
      <c r="I214" s="36"/>
      <c r="J214" s="36"/>
      <c r="K214" s="36"/>
      <c r="L214" s="36"/>
      <c r="N214" s="39" t="s">
        <v>137</v>
      </c>
      <c r="O214" s="62">
        <v>1320000</v>
      </c>
      <c r="P214" s="62">
        <v>3848000</v>
      </c>
      <c r="Q214" s="62">
        <v>1300000</v>
      </c>
      <c r="R214" s="62">
        <v>4400000</v>
      </c>
      <c r="S214" s="63">
        <f>SUM(O214:R214)</f>
        <v>10868000</v>
      </c>
    </row>
    <row r="215" spans="1:21" ht="13.5" customHeight="1" x14ac:dyDescent="0.25">
      <c r="A215" s="41" t="s">
        <v>138</v>
      </c>
      <c r="B215" s="40"/>
      <c r="C215" s="40" t="s">
        <v>146</v>
      </c>
      <c r="D215" s="40">
        <v>2</v>
      </c>
      <c r="E215" s="40"/>
      <c r="F215" s="58">
        <f>SUM(B215:E215)</f>
        <v>2</v>
      </c>
      <c r="G215" s="36"/>
      <c r="H215" s="36"/>
      <c r="I215" s="36"/>
      <c r="J215" s="36"/>
      <c r="K215" s="36"/>
      <c r="L215" s="36"/>
      <c r="N215" s="39" t="s">
        <v>138</v>
      </c>
      <c r="O215" s="62"/>
      <c r="P215" s="62"/>
      <c r="Q215" s="62">
        <v>95000</v>
      </c>
      <c r="R215" s="62"/>
      <c r="S215" s="63">
        <f>SUM(O215:R215)</f>
        <v>95000</v>
      </c>
    </row>
    <row r="216" spans="1:21" ht="13.5" customHeight="1" x14ac:dyDescent="0.25">
      <c r="A216" s="41" t="s">
        <v>0</v>
      </c>
      <c r="B216" s="40"/>
      <c r="C216" s="40"/>
      <c r="D216" s="40"/>
      <c r="E216" s="40"/>
      <c r="F216" s="58">
        <f>SUM(B216:E216)</f>
        <v>0</v>
      </c>
      <c r="G216" s="36"/>
      <c r="H216" s="36"/>
      <c r="I216" s="36"/>
      <c r="J216" s="36"/>
      <c r="K216" s="36"/>
      <c r="L216" s="36"/>
      <c r="N216" s="39" t="s">
        <v>0</v>
      </c>
      <c r="O216" s="62"/>
      <c r="P216" s="62"/>
      <c r="Q216" s="62"/>
      <c r="R216" s="62"/>
      <c r="S216" s="63">
        <f>SUM(O216:R216)</f>
        <v>0</v>
      </c>
    </row>
    <row r="217" spans="1:21" ht="13.5" customHeight="1" x14ac:dyDescent="0.25">
      <c r="A217" s="59" t="s">
        <v>141</v>
      </c>
      <c r="B217" s="60">
        <f>SUM(B213:B216)</f>
        <v>2</v>
      </c>
      <c r="C217" s="60">
        <f>SUM(C213:C216)</f>
        <v>6</v>
      </c>
      <c r="D217" s="60">
        <f>SUM(D213:D216)</f>
        <v>7</v>
      </c>
      <c r="E217" s="60">
        <f>SUM(E213:E216)</f>
        <v>4</v>
      </c>
      <c r="F217" s="61">
        <f>SUM(F213:F216)</f>
        <v>19</v>
      </c>
      <c r="G217" s="47"/>
      <c r="H217" s="47"/>
      <c r="I217" s="47"/>
      <c r="J217" s="47"/>
      <c r="K217" s="47"/>
      <c r="L217" s="47"/>
      <c r="N217" s="64" t="s">
        <v>140</v>
      </c>
      <c r="O217" s="65"/>
      <c r="P217" s="65"/>
      <c r="Q217" s="65"/>
      <c r="R217" s="65"/>
      <c r="S217" s="65">
        <v>1100000</v>
      </c>
    </row>
    <row r="218" spans="1:21" ht="13.5" customHeight="1" x14ac:dyDescent="0.25">
      <c r="N218" s="66" t="s">
        <v>149</v>
      </c>
      <c r="O218" s="67">
        <f>SUM(O213:O217)</f>
        <v>4320000</v>
      </c>
      <c r="P218" s="67">
        <f>SUM(P213:P217)</f>
        <v>9715900</v>
      </c>
      <c r="Q218" s="67">
        <f>SUM(Q213:Q217)</f>
        <v>3975000</v>
      </c>
      <c r="R218" s="67">
        <f>SUM(R213:R217)</f>
        <v>4400000</v>
      </c>
      <c r="S218" s="67">
        <f>SUM(S213:S217)</f>
        <v>23510900</v>
      </c>
    </row>
    <row r="219" spans="1:21" ht="13.5" customHeight="1" x14ac:dyDescent="0.25">
      <c r="N219" s="68" t="s">
        <v>143</v>
      </c>
      <c r="O219" s="69">
        <f>O218-O217</f>
        <v>4320000</v>
      </c>
      <c r="P219" s="69">
        <f>P218-P217</f>
        <v>9715900</v>
      </c>
      <c r="Q219" s="69">
        <f>Q218-Q217</f>
        <v>3975000</v>
      </c>
      <c r="R219" s="69">
        <f>R218-R217</f>
        <v>4400000</v>
      </c>
      <c r="S219" s="70">
        <f>S218-S217</f>
        <v>22410900</v>
      </c>
    </row>
    <row r="221" spans="1:21" ht="13.5" customHeight="1" x14ac:dyDescent="0.25">
      <c r="A221" s="33"/>
      <c r="B221" s="33"/>
      <c r="C221" s="33"/>
      <c r="D221" s="33"/>
      <c r="E221" s="33"/>
      <c r="F221" s="33"/>
      <c r="N221" s="33"/>
      <c r="O221" s="33"/>
      <c r="P221" s="33"/>
      <c r="Q221" s="33"/>
      <c r="R221" s="33"/>
      <c r="S221" s="33"/>
    </row>
    <row r="223" spans="1:21" ht="13.5" customHeight="1" x14ac:dyDescent="0.25">
      <c r="A223" s="81" t="s">
        <v>118</v>
      </c>
      <c r="B223" s="81"/>
      <c r="C223" s="81"/>
      <c r="D223" s="81"/>
      <c r="E223" s="81"/>
      <c r="F223" s="81"/>
      <c r="G223" s="74"/>
      <c r="H223" s="74"/>
      <c r="I223" s="74"/>
      <c r="J223" s="74"/>
      <c r="K223" s="74"/>
      <c r="L223" s="74"/>
      <c r="N223" s="81" t="s">
        <v>123</v>
      </c>
      <c r="O223" s="81"/>
      <c r="P223" s="81"/>
      <c r="Q223" s="81"/>
      <c r="R223" s="81"/>
      <c r="S223" s="81"/>
    </row>
    <row r="224" spans="1:21" ht="13.5" customHeight="1" x14ac:dyDescent="0.25">
      <c r="A224" s="82" t="s">
        <v>160</v>
      </c>
      <c r="B224" s="82"/>
      <c r="C224" s="82"/>
      <c r="D224" s="82"/>
      <c r="E224" s="82"/>
      <c r="F224" s="82"/>
      <c r="G224" s="75"/>
      <c r="H224" s="75"/>
      <c r="I224" s="75"/>
      <c r="J224" s="75"/>
      <c r="K224" s="75"/>
      <c r="L224" s="75"/>
      <c r="N224" s="82" t="s">
        <v>160</v>
      </c>
      <c r="O224" s="82"/>
      <c r="P224" s="82"/>
      <c r="Q224" s="82"/>
      <c r="R224" s="82"/>
      <c r="S224" s="82"/>
    </row>
    <row r="225" spans="1:21" ht="13.5" customHeight="1" x14ac:dyDescent="0.25">
      <c r="A225" s="56" t="s">
        <v>124</v>
      </c>
      <c r="B225" s="57" t="s">
        <v>125</v>
      </c>
      <c r="C225" s="57" t="s">
        <v>126</v>
      </c>
      <c r="D225" s="57" t="s">
        <v>127</v>
      </c>
      <c r="E225" s="57" t="s">
        <v>128</v>
      </c>
      <c r="F225" s="57" t="s">
        <v>129</v>
      </c>
      <c r="G225" s="76"/>
      <c r="H225" s="76"/>
      <c r="I225" s="76"/>
      <c r="J225" s="76"/>
      <c r="K225" s="76"/>
      <c r="L225" s="76"/>
      <c r="N225" s="56" t="s">
        <v>130</v>
      </c>
      <c r="O225" s="57" t="s">
        <v>131</v>
      </c>
      <c r="P225" s="57" t="s">
        <v>132</v>
      </c>
      <c r="Q225" s="57" t="s">
        <v>133</v>
      </c>
      <c r="R225" s="57" t="s">
        <v>134</v>
      </c>
      <c r="S225" s="56" t="s">
        <v>135</v>
      </c>
      <c r="U225" s="50">
        <v>18</v>
      </c>
    </row>
    <row r="226" spans="1:21" ht="13.5" customHeight="1" x14ac:dyDescent="0.25">
      <c r="A226" s="41" t="s">
        <v>136</v>
      </c>
      <c r="B226" s="40"/>
      <c r="C226" s="40"/>
      <c r="D226" s="40">
        <v>1</v>
      </c>
      <c r="E226" s="40"/>
      <c r="F226" s="58">
        <f>SUM(B226:E226)</f>
        <v>1</v>
      </c>
      <c r="G226" s="36"/>
      <c r="H226" s="36"/>
      <c r="I226" s="36"/>
      <c r="J226" s="36"/>
      <c r="K226" s="36"/>
      <c r="L226" s="36"/>
      <c r="N226" s="39" t="s">
        <v>136</v>
      </c>
      <c r="O226" s="62" t="s">
        <v>146</v>
      </c>
      <c r="P226" s="62"/>
      <c r="Q226" s="62">
        <v>3314000</v>
      </c>
      <c r="R226" s="62"/>
      <c r="S226" s="63">
        <f>SUM(O226:R226)</f>
        <v>3314000</v>
      </c>
    </row>
    <row r="227" spans="1:21" ht="13.5" customHeight="1" x14ac:dyDescent="0.25">
      <c r="A227" s="41" t="s">
        <v>137</v>
      </c>
      <c r="B227" s="40">
        <v>1</v>
      </c>
      <c r="C227" s="40">
        <v>1</v>
      </c>
      <c r="D227" s="40">
        <v>1</v>
      </c>
      <c r="E227" s="40">
        <v>1</v>
      </c>
      <c r="F227" s="58">
        <f>SUM(B227:E227)</f>
        <v>4</v>
      </c>
      <c r="G227" s="36"/>
      <c r="H227" s="36">
        <v>1</v>
      </c>
      <c r="I227" s="36"/>
      <c r="J227" s="36"/>
      <c r="K227" s="36"/>
      <c r="L227" s="36"/>
      <c r="N227" s="39" t="s">
        <v>137</v>
      </c>
      <c r="O227" s="62">
        <v>2000000</v>
      </c>
      <c r="P227" s="62">
        <v>200000</v>
      </c>
      <c r="Q227" s="62">
        <v>600000</v>
      </c>
      <c r="R227" s="62">
        <v>1600000</v>
      </c>
      <c r="S227" s="63">
        <f>SUM(O227:R227)</f>
        <v>4400000</v>
      </c>
    </row>
    <row r="228" spans="1:21" ht="13.5" customHeight="1" x14ac:dyDescent="0.25">
      <c r="A228" s="41" t="s">
        <v>138</v>
      </c>
      <c r="B228" s="40"/>
      <c r="C228" s="40">
        <v>1</v>
      </c>
      <c r="D228" s="40"/>
      <c r="E228" s="40"/>
      <c r="F228" s="58">
        <f>SUM(B228:E228)</f>
        <v>1</v>
      </c>
      <c r="G228" s="36"/>
      <c r="H228" s="36"/>
      <c r="I228" s="36"/>
      <c r="J228" s="36"/>
      <c r="K228" s="36"/>
      <c r="L228" s="36"/>
      <c r="N228" s="39" t="s">
        <v>138</v>
      </c>
      <c r="O228" s="62"/>
      <c r="P228" s="62">
        <v>100000</v>
      </c>
      <c r="Q228" s="62"/>
      <c r="R228" s="62"/>
      <c r="S228" s="63">
        <f>SUM(O228:R228)</f>
        <v>100000</v>
      </c>
    </row>
    <row r="229" spans="1:21" ht="13.5" customHeight="1" x14ac:dyDescent="0.25">
      <c r="A229" s="41" t="s">
        <v>0</v>
      </c>
      <c r="B229" s="40"/>
      <c r="C229" s="40"/>
      <c r="D229" s="40"/>
      <c r="E229" s="40"/>
      <c r="F229" s="58">
        <f>SUM(B229:E229)</f>
        <v>0</v>
      </c>
      <c r="G229" s="36"/>
      <c r="H229" s="36"/>
      <c r="I229" s="36"/>
      <c r="J229" s="36"/>
      <c r="K229" s="36"/>
      <c r="L229" s="36"/>
      <c r="N229" s="39" t="s">
        <v>0</v>
      </c>
      <c r="O229" s="62"/>
      <c r="P229" s="62"/>
      <c r="Q229" s="62"/>
      <c r="R229" s="62"/>
      <c r="S229" s="63">
        <f>SUM(O229:R229)</f>
        <v>0</v>
      </c>
    </row>
    <row r="230" spans="1:21" ht="13.5" customHeight="1" x14ac:dyDescent="0.25">
      <c r="A230" s="59" t="s">
        <v>141</v>
      </c>
      <c r="B230" s="60">
        <f>SUM(B226:B229)</f>
        <v>1</v>
      </c>
      <c r="C230" s="60">
        <f>SUM(C226:C229)</f>
        <v>2</v>
      </c>
      <c r="D230" s="60">
        <f>SUM(D226:D229)</f>
        <v>2</v>
      </c>
      <c r="E230" s="60">
        <f>SUM(E226:E229)</f>
        <v>1</v>
      </c>
      <c r="F230" s="61">
        <f>SUM(F226:F229)</f>
        <v>6</v>
      </c>
      <c r="G230" s="47"/>
      <c r="H230" s="47"/>
      <c r="I230" s="47"/>
      <c r="J230" s="47"/>
      <c r="K230" s="47"/>
      <c r="L230" s="47"/>
      <c r="N230" s="64" t="s">
        <v>140</v>
      </c>
      <c r="O230" s="65"/>
      <c r="P230" s="65"/>
      <c r="Q230" s="65"/>
      <c r="R230" s="65"/>
      <c r="S230" s="65"/>
    </row>
    <row r="231" spans="1:21" ht="13.5" customHeight="1" x14ac:dyDescent="0.25">
      <c r="N231" s="66" t="s">
        <v>149</v>
      </c>
      <c r="O231" s="67">
        <f>SUM(O226:O230)</f>
        <v>2000000</v>
      </c>
      <c r="P231" s="67">
        <f>SUM(P226:P230)</f>
        <v>300000</v>
      </c>
      <c r="Q231" s="67">
        <f>SUM(Q226:Q230)</f>
        <v>3914000</v>
      </c>
      <c r="R231" s="67">
        <f>SUM(R226:R230)</f>
        <v>1600000</v>
      </c>
      <c r="S231" s="67">
        <f>SUM(S226:S230)</f>
        <v>7814000</v>
      </c>
    </row>
    <row r="232" spans="1:21" ht="13.5" customHeight="1" x14ac:dyDescent="0.25">
      <c r="N232" s="68" t="s">
        <v>143</v>
      </c>
      <c r="O232" s="69">
        <f>O231-O230</f>
        <v>2000000</v>
      </c>
      <c r="P232" s="69">
        <f>P231-P230</f>
        <v>300000</v>
      </c>
      <c r="Q232" s="69">
        <f>Q231-Q230</f>
        <v>3914000</v>
      </c>
      <c r="R232" s="69">
        <f>R231-R230</f>
        <v>1600000</v>
      </c>
      <c r="S232" s="70">
        <f>S231-S230</f>
        <v>7814000</v>
      </c>
    </row>
    <row r="235" spans="1:21" ht="13.5" customHeight="1" x14ac:dyDescent="0.25">
      <c r="A235" s="34" t="s">
        <v>161</v>
      </c>
      <c r="B235" s="53">
        <f>+B230+B217+B204+B191+B178+B165+B152+B139+B126+B113+B100+B87+B74+B61+B48+B35+B22+B10</f>
        <v>100</v>
      </c>
      <c r="C235" s="53">
        <f>+C230+C217+C204+C191+C178+C165+C152+C139+C126+C113+C100+C87+C74+C61+C48+C35+C22+C10</f>
        <v>83</v>
      </c>
      <c r="D235" s="53">
        <f>+D230+D217+D204+D191+D178+D165+D152+D139+D126+D113+D100+D87+D74+D61+D48+D35+D22+D10</f>
        <v>53</v>
      </c>
      <c r="E235" s="53">
        <f>+E230+E217+E204+E191+E178+E165+E152+E139+E126+E113+E100+E87+E74+E61+E48+E35+E22+E10</f>
        <v>88</v>
      </c>
      <c r="F235" s="54">
        <f>+F230+F217+F204+F191+F178+F165+F152+F139+F126+F113+F100+F87+F74+F61+F48+F35+F22+F10</f>
        <v>323</v>
      </c>
      <c r="G235" s="35"/>
      <c r="H235" s="77">
        <f>SUM(H3:H234)</f>
        <v>50</v>
      </c>
      <c r="I235" s="77">
        <f>SUM(I3:I234)</f>
        <v>16</v>
      </c>
      <c r="J235" s="77">
        <f>SUM(J3:J234)</f>
        <v>18</v>
      </c>
      <c r="K235" s="77">
        <f>SUM(K3:K234)</f>
        <v>16</v>
      </c>
      <c r="L235" s="35"/>
      <c r="N235" s="34" t="s">
        <v>161</v>
      </c>
      <c r="O235" s="55">
        <f>O232+O219+O206+O193+O180+O167+O154+O141+O128+O115+O102+O89+O76+O63+O50+O37+O24+O11</f>
        <v>296256260.97000003</v>
      </c>
      <c r="P235" s="55">
        <f>P232+P219+P206+P193+P180+P167+P154+P141+P128+P115+P102+P89+P76+P63+P50+P37+P24+P11</f>
        <v>279701527.93833333</v>
      </c>
      <c r="Q235" s="55">
        <f>Q232+Q219+Q206+Q193+Q180+Q167+Q154+Q141+Q128+Q115+Q102+Q89+Q76+Q63+Q50+Q37+Q24+Q11</f>
        <v>187470031.02333331</v>
      </c>
      <c r="R235" s="55">
        <f>R232+R219+R206+R193+R180+R167+R154+R141+R128+R115+R102+R89+R76+R63+R50+R37+R24+R11</f>
        <v>270989100.19333333</v>
      </c>
      <c r="S235" s="48">
        <f>S232+S219+S206+S193+S180+S167+S154+S141+S128+S115+S102+S89+S76+S63+S50+S37+S24+S11</f>
        <v>1034416920.125</v>
      </c>
    </row>
  </sheetData>
  <mergeCells count="73">
    <mergeCell ref="A224:F224"/>
    <mergeCell ref="N224:S224"/>
    <mergeCell ref="A210:F210"/>
    <mergeCell ref="N210:S210"/>
    <mergeCell ref="A211:F211"/>
    <mergeCell ref="N211:S211"/>
    <mergeCell ref="A223:F223"/>
    <mergeCell ref="N223:S223"/>
    <mergeCell ref="A185:F185"/>
    <mergeCell ref="N185:S185"/>
    <mergeCell ref="A197:F197"/>
    <mergeCell ref="N197:S197"/>
    <mergeCell ref="A198:F198"/>
    <mergeCell ref="N198:S198"/>
    <mergeCell ref="A171:F171"/>
    <mergeCell ref="N171:S171"/>
    <mergeCell ref="A172:F172"/>
    <mergeCell ref="N172:S172"/>
    <mergeCell ref="A184:F184"/>
    <mergeCell ref="N184:S184"/>
    <mergeCell ref="A146:F146"/>
    <mergeCell ref="N146:S146"/>
    <mergeCell ref="A158:F158"/>
    <mergeCell ref="N158:S158"/>
    <mergeCell ref="A159:F159"/>
    <mergeCell ref="N159:S159"/>
    <mergeCell ref="A132:F132"/>
    <mergeCell ref="N132:S132"/>
    <mergeCell ref="A133:F133"/>
    <mergeCell ref="N133:S133"/>
    <mergeCell ref="A145:F145"/>
    <mergeCell ref="N145:S145"/>
    <mergeCell ref="A107:F107"/>
    <mergeCell ref="N107:S107"/>
    <mergeCell ref="A119:F119"/>
    <mergeCell ref="N119:S119"/>
    <mergeCell ref="A120:F120"/>
    <mergeCell ref="N120:S120"/>
    <mergeCell ref="A93:F93"/>
    <mergeCell ref="N93:S93"/>
    <mergeCell ref="A94:F94"/>
    <mergeCell ref="N94:S94"/>
    <mergeCell ref="A106:F106"/>
    <mergeCell ref="N106:S106"/>
    <mergeCell ref="A68:F68"/>
    <mergeCell ref="N68:S68"/>
    <mergeCell ref="A80:F80"/>
    <mergeCell ref="N80:S80"/>
    <mergeCell ref="A81:F81"/>
    <mergeCell ref="N81:S81"/>
    <mergeCell ref="A54:F54"/>
    <mergeCell ref="N54:S54"/>
    <mergeCell ref="A55:F55"/>
    <mergeCell ref="N55:S55"/>
    <mergeCell ref="A67:F67"/>
    <mergeCell ref="N67:S67"/>
    <mergeCell ref="A29:F29"/>
    <mergeCell ref="N29:S29"/>
    <mergeCell ref="A41:F41"/>
    <mergeCell ref="N41:S41"/>
    <mergeCell ref="A42:F42"/>
    <mergeCell ref="N42:S42"/>
    <mergeCell ref="A15:F15"/>
    <mergeCell ref="N15:S15"/>
    <mergeCell ref="A16:F16"/>
    <mergeCell ref="N16:S16"/>
    <mergeCell ref="A28:F28"/>
    <mergeCell ref="N28:S28"/>
    <mergeCell ref="H1:K1"/>
    <mergeCell ref="A2:F2"/>
    <mergeCell ref="N2:S2"/>
    <mergeCell ref="A3:F3"/>
    <mergeCell ref="N3:S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7EC7E9FFAF31479DC9508941AFBEA0" ma:contentTypeVersion="13" ma:contentTypeDescription="Create a new document." ma:contentTypeScope="" ma:versionID="bb672a5adcacb7409def0830b938451e">
  <xsd:schema xmlns:xsd="http://www.w3.org/2001/XMLSchema" xmlns:xs="http://www.w3.org/2001/XMLSchema" xmlns:p="http://schemas.microsoft.com/office/2006/metadata/properties" xmlns:ns2="9ca4dd60-0e23-4e73-9898-f8de03506abe" xmlns:ns3="209cd0db-1aa9-466c-8933-4493a1504f63" targetNamespace="http://schemas.microsoft.com/office/2006/metadata/properties" ma:root="true" ma:fieldsID="dd81e8c75b2aa3a47a74ac7fc19e53a0" ns2:_="" ns3:_="">
    <xsd:import namespace="9ca4dd60-0e23-4e73-9898-f8de03506abe"/>
    <xsd:import namespace="209cd0db-1aa9-466c-8933-4493a1504f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4dd60-0e23-4e73-9898-f8de03506a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09cd0db-1aa9-466c-8933-4493a1504f63">
      <UserInfo>
        <DisplayName>Paola F. Sosa De La C.</DisplayName>
        <AccountId>1123</AccountId>
        <AccountType/>
      </UserInfo>
      <UserInfo>
        <DisplayName>Francisca Grullart C.</DisplayName>
        <AccountId>268</AccountId>
        <AccountType/>
      </UserInfo>
    </SharedWithUsers>
  </documentManagement>
</p:properties>
</file>

<file path=customXml/itemProps1.xml><?xml version="1.0" encoding="utf-8"?>
<ds:datastoreItem xmlns:ds="http://schemas.openxmlformats.org/officeDocument/2006/customXml" ds:itemID="{5F612C87-35F4-477C-86EA-B9DA2009E621}">
  <ds:schemaRefs>
    <ds:schemaRef ds:uri="http://schemas.microsoft.com/sharepoint/v3/contenttype/forms"/>
  </ds:schemaRefs>
</ds:datastoreItem>
</file>

<file path=customXml/itemProps2.xml><?xml version="1.0" encoding="utf-8"?>
<ds:datastoreItem xmlns:ds="http://schemas.openxmlformats.org/officeDocument/2006/customXml" ds:itemID="{B15C649B-6798-494E-9DFB-AC0B54D36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4dd60-0e23-4e73-9898-f8de03506abe"/>
    <ds:schemaRef ds:uri="209cd0db-1aa9-466c-8933-4493a1504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B32E96-81A1-47A1-9C02-3B9DEE960DD0}">
  <ds:schemaRefs>
    <ds:schemaRef ds:uri="http://schemas.microsoft.com/office/2006/metadata/properties"/>
    <ds:schemaRef ds:uri="http://schemas.microsoft.com/office/infopath/2007/PartnerControls"/>
    <ds:schemaRef ds:uri="209cd0db-1aa9-466c-8933-4493a1504f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Adjudicaciones Jul-22 (MIPYMES)</vt:lpstr>
      <vt:lpstr>Adjudicaciones Jul-22 (GENERAL)</vt:lpstr>
      <vt:lpstr>PACC X AREA VER 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C. Mendez D.</dc:creator>
  <cp:keywords/>
  <dc:description/>
  <cp:lastModifiedBy>Karla C. Mendez D.</cp:lastModifiedBy>
  <cp:revision/>
  <cp:lastPrinted>2022-08-08T21:54:45Z</cp:lastPrinted>
  <dcterms:created xsi:type="dcterms:W3CDTF">2020-09-28T16:23:48Z</dcterms:created>
  <dcterms:modified xsi:type="dcterms:W3CDTF">2022-08-08T21:54:57Z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0x0101000A7EC7E9FFAF31479DC9508941AFBEA0</vt:lpwstr>
  </property>
</Properties>
</file>