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C:\Users\galcantara\Documents\SIGEF\"/>
    </mc:Choice>
  </mc:AlternateContent>
  <xr:revisionPtr revIDLastSave="0" documentId="13_ncr:1_{E1F17ABA-4BF7-4FA5-9454-64243CA3C731}" xr6:coauthVersionLast="47" xr6:coauthVersionMax="47" xr10:uidLastSave="{00000000-0000-0000-0000-000000000000}"/>
  <bookViews>
    <workbookView xWindow="28680" yWindow="-120" windowWidth="29040" windowHeight="15840" xr2:uid="{00000000-000D-0000-FFFF-FFFF00000000}"/>
  </bookViews>
  <sheets>
    <sheet name="Informe Segundo Trimestre 2023" sheetId="22" r:id="rId1"/>
    <sheet name="EJEC.FIS.-FIN. ABRIL-JUNIO 2023" sheetId="23" r:id="rId2"/>
    <sheet name="Informe Primer Trimestre 2023" sheetId="12" r:id="rId3"/>
    <sheet name="EJEC.FIS. -FIN. ENE-MAR. 2023" sheetId="3" r:id="rId4"/>
    <sheet name="Programación indicativa 2023" sheetId="21" r:id="rId5"/>
  </sheets>
  <externalReferences>
    <externalReference r:id="rId6"/>
    <externalReference r:id="rId7"/>
    <externalReference r:id="rId8"/>
  </externalReferences>
  <definedNames>
    <definedName name="_xlnm._FilterDatabase" localSheetId="3" hidden="1">'EJEC.FIS. -FIN. ENE-MAR. 2023'!$A$13:$P$22</definedName>
    <definedName name="aa">#REF!</definedName>
    <definedName name="aaa">#REF!</definedName>
    <definedName name="AAAAAAAAAAAAAA">#REF!</definedName>
    <definedName name="AME">#REF!</definedName>
    <definedName name="años">#REF!</definedName>
    <definedName name="_xlnm.Print_Area" localSheetId="3">'EJEC.FIS. -FIN. ENE-MAR. 2023'!$A$1:$P$27</definedName>
    <definedName name="_xlnm.Print_Area" localSheetId="4">'Programación indicativa 2023'!$A$1:$M$19</definedName>
    <definedName name="areas">#REF!</definedName>
    <definedName name="areas2">#REF!</definedName>
    <definedName name="categoria">#REF!</definedName>
    <definedName name="Conssssssss">[1]listas!$G$36:$G$39</definedName>
    <definedName name="CONTABILIDAD">#REF!</definedName>
    <definedName name="CTAACUM">#REF!</definedName>
    <definedName name="CTAMES">#REF!</definedName>
    <definedName name="cuentas">[2]listas!$B$5:$C$183</definedName>
    <definedName name="Inicial">#REF!</definedName>
    <definedName name="J">#REF!</definedName>
    <definedName name="JH">#REF!</definedName>
    <definedName name="jjj">#REF!</definedName>
    <definedName name="LA.2">#REF!</definedName>
    <definedName name="LA.3">#REF!</definedName>
    <definedName name="LA.4">#REF!</definedName>
    <definedName name="LA.5">#REF!</definedName>
    <definedName name="LA.6">#REF!</definedName>
    <definedName name="LA.7">#REF!</definedName>
    <definedName name="MONEDA">#REF!</definedName>
    <definedName name="OBJ">#REF!</definedName>
    <definedName name="objetivo">#REF!</definedName>
    <definedName name="OE">#REF!</definedName>
    <definedName name="OTRO">#REF!</definedName>
    <definedName name="PEDRO">#REF!</definedName>
    <definedName name="priori">#REF!</definedName>
    <definedName name="prioridad">#REF!</definedName>
    <definedName name="qq">#REF!</definedName>
    <definedName name="qqq">#REF!</definedName>
    <definedName name="qwsqwqws">#REF!</definedName>
    <definedName name="rererter">#REF!</definedName>
    <definedName name="sdfgsrg">[1]listas!$G$9:$G$17</definedName>
    <definedName name="SISI">#REF!</definedName>
    <definedName name="solicitado">[1]Solicitado!$E$12:$E$5000</definedName>
    <definedName name="sssssss">[3]listas!$C$12:$C$14</definedName>
    <definedName name="SUM">#REF!</definedName>
    <definedName name="SUMAACUM">#REF!</definedName>
    <definedName name="SUMAMES">#REF!</definedName>
    <definedName name="valores">#REF!</definedName>
    <definedName name="vvvvvvvvvvvvvvvvvvvvvvvvvvvv">[3]listas!$C$12:$C$14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3" l="1"/>
  <c r="I16" i="3"/>
  <c r="J16" i="3"/>
  <c r="C24" i="22"/>
  <c r="A24" i="22"/>
  <c r="J15" i="23"/>
  <c r="I15" i="23"/>
  <c r="H15" i="23"/>
  <c r="H19" i="23" s="1"/>
  <c r="I19" i="23" l="1"/>
  <c r="O18" i="23"/>
  <c r="K18" i="23"/>
  <c r="N18" i="23" s="1"/>
  <c r="P18" i="23" s="1"/>
  <c r="O17" i="23"/>
  <c r="K17" i="23"/>
  <c r="N17" i="23" s="1"/>
  <c r="P17" i="23" s="1"/>
  <c r="O16" i="23"/>
  <c r="K16" i="23"/>
  <c r="M15" i="23"/>
  <c r="O15" i="23" s="1"/>
  <c r="L15" i="23"/>
  <c r="L19" i="23" s="1"/>
  <c r="J19" i="23"/>
  <c r="I30" i="22"/>
  <c r="F30" i="22"/>
  <c r="H30" i="22" s="1"/>
  <c r="J30" i="22" s="1"/>
  <c r="I29" i="22"/>
  <c r="F29" i="22"/>
  <c r="H29" i="22" s="1"/>
  <c r="J29" i="22" s="1"/>
  <c r="I28" i="22"/>
  <c r="H28" i="22"/>
  <c r="F28" i="22"/>
  <c r="I24" i="22"/>
  <c r="J28" i="22" l="1"/>
  <c r="F24" i="22"/>
  <c r="K15" i="23"/>
  <c r="K19" i="23" s="1"/>
  <c r="N16" i="23"/>
  <c r="M19" i="23"/>
  <c r="O19" i="23" s="1"/>
  <c r="O18" i="3"/>
  <c r="O17" i="3"/>
  <c r="P16" i="23" l="1"/>
  <c r="N15" i="23"/>
  <c r="I28" i="12"/>
  <c r="I29" i="12"/>
  <c r="I30" i="12"/>
  <c r="P15" i="23" l="1"/>
  <c r="N19" i="23"/>
  <c r="P19" i="23" s="1"/>
  <c r="K17" i="3" l="1"/>
  <c r="K19" i="3"/>
  <c r="N19" i="3" s="1"/>
  <c r="K18" i="3"/>
  <c r="N18" i="3" s="1"/>
  <c r="F30" i="12"/>
  <c r="H30" i="12" s="1"/>
  <c r="F29" i="12"/>
  <c r="H29" i="12" s="1"/>
  <c r="F28" i="12"/>
  <c r="H28" i="12" s="1"/>
  <c r="G10" i="21"/>
  <c r="G9" i="21"/>
  <c r="G8" i="21"/>
  <c r="K16" i="3" l="1"/>
  <c r="N17" i="3"/>
  <c r="J29" i="12"/>
  <c r="J30" i="12"/>
  <c r="J28" i="12"/>
  <c r="I24" i="12"/>
  <c r="O19" i="3" l="1"/>
  <c r="P19" i="3"/>
  <c r="P18" i="3"/>
  <c r="P17" i="3"/>
  <c r="N16" i="3"/>
  <c r="N20" i="3" s="1"/>
  <c r="M16" i="3"/>
  <c r="M20" i="3" s="1"/>
  <c r="L16" i="3"/>
  <c r="L20" i="3" s="1"/>
  <c r="K20" i="3"/>
  <c r="J20" i="3"/>
  <c r="I20" i="3"/>
  <c r="H20" i="3"/>
  <c r="P16" i="3" l="1"/>
  <c r="O16" i="3" l="1"/>
  <c r="O20" i="3"/>
  <c r="P20" i="3"/>
</calcChain>
</file>

<file path=xl/sharedStrings.xml><?xml version="1.0" encoding="utf-8"?>
<sst xmlns="http://schemas.openxmlformats.org/spreadsheetml/2006/main" count="310" uniqueCount="165">
  <si>
    <t>Capítulo:</t>
  </si>
  <si>
    <t>301-Poder Judicial</t>
  </si>
  <si>
    <t>Sub-Capítulo:</t>
  </si>
  <si>
    <t>1-Poder Judicial</t>
  </si>
  <si>
    <t>Unidad Ejecutora:</t>
  </si>
  <si>
    <t>Garantizar derechos resolviendo conflictos de manera oportuna y eficiente, a través de una administración de justicia que favorece la convivencia pacífica, en el marco de un Estado Social y democrático de Derecho.</t>
  </si>
  <si>
    <t>Una justicia oportuna, inclusiva, accesible y confiable, garante de la dignidad y los derechos de las personas, reconocida por la integridad y compromiso institucional de sus servidores y servidoras.</t>
  </si>
  <si>
    <t>Eje estratégico:</t>
  </si>
  <si>
    <t>Objetivo general:</t>
  </si>
  <si>
    <t>Administración de Justicia</t>
  </si>
  <si>
    <t>Proporcinar un servicio de justicia oportuno y eficiente, accesible a todos los ciudadanos para la resolución de los conflictos y garantizar los derechos de las personas.</t>
  </si>
  <si>
    <t>Los habitantes del país</t>
  </si>
  <si>
    <t>Lograr la paz social y seguridad juridica de los dominicanos en el marco de un estado de derecho.</t>
  </si>
  <si>
    <t>Presupuesto Inicial</t>
  </si>
  <si>
    <t>Presupuesto Vigente</t>
  </si>
  <si>
    <t>Presupuesto Ejecutado</t>
  </si>
  <si>
    <t xml:space="preserve"> Presupuesto Anual </t>
  </si>
  <si>
    <t xml:space="preserve">Usuarios del Sistema de Administración de Justicia con Decisiones Emitidas </t>
  </si>
  <si>
    <t>No. De desiciones  emitidas a nivel nacional</t>
  </si>
  <si>
    <t xml:space="preserve">Jueces del Sistema Judicial y Aspirantes a Juez de paz reciben Capacitación y Formación Intergral </t>
  </si>
  <si>
    <t>No. de Jueces/Aspirantes a Juez de Paz   capacitados/formados</t>
  </si>
  <si>
    <t xml:space="preserve">Certificados de Títulos Expedidos a Propietarios </t>
  </si>
  <si>
    <t>No. de Certificados de Títulos expedidos</t>
  </si>
  <si>
    <t>Sentencias Emitidas</t>
  </si>
  <si>
    <t>Es una decisión judicial dictada por un juez o tribunal que pone fin a una litis (civil y comercial de familia, laboral, contencioso-administrativo, inmobiliaria) o causa penal, que declara o reconoce el derecho o razón de una de las partes, obligando a la otra a pasar por tal declaración y cumplirla.</t>
  </si>
  <si>
    <t>Causas y justificación del desvío:</t>
  </si>
  <si>
    <t>Jueces y Aspirantes a Juez de Paz capacitados/formados integralmente.</t>
  </si>
  <si>
    <t xml:space="preserve">Este producto tiene por finalidad, contribuir con la excelencia en el sistema de administración de justicia, mediante la aplicación de un conjunto de programas dirigidos a satisfacer todas las necesidades de formación de los aspirantes a  juez de paz, asi como de capacitación continua de los jueces existentes del Poder Judicial.   </t>
  </si>
  <si>
    <t xml:space="preserve">Producto: </t>
  </si>
  <si>
    <t>Certificados de Títulos Expedidos</t>
  </si>
  <si>
    <t>Es el documento oficial emitido y garantizado por el estado dominicano, que acredita la existencia de un derecho real de propiedad y la titularidad sobre el mismo.</t>
  </si>
  <si>
    <t>Código</t>
  </si>
  <si>
    <t>I -Información Instituciónal</t>
  </si>
  <si>
    <t>I.I - Completar los datos requeridos sobre la institución</t>
  </si>
  <si>
    <t>Capítulo</t>
  </si>
  <si>
    <t>Subcapítulo</t>
  </si>
  <si>
    <t>Unidad Ejecutora</t>
  </si>
  <si>
    <t>Misión</t>
  </si>
  <si>
    <t>Visión</t>
  </si>
  <si>
    <t>II. Contribución a la Estrategia Nacional de Desarrollo</t>
  </si>
  <si>
    <t>Desarrollo Institucional</t>
  </si>
  <si>
    <t xml:space="preserve"> Imperio de la ley y seguridad ciudadana. </t>
  </si>
  <si>
    <t>Objetivo(s) específico(s):</t>
  </si>
  <si>
    <t>1,2,1</t>
  </si>
  <si>
    <t>III. Información del Programa</t>
  </si>
  <si>
    <t>Nombre:</t>
  </si>
  <si>
    <t>Descripción:</t>
  </si>
  <si>
    <r>
      <t>Beneficiarios:</t>
    </r>
    <r>
      <rPr>
        <sz val="12"/>
        <color rgb="FF000000"/>
        <rFont val="Century Gothic"/>
        <family val="2"/>
      </rPr>
      <t xml:space="preserve"> </t>
    </r>
  </si>
  <si>
    <t>Resultado Asociado:</t>
  </si>
  <si>
    <t>IV. Formulación y Ejecución Física-Financiera</t>
  </si>
  <si>
    <t>IV.I - Desempeño financiero</t>
  </si>
  <si>
    <t>Porcentaje de Ejecución (ejecutado/vigente)</t>
  </si>
  <si>
    <t>IV.II - Formulación y Ejecución Trimestral de las Metas por Producto</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</si>
  <si>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</si>
  <si>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</si>
  <si>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</si>
  <si>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</si>
  <si>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</si>
  <si>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</si>
  <si>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</si>
  <si>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</si>
  <si>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</si>
  <si>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</si>
  <si>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</si>
  <si>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</si>
  <si>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</si>
  <si>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Descripción del producto: </t>
  </si>
  <si>
    <t>Logros alcanzados:</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</si>
  <si>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</si>
  <si>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</si>
  <si>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 Programación Trimestral</t>
  </si>
  <si>
    <t>Ejecución Trimestral</t>
  </si>
  <si>
    <t>AVANCE FÍSICO - FINANCIERO Y DESVÍOS</t>
  </si>
  <si>
    <r>
      <rPr>
        <b/>
        <sz val="11"/>
        <color theme="1"/>
        <rFont val="Montserrat"/>
        <family val="3"/>
      </rPr>
      <t xml:space="preserve">Misión: </t>
    </r>
    <r>
      <rPr>
        <sz val="11"/>
        <color theme="1"/>
        <rFont val="Montserrat"/>
        <family val="3"/>
      </rPr>
      <t>Garantizar derechos resolviendo conflictos de manera oportuna y eficiente, a través de una administración de justicia que favorece la convivencia pacífica, en el marco de un Estado Social y democrático de Derecho.</t>
    </r>
  </si>
  <si>
    <r>
      <rPr>
        <b/>
        <sz val="11"/>
        <color theme="1"/>
        <rFont val="Montserrat"/>
        <family val="3"/>
      </rPr>
      <t>Visión:</t>
    </r>
    <r>
      <rPr>
        <sz val="11"/>
        <color theme="1"/>
        <rFont val="Montserrat"/>
        <family val="3"/>
      </rPr>
      <t xml:space="preserve"> Una justicia oportuna, inclusiva, accesible y confiable, garante de la dignidad y los derechos de las personas, reconocida por la integridad y compromiso institucional de sus servidores y servidoras.</t>
    </r>
  </si>
  <si>
    <t>SIGEF</t>
  </si>
  <si>
    <t xml:space="preserve">PROGRAMAS PRESUPUESTARIOS
</t>
  </si>
  <si>
    <t>NUM. Y PRODUCTO</t>
  </si>
  <si>
    <t>Estrategia Nacional de Desarrollo a Contribuir</t>
  </si>
  <si>
    <t>BENEFICIARIO</t>
  </si>
  <si>
    <t xml:space="preserve">UNIDAD DE MEDIDA </t>
  </si>
  <si>
    <t>1er. Trimestre</t>
  </si>
  <si>
    <t>Ejec</t>
  </si>
  <si>
    <t>Obj. Gral.</t>
  </si>
  <si>
    <t>Obj. Esp.</t>
  </si>
  <si>
    <t xml:space="preserve">   Programación               Fisica                         (A)</t>
  </si>
  <si>
    <t xml:space="preserve">Programación Financiera                     </t>
  </si>
  <si>
    <t>Ejecución           Fisica  (C)</t>
  </si>
  <si>
    <t xml:space="preserve">        Ejecución              Financiera (D)</t>
  </si>
  <si>
    <t>% Fisica =C/A*100</t>
  </si>
  <si>
    <t>Financiera %=D/B*100</t>
  </si>
  <si>
    <t xml:space="preserve">Código </t>
  </si>
  <si>
    <t>PROGRAMA 11 - ADMINISTRACIÓN DE JUSTICIA</t>
  </si>
  <si>
    <t>1.2.1</t>
  </si>
  <si>
    <t>Los Habitantes del País</t>
  </si>
  <si>
    <t>No. de Aspirante a Juez de Paz   formados</t>
  </si>
  <si>
    <t>TOTAL GENERAL PROGRAMAS SUSTANTIVOS 11</t>
  </si>
  <si>
    <r>
      <rPr>
        <b/>
        <sz val="10"/>
        <rFont val="Montserrat"/>
      </rPr>
      <t>Nota:</t>
    </r>
    <r>
      <rPr>
        <sz val="10"/>
        <rFont val="Montserrat"/>
        <family val="3"/>
      </rPr>
      <t xml:space="preserve"> Este análisis fisico-financiero, solo se realiza a los Programas sustantivos y de producción terminal de este Poder Judicial : Prog. 11.-(Administración de Justicia). La justificación de desviación de los productos se realizan en el informe final del año, en vista de que los productos pueden sufrir variaciones durante el año.</t>
    </r>
  </si>
  <si>
    <t xml:space="preserve">Isnelda Guzmán </t>
  </si>
  <si>
    <t xml:space="preserve">Artagerge Mateo Tejeda </t>
  </si>
  <si>
    <t xml:space="preserve">Gerente de Planificación </t>
  </si>
  <si>
    <t xml:space="preserve">Director Financiero </t>
  </si>
  <si>
    <t>Los datos presentados son preliminares</t>
  </si>
  <si>
    <t>0301 Poder Judicial</t>
  </si>
  <si>
    <t>01 Poder Judicial</t>
  </si>
  <si>
    <t>0001 Consejo del Poder Judicial</t>
  </si>
  <si>
    <t>Primer trimestre</t>
  </si>
  <si>
    <t>Segundo trimestre</t>
  </si>
  <si>
    <t>Tercer trimestre</t>
  </si>
  <si>
    <t>Cuarto trimestre</t>
  </si>
  <si>
    <t>Nombre</t>
  </si>
  <si>
    <t>Unidad Medida</t>
  </si>
  <si>
    <t>Meta Fisica</t>
  </si>
  <si>
    <t>Monto Financiera</t>
  </si>
  <si>
    <t xml:space="preserve">Programación física </t>
  </si>
  <si>
    <t xml:space="preserve">Programación financiera </t>
  </si>
  <si>
    <t>(UM)</t>
  </si>
  <si>
    <t>(RD$)</t>
  </si>
  <si>
    <t>PROGRAMACIÓN INDICATIVA ANUAL 2023</t>
  </si>
  <si>
    <t>Metas Fisicas para el año 2023</t>
  </si>
  <si>
    <t>Presupuesto Incicial   Aprobado 2023</t>
  </si>
  <si>
    <t>Enero -Marzo, 2023</t>
  </si>
  <si>
    <t>Programación Fisica Financiera Enero - Marzo. 2023</t>
  </si>
  <si>
    <t xml:space="preserve">   Presupuesto                 2023          Modificado               Vigente  (B)</t>
  </si>
  <si>
    <t>Ejecución Fisica Financiera Enero - Marzo 2023</t>
  </si>
  <si>
    <t>% de Ejecución Fisico-Finanaciero, Enero- Marzo 2023</t>
  </si>
  <si>
    <t>% Fisica de avance</t>
  </si>
  <si>
    <t>% Financiero de avance</t>
  </si>
  <si>
    <t>Con la actualización y ampliación de los sistemas de tecnología de la información y la agilización de los procesos en el Registro Inmobiliarios se logró satisfacer la demanda de las solicitudes en los certificados de títulos, lo que permitió sobrepasar la emisión de la cantidad de Certificados de Títulos esperada durante la programación para el primer trimestre del año 2023, lo que garantiza un servicio a sus usuarios pronto y efectivo.</t>
  </si>
  <si>
    <t>Lograr la implementación de la Ley 339-22 y su reglamento, de esa forma se prodra transformar y fortalecer el sistema de justicia a fin de promover una justicia al día para garantizar la dignidad de las personas. Asimismo, permitirá a los usuarios disponer de la opción de realizar sus solicitudes y depósitos en línea. Así como visualizar, dar seguimiento a sus expedientes desde cualquier lugar y recibir, lo que asegurará agilidad en los procesos , economía de costos y facilidad de acceso de los ciudadanos a la justicia.</t>
  </si>
  <si>
    <t>Durante el prmer trimestre 2023, a través la Escuela Nacional de la Judicatura,  el Poder Judicial logró la capacatación de 262 a jueces, que correspondieron a un avance del 108% de la meta programada. Las actividades de capacitación desarrolladas abarcaron cursos de formación, en las diferentes áreas penal, civil, principios, integral y funcional. La ejecución financiera presenta un avance de un 25% como resultado de la ejecución del total programado para el año.</t>
  </si>
  <si>
    <t>Con la implementación de nuevas técnicas en las actividades presenciales de capacitación  la ENJ logro en el primer trimestre del año, la ejecución de un número mayor de capacitaciones, logrando avances significativos de las metas programadas para ese trimestre.</t>
  </si>
  <si>
    <t>Durante el primer trimestre del año, se ejecutaron un total de 99,906 Certificados de Títulos de un total de 360,552 Certificados de Títulos programados para el año . Esta ejecución representa un avance del 112.10% del desempeño fisico, tal como se muestra en la tabla del desempeño, En cuanto a la ejecución financiera, que presenta un avance de un 25% del total programdo.</t>
  </si>
  <si>
    <t>2do. Trimestre</t>
  </si>
  <si>
    <t>% de Ejecución Fisico-Finanaciero, Abril- Junio 2023</t>
  </si>
  <si>
    <t>Abril -Junio, 2023</t>
  </si>
  <si>
    <t xml:space="preserve">
En cuanto al cumplimiento físico, este producto no presenta desviaciones relevantes en su ejecución durante el segundo trimestre del año.
</t>
  </si>
  <si>
    <t>I -Información Institucional</t>
  </si>
  <si>
    <t>Proporcionar un servicio de justicia oportuno y eficiente, accesible a todos los ciudadanos para la resolución de los conflictos y garantizar los derechos de las personas.</t>
  </si>
  <si>
    <t>Lograr la paz social y seguridad jurídica de los dominicanos en el marco de un estado de derecho.</t>
  </si>
  <si>
    <t>No. De decisiones  emitidas a nivel nacional</t>
  </si>
  <si>
    <t xml:space="preserve">Jueces del Sistema Judicial y Aspirantes a Juez de paz reciben Capacitación y Formación Integral </t>
  </si>
  <si>
    <t xml:space="preserve">Este producto tiene por finalidad, contribuir con la excelencia en el sistema de administración de justicia, mediante la aplicación de un conjunto de programas dirigidos a satisfacer todas las necesidades de formación de los aspirantes a  juez de paz, así como de capacitación continua de los jueces existentes del Poder Judicial.   </t>
  </si>
  <si>
    <t xml:space="preserve">En el segundo trimestre 2023, se ejecutaron 242,030 decisiones de un total de 251,763 decisiones programadas. Esta ejecución representa un avance de un 96.13% del desempeño físico programado, tal como se muestra en la tabla precedente.  En lo que respecta a la ejecución financiera, representa un avance de un 25% con respecto a lo programado, teniendo como resultado la ejecución de RD$1,275,800,670.50 millones de pesos.                                                                                                                                                                </t>
  </si>
  <si>
    <t>En el segundo trimestre del año, se ejecutaron 96,969 Certificados de Títulos de un total de 360,552 Certificados de Títulos programados para el año.   Esta ejecución representa un avance del 109% del desempeño físico, tal como se muestra en la tabla del desempeño.   En cuanto a la ejecución financiera, representa un avance de un 25% con respecto a lo programado.</t>
  </si>
  <si>
    <t>Con el seguimiento en la actualización de los sistemas de tecnología de la información y la agilización de los procesos en el Registro Inmobiliarios se logró satisfacer la demanda de las solicitudes en los certificados de títulos, lo que permitió sobrepasar la emisión de la cantidad de Certificados de Títulos esperada durante la programación para el segundo trimestre del año 2023, lo que garantiza un servicio oportuno y efectivo a los usuarios.</t>
  </si>
  <si>
    <t>En el segundo trimestre 2023, a través la Escuela Nacional de la Judicatura,  el Poder Judicial logró la capacitación de 400 jueces, lo que se traduce en un avance del 166% de la meta programada. Las actividades de capacitación desarrolladas abarcaron cursos de formación, en las diferentes áreas penal, civil, principios, integral y funcional. La ejecución financiera presenta un avance de un 25% como resultado de la ejecución del total programado para el año.</t>
  </si>
  <si>
    <t>Mediante la implementación nuevos métodos de enseñanza en las actividades presenciales de capacitación la ENJ logro en el segundo trimestre del año, sobre pasar la ejecución con un número mayor de capacitaciones, logrando avances significativos en las metas programadas para este trimestre.</t>
  </si>
  <si>
    <t>Lograr la implementación de la Ley 339-22 y su reglamento, con el fin de transformar y fortalecer el sistema de justicia, garantizando la dignidad de las personas mediante nuestro accionar institucional de Justicia al Día, habilitando servicios de solicitudes y depósitos en línea. Así como visualizar, dar seguimiento a sus expedientes desde cualquier lugar de geografía nacional, mediante la mejora continua de los procesos institucionales, economía de costos y facilidad de acceso de los ciudadanos a la justicia.</t>
  </si>
  <si>
    <t xml:space="preserve"> Fortalecer el respeto a la ley y sancionar su incumplimiento a través de un sistema de
administración de justicia accesible a toda la población, eficiente en el despacho judicial y ágil en los procesos judiciales</t>
  </si>
  <si>
    <t>Programación Física Financiera abril - junio 2023</t>
  </si>
  <si>
    <t>Ejecución Física Financiera Abril - Junio 2023</t>
  </si>
  <si>
    <t>Presupuesto Inicial   Aprobado 2023</t>
  </si>
  <si>
    <t>Metas Físicas para el año 2023</t>
  </si>
  <si>
    <t>% Física de avance</t>
  </si>
  <si>
    <t xml:space="preserve">   Programación               Física                         (A)</t>
  </si>
  <si>
    <t>% Física =C/A*100</t>
  </si>
  <si>
    <r>
      <rPr>
        <b/>
        <sz val="10"/>
        <rFont val="Montserrat"/>
      </rPr>
      <t>Nota:</t>
    </r>
    <r>
      <rPr>
        <sz val="10"/>
        <rFont val="Montserrat"/>
        <family val="3"/>
      </rPr>
      <t xml:space="preserve"> Este análisis físico-financiero, solo se realiza a los Programas sustantivos y de producción terminal de este Poder Judicial : Prog. 11.-(Administración de Justicia). La justificación de desviación de los productos se realizan en el informe final del año, en vista de que los productos pueden sufrir variaciones durante el año.</t>
    </r>
  </si>
  <si>
    <t>PROGRAMAS PRESUPUESTARIOS</t>
  </si>
  <si>
    <t xml:space="preserve">   Presupuesto  2023  Modificado   Vigente  (B)</t>
  </si>
  <si>
    <t>Ejecución Física  (C)</t>
  </si>
  <si>
    <t>Informe de Evaluación Primer Trimestre  2023 de las Metas Físicas-Financieras</t>
  </si>
  <si>
    <t>Informe de Evaluación Segundo Trimestre  2023 de las Metas Físicas-Financieras</t>
  </si>
  <si>
    <t>La desviación de un 43.86% de ejecución de las metas física para el primer trimestre, se debió a la implementación de mejoras en los procesos de gestión, por tal razón no fue posible lograr el 100% de las decisiones  de las metas programadas para el periodo enero-marzo, en cuanto a la ejecución financiera fue de un 25% del total programado.</t>
  </si>
  <si>
    <t xml:space="preserve">Durante el primer trimestre 2023, se ejecutaron un total de 141,346 decisiones de un total de 251,763  decisiones que fueron programadas para el primer trimestre. Esta ejecución representa un avance de un  56.14 % del desempeño fisico programado, tal como se muestra en la tabla precedente. En lo que respecta a la ejecución financiera, esta presenta un avance de un 25% con respecto a lo programado, teniendo como resultado la ejecución  de RD$1,275,800,670.50 millones de pesos.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</si>
</sst>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0.00\ _€_-;\-* #,##0.00\ _€_-;_-* &quot;-&quot;??\ _€_-;_-@_-"/>
    <numFmt numFmtId="165" formatCode="[$-10409]#,##0;\-#,##0"/>
    <numFmt numFmtId="166" formatCode="[$-10409]#,##0.00;\-#,##0.00"/>
    <numFmt numFmtId="167" formatCode="[$-10409]0.0%"/>
    <numFmt numFmtId="168" formatCode="_-* #,##0\ _€_-;\-* #,##0\ _€_-;_-* &quot;-&quot;??\ _€_-;_-@_-"/>
    <numFmt numFmtId="170" formatCode="[$-10409]0.00%"/>
  </numFmts>
  <fonts count="62">
    <font>
      <sz val="11"/>
      <color theme="1"/>
      <name val="Calibri"/>
      <family val="2"/>
      <scheme val="minor"/>
    </font>
    <font>
      <sz val="11"/>
      <color theme="1"/>
      <name val="Calibri"/>
      <family val="2"/>
      <scheme val="minor"/>
    </font>
    <font>
      <sz val="11"/>
      <color rgb="FF000000"/>
      <name val="Calibri"/>
      <family val="2"/>
      <scheme val="minor"/>
    </font>
    <font>
      <sz val="11"/>
      <name val="Calibri"/>
      <family val="2"/>
    </font>
    <font>
      <b/>
      <sz val="11"/>
      <color rgb="FF000000"/>
      <name val="Century Gothic"/>
      <family val="2"/>
    </font>
    <font>
      <sz val="11"/>
      <color rgb="FF000000"/>
      <name val="Century Gothic"/>
      <family val="2"/>
    </font>
    <font>
      <b/>
      <sz val="10"/>
      <color rgb="FF000000"/>
      <name val="Calibri"/>
      <family val="2"/>
      <scheme val="minor"/>
    </font>
    <font>
      <sz val="12"/>
      <name val="Calibri"/>
      <family val="2"/>
    </font>
    <font>
      <sz val="10"/>
      <name val="Calibri"/>
      <family val="2"/>
    </font>
    <font>
      <sz val="9"/>
      <name val="Calibri"/>
      <family val="2"/>
    </font>
    <font>
      <sz val="11"/>
      <color theme="1"/>
      <name val="Century Gothic"/>
      <family val="2"/>
    </font>
    <font>
      <sz val="11"/>
      <color theme="1"/>
      <name val="Montserrat"/>
      <family val="3"/>
    </font>
    <font>
      <b/>
      <sz val="11"/>
      <color theme="1"/>
      <name val="Montserrat"/>
      <family val="3"/>
    </font>
    <font>
      <b/>
      <sz val="10"/>
      <color rgb="FF000000"/>
      <name val="Montserrat"/>
      <family val="3"/>
    </font>
    <font>
      <b/>
      <sz val="12"/>
      <color rgb="FF000000"/>
      <name val="Montserrat"/>
      <family val="3"/>
    </font>
    <font>
      <b/>
      <sz val="10"/>
      <name val="Montserrat"/>
      <family val="3"/>
    </font>
    <font>
      <b/>
      <sz val="11"/>
      <name val="Montserrat"/>
      <family val="3"/>
    </font>
    <font>
      <b/>
      <sz val="11"/>
      <color rgb="FF000000"/>
      <name val="Montserrat"/>
      <family val="3"/>
    </font>
    <font>
      <sz val="10"/>
      <name val="Montserrat"/>
      <family val="3"/>
    </font>
    <font>
      <sz val="9"/>
      <name val="Montserrat"/>
      <family val="3"/>
    </font>
    <font>
      <sz val="12"/>
      <name val="Montserrat"/>
      <family val="3"/>
    </font>
    <font>
      <sz val="10"/>
      <color rgb="FF000000"/>
      <name val="Montserrat"/>
      <family val="3"/>
    </font>
    <font>
      <sz val="10"/>
      <color theme="1"/>
      <name val="Montserrat"/>
      <family val="3"/>
    </font>
    <font>
      <sz val="11"/>
      <name val="Century Gothic"/>
      <family val="2"/>
    </font>
    <font>
      <b/>
      <sz val="10"/>
      <name val="Montserrat"/>
    </font>
    <font>
      <sz val="10"/>
      <name val="Montserrat"/>
    </font>
    <font>
      <b/>
      <sz val="11"/>
      <color theme="1"/>
      <name val="Calibri"/>
      <family val="2"/>
      <scheme val="minor"/>
    </font>
    <font>
      <sz val="8"/>
      <color theme="1"/>
      <name val="Calibri"/>
      <family val="2"/>
      <scheme val="minor"/>
    </font>
    <font>
      <sz val="11"/>
      <color rgb="FFFF0000"/>
      <name val="Calibri"/>
      <family val="2"/>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color theme="1"/>
      <name val="Century"/>
      <family val="1"/>
    </font>
    <font>
      <sz val="11"/>
      <color theme="1"/>
      <name val="Century"/>
      <family val="1"/>
    </font>
    <font>
      <sz val="10"/>
      <color theme="1"/>
      <name val="Calibri"/>
      <family val="2"/>
    </font>
    <font>
      <sz val="11"/>
      <color theme="1"/>
      <name val="Calibri"/>
      <family val="2"/>
    </font>
    <font>
      <sz val="9"/>
      <name val="Calibri"/>
      <family val="2"/>
    </font>
    <font>
      <sz val="11"/>
      <color rgb="FFFF0000"/>
      <name val="Calibri"/>
      <family val="2"/>
      <scheme val="minor"/>
    </font>
    <font>
      <sz val="11"/>
      <name val="Calibri"/>
      <family val="2"/>
      <scheme val="minor"/>
    </font>
    <font>
      <b/>
      <sz val="22"/>
      <name val="Montserrat"/>
    </font>
    <font>
      <sz val="11"/>
      <color theme="0"/>
      <name val="Montserrat"/>
    </font>
    <font>
      <b/>
      <sz val="14"/>
      <color rgb="FF000000"/>
      <name val="Montserrat"/>
    </font>
    <font>
      <sz val="14"/>
      <color rgb="FF000000"/>
      <name val="Montserrat"/>
    </font>
    <font>
      <sz val="14"/>
      <name val="Montserrat"/>
    </font>
    <font>
      <b/>
      <sz val="14"/>
      <color rgb="FFFFFFFF"/>
      <name val="Montserrat"/>
    </font>
    <font>
      <sz val="14"/>
      <color theme="1"/>
      <name val="Montserrat"/>
    </font>
    <font>
      <sz val="14"/>
      <color theme="1"/>
      <name val="Calibri"/>
      <family val="2"/>
      <scheme val="minor"/>
    </font>
    <font>
      <sz val="14"/>
      <name val="Calibri"/>
      <family val="2"/>
    </font>
    <font>
      <sz val="14"/>
      <color rgb="FF4D4D4D"/>
      <name val="Calibri"/>
      <family val="2"/>
    </font>
    <font>
      <sz val="10"/>
      <name val="Calibri"/>
      <family val="2"/>
      <scheme val="minor"/>
    </font>
    <font>
      <b/>
      <sz val="11"/>
      <name val="Calibri"/>
      <family val="2"/>
      <scheme val="minor"/>
    </font>
    <font>
      <b/>
      <sz val="11"/>
      <color theme="1"/>
      <name val="Calibri"/>
      <family val="2"/>
    </font>
    <font>
      <b/>
      <sz val="16"/>
      <color rgb="FF000000"/>
      <name val="Monse"/>
    </font>
    <font>
      <b/>
      <sz val="8"/>
      <color rgb="FF000000"/>
      <name val="Montserrat"/>
      <family val="3"/>
    </font>
    <font>
      <b/>
      <sz val="8"/>
      <name val="Montserrat"/>
      <family val="3"/>
    </font>
    <font>
      <b/>
      <sz val="10"/>
      <color rgb="FF000000"/>
      <name val="Century Gothic"/>
      <family val="2"/>
    </font>
  </fonts>
  <fills count="1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rgb="FFD9D9D9"/>
        <bgColor indexed="64"/>
      </patternFill>
    </fill>
    <fill>
      <patternFill patternType="solid">
        <fgColor theme="0"/>
        <bgColor rgb="FFDDEBF7"/>
      </patternFill>
    </fill>
    <fill>
      <patternFill patternType="solid">
        <fgColor rgb="FF1826D8"/>
        <bgColor rgb="FF000000"/>
      </patternFill>
    </fill>
    <fill>
      <patternFill patternType="solid">
        <fgColor theme="0" tint="-4.9989318521683403E-2"/>
        <bgColor indexed="64"/>
      </patternFill>
    </fill>
    <fill>
      <patternFill patternType="solid">
        <fgColor theme="2"/>
        <bgColor indexed="64"/>
      </patternFill>
    </fill>
  </fills>
  <borders count="85">
    <border>
      <left/>
      <right/>
      <top/>
      <bottom/>
      <diagonal/>
    </border>
    <border>
      <left/>
      <right style="thin">
        <color rgb="FFD3D3D3"/>
      </right>
      <top style="thin">
        <color rgb="FFD3D3D3"/>
      </top>
      <bottom style="thin">
        <color rgb="FFD3D3D3"/>
      </bottom>
      <diagonal/>
    </border>
    <border>
      <left/>
      <right/>
      <top style="thin">
        <color rgb="FFD3D3D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1"/>
      </left>
      <right style="thin">
        <color theme="0" tint="-0.14999847407452621"/>
      </right>
      <top style="thin">
        <color theme="0" tint="-0.14999847407452621"/>
      </top>
      <bottom style="thin">
        <color theme="0" tint="-0.14999847407452621"/>
      </bottom>
      <diagonal/>
    </border>
    <border>
      <left/>
      <right style="medium">
        <color theme="1"/>
      </right>
      <top style="thin">
        <color rgb="FFD3D3D3"/>
      </top>
      <bottom style="thin">
        <color rgb="FFD3D3D3"/>
      </bottom>
      <diagonal/>
    </border>
    <border>
      <left style="medium">
        <color theme="1"/>
      </left>
      <right style="thin">
        <color theme="0" tint="-0.14999847407452621"/>
      </right>
      <top style="thin">
        <color theme="0" tint="-0.14999847407452621"/>
      </top>
      <bottom style="medium">
        <color theme="1"/>
      </bottom>
      <diagonal/>
    </border>
    <border>
      <left style="thin">
        <color theme="0" tint="-0.14999847407452621"/>
      </left>
      <right style="thin">
        <color theme="0" tint="-0.14999847407452621"/>
      </right>
      <top style="thin">
        <color theme="0" tint="-0.14999847407452621"/>
      </top>
      <bottom style="medium">
        <color theme="1"/>
      </bottom>
      <diagonal/>
    </border>
    <border>
      <left/>
      <right style="thin">
        <color rgb="FFD3D3D3"/>
      </right>
      <top style="thin">
        <color rgb="FFD3D3D3"/>
      </top>
      <bottom style="medium">
        <color theme="1"/>
      </bottom>
      <diagonal/>
    </border>
    <border>
      <left/>
      <right style="medium">
        <color theme="1"/>
      </right>
      <top style="thin">
        <color rgb="FFD3D3D3"/>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0" tint="-0.14999847407452621"/>
      </right>
      <top style="medium">
        <color theme="1"/>
      </top>
      <bottom style="thin">
        <color theme="0" tint="-0.14999847407452621"/>
      </bottom>
      <diagonal/>
    </border>
    <border>
      <left style="thin">
        <color theme="0" tint="-0.14999847407452621"/>
      </left>
      <right style="thin">
        <color theme="0" tint="-0.14999847407452621"/>
      </right>
      <top style="medium">
        <color theme="1"/>
      </top>
      <bottom style="thin">
        <color theme="0" tint="-0.14999847407452621"/>
      </bottom>
      <diagonal/>
    </border>
    <border>
      <left/>
      <right style="thin">
        <color rgb="FFD3D3D3"/>
      </right>
      <top style="medium">
        <color theme="1"/>
      </top>
      <bottom style="thin">
        <color rgb="FFD3D3D3"/>
      </bottom>
      <diagonal/>
    </border>
    <border>
      <left/>
      <right style="medium">
        <color theme="1"/>
      </right>
      <top style="medium">
        <color theme="1"/>
      </top>
      <bottom style="thin">
        <color rgb="FFD3D3D3"/>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1"/>
      </bottom>
      <diagonal/>
    </border>
    <border>
      <left/>
      <right style="thin">
        <color rgb="FFD3D3D3"/>
      </right>
      <top style="medium">
        <color theme="1"/>
      </top>
      <bottom/>
      <diagonal/>
    </border>
    <border>
      <left style="thin">
        <color rgb="FFD3D3D3"/>
      </left>
      <right style="medium">
        <color theme="0" tint="-0.34998626667073579"/>
      </right>
      <top style="medium">
        <color theme="1"/>
      </top>
      <bottom style="thin">
        <color rgb="FFD3D3D3"/>
      </bottom>
      <diagonal/>
    </border>
    <border>
      <left style="thin">
        <color theme="0" tint="-0.14999847407452621"/>
      </left>
      <right style="thin">
        <color rgb="FFD3D3D3"/>
      </right>
      <top style="thin">
        <color theme="0" tint="-0.14996795556505021"/>
      </top>
      <bottom style="thin">
        <color theme="0" tint="-0.14996795556505021"/>
      </bottom>
      <diagonal/>
    </border>
    <border>
      <left style="thin">
        <color rgb="FFD3D3D3"/>
      </left>
      <right style="medium">
        <color theme="0" tint="-0.34998626667073579"/>
      </right>
      <top style="thin">
        <color rgb="FFD3D3D3"/>
      </top>
      <bottom/>
      <diagonal/>
    </border>
    <border>
      <left style="thin">
        <color rgb="FFD3D3D3"/>
      </left>
      <right style="medium">
        <color theme="0" tint="-0.34998626667073579"/>
      </right>
      <top style="thin">
        <color rgb="FFD3D3D3"/>
      </top>
      <bottom style="thin">
        <color rgb="FFD3D3D3"/>
      </bottom>
      <diagonal/>
    </border>
    <border>
      <left style="thin">
        <color theme="0" tint="-0.14999847407452621"/>
      </left>
      <right style="thin">
        <color rgb="FFD3D3D3"/>
      </right>
      <top style="thin">
        <color theme="0" tint="-0.14996795556505021"/>
      </top>
      <bottom style="medium">
        <color auto="1"/>
      </bottom>
      <diagonal/>
    </border>
    <border>
      <left style="thin">
        <color rgb="FFD3D3D3"/>
      </left>
      <right style="medium">
        <color theme="0" tint="-0.34998626667073579"/>
      </right>
      <top style="thin">
        <color rgb="FFD3D3D3"/>
      </top>
      <bottom style="medium">
        <color theme="1"/>
      </bottom>
      <diagonal/>
    </border>
    <border>
      <left style="thin">
        <color theme="1"/>
      </left>
      <right/>
      <top style="thin">
        <color theme="1"/>
      </top>
      <bottom style="thin">
        <color rgb="FF000000"/>
      </bottom>
      <diagonal/>
    </border>
    <border>
      <left/>
      <right/>
      <top style="thin">
        <color theme="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thin">
        <color rgb="FF000000"/>
      </bottom>
      <diagonal/>
    </border>
    <border>
      <left/>
      <right style="medium">
        <color indexed="64"/>
      </right>
      <top style="thin">
        <color theme="1"/>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cellStyleXfs>
  <cellXfs count="353">
    <xf numFmtId="0" fontId="0" fillId="0" borderId="0" xfId="0"/>
    <xf numFmtId="0" fontId="7" fillId="0" borderId="0" xfId="0" applyFont="1"/>
    <xf numFmtId="0" fontId="8" fillId="3" borderId="0" xfId="0" applyFont="1" applyFill="1"/>
    <xf numFmtId="0" fontId="7" fillId="3" borderId="0" xfId="0" applyFont="1" applyFill="1"/>
    <xf numFmtId="43" fontId="7" fillId="0" borderId="0" xfId="0" applyNumberFormat="1" applyFont="1"/>
    <xf numFmtId="43" fontId="9" fillId="0" borderId="0" xfId="1" applyFont="1" applyFill="1" applyBorder="1"/>
    <xf numFmtId="0" fontId="3" fillId="0" borderId="0" xfId="3" applyFont="1" applyAlignment="1">
      <alignment vertical="center" readingOrder="1"/>
    </xf>
    <xf numFmtId="0" fontId="4" fillId="0" borderId="0" xfId="3" applyFont="1" applyAlignment="1">
      <alignment vertical="center" wrapText="1" readingOrder="1"/>
    </xf>
    <xf numFmtId="0" fontId="10" fillId="0" borderId="0" xfId="0" applyFont="1" applyAlignment="1">
      <alignment vertical="center" wrapText="1"/>
    </xf>
    <xf numFmtId="0" fontId="4" fillId="3" borderId="0" xfId="3" applyFont="1" applyFill="1" applyAlignment="1">
      <alignment vertical="center" wrapText="1" readingOrder="1"/>
    </xf>
    <xf numFmtId="0" fontId="8" fillId="3" borderId="23" xfId="0" applyFont="1" applyFill="1" applyBorder="1"/>
    <xf numFmtId="0" fontId="8" fillId="3" borderId="24" xfId="0" applyFont="1" applyFill="1" applyBorder="1"/>
    <xf numFmtId="0" fontId="16" fillId="5"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4" borderId="25" xfId="0" applyFont="1" applyFill="1" applyBorder="1" applyAlignment="1">
      <alignment horizontal="center" vertical="center"/>
    </xf>
    <xf numFmtId="0" fontId="18" fillId="0" borderId="0" xfId="0" applyFont="1"/>
    <xf numFmtId="0" fontId="15" fillId="0" borderId="0" xfId="0" applyFont="1"/>
    <xf numFmtId="43" fontId="18" fillId="0" borderId="0" xfId="1" applyFont="1" applyFill="1" applyBorder="1"/>
    <xf numFmtId="2" fontId="18" fillId="0" borderId="0" xfId="0" applyNumberFormat="1" applyFont="1"/>
    <xf numFmtId="0" fontId="19" fillId="0" borderId="0" xfId="0" applyFont="1"/>
    <xf numFmtId="43" fontId="19" fillId="0" borderId="0" xfId="1" applyFont="1" applyFill="1" applyBorder="1"/>
    <xf numFmtId="0" fontId="20" fillId="0" borderId="0" xfId="0" applyFont="1"/>
    <xf numFmtId="43" fontId="20" fillId="0" borderId="0" xfId="1" applyFont="1" applyFill="1" applyBorder="1"/>
    <xf numFmtId="43" fontId="15" fillId="0" borderId="0" xfId="1" applyFont="1" applyFill="1" applyBorder="1"/>
    <xf numFmtId="0" fontId="18" fillId="3" borderId="25" xfId="0" applyFont="1" applyFill="1" applyBorder="1" applyAlignment="1">
      <alignment horizontal="center" vertical="center"/>
    </xf>
    <xf numFmtId="0" fontId="18" fillId="3" borderId="25" xfId="0" applyFont="1" applyFill="1" applyBorder="1" applyAlignment="1">
      <alignment vertical="center" wrapText="1"/>
    </xf>
    <xf numFmtId="0" fontId="18" fillId="3" borderId="25" xfId="0" applyFont="1" applyFill="1" applyBorder="1" applyAlignment="1">
      <alignment horizontal="center" vertical="center" wrapText="1"/>
    </xf>
    <xf numFmtId="168" fontId="21" fillId="3" borderId="25" xfId="1" applyNumberFormat="1" applyFont="1" applyFill="1" applyBorder="1" applyAlignment="1">
      <alignment vertical="center"/>
    </xf>
    <xf numFmtId="0" fontId="18" fillId="0" borderId="0" xfId="0" applyFont="1" applyAlignment="1">
      <alignment horizontal="center"/>
    </xf>
    <xf numFmtId="0" fontId="18" fillId="3" borderId="25" xfId="0" applyFont="1" applyFill="1" applyBorder="1" applyAlignment="1">
      <alignment horizontal="left" vertical="center" wrapText="1"/>
    </xf>
    <xf numFmtId="43" fontId="16" fillId="5" borderId="26" xfId="0" applyNumberFormat="1" applyFont="1" applyFill="1" applyBorder="1" applyAlignment="1">
      <alignment vertical="center"/>
    </xf>
    <xf numFmtId="0" fontId="22" fillId="3" borderId="0" xfId="0" applyFont="1" applyFill="1" applyAlignment="1">
      <alignment vertical="center" wrapText="1"/>
    </xf>
    <xf numFmtId="0" fontId="4" fillId="0" borderId="0" xfId="3" applyFont="1" applyAlignment="1">
      <alignment vertical="center" readingOrder="1"/>
    </xf>
    <xf numFmtId="0" fontId="23" fillId="3" borderId="0" xfId="3" applyFont="1" applyFill="1" applyAlignment="1">
      <alignment vertical="center" wrapText="1" readingOrder="1"/>
    </xf>
    <xf numFmtId="0" fontId="15" fillId="6" borderId="0" xfId="0" applyFont="1" applyFill="1" applyAlignment="1">
      <alignment horizontal="center" vertical="center"/>
    </xf>
    <xf numFmtId="0" fontId="7" fillId="6" borderId="0" xfId="0" applyFont="1" applyFill="1"/>
    <xf numFmtId="0" fontId="15" fillId="0" borderId="29" xfId="0" applyFont="1" applyBorder="1"/>
    <xf numFmtId="0" fontId="23" fillId="3" borderId="0" xfId="3" applyFont="1" applyFill="1" applyAlignment="1">
      <alignment horizontal="left" vertical="center" wrapText="1" readingOrder="1"/>
    </xf>
    <xf numFmtId="0" fontId="0" fillId="0" borderId="0" xfId="0" applyProtection="1">
      <protection locked="0"/>
    </xf>
    <xf numFmtId="0" fontId="3" fillId="0" borderId="0" xfId="0" applyFont="1" applyProtection="1">
      <protection locked="0"/>
    </xf>
    <xf numFmtId="0" fontId="10" fillId="0" borderId="0" xfId="0" applyFont="1" applyAlignment="1">
      <alignment horizontal="left" vertical="center"/>
    </xf>
    <xf numFmtId="0" fontId="3" fillId="6" borderId="0" xfId="3" applyFont="1" applyFill="1" applyAlignment="1">
      <alignment vertical="center" readingOrder="1"/>
    </xf>
    <xf numFmtId="0" fontId="41" fillId="11" borderId="35" xfId="0" applyFont="1" applyFill="1" applyBorder="1" applyAlignment="1" applyProtection="1">
      <alignment vertical="center"/>
      <protection locked="0"/>
    </xf>
    <xf numFmtId="0" fontId="39" fillId="11" borderId="35" xfId="0" applyFont="1" applyFill="1" applyBorder="1" applyAlignment="1" applyProtection="1">
      <alignment vertical="center"/>
      <protection locked="0"/>
    </xf>
    <xf numFmtId="0" fontId="23" fillId="0" borderId="0" xfId="0" applyFont="1" applyAlignment="1" applyProtection="1">
      <alignment vertical="top"/>
      <protection locked="0"/>
    </xf>
    <xf numFmtId="0" fontId="41" fillId="11" borderId="33" xfId="0" applyFont="1" applyFill="1" applyBorder="1" applyAlignment="1" applyProtection="1">
      <alignment vertical="center"/>
      <protection locked="0"/>
    </xf>
    <xf numFmtId="0" fontId="39" fillId="11" borderId="33" xfId="0" applyFont="1" applyFill="1" applyBorder="1" applyAlignment="1" applyProtection="1">
      <alignment vertical="center"/>
      <protection locked="0"/>
    </xf>
    <xf numFmtId="0" fontId="38" fillId="11" borderId="33" xfId="0" applyFont="1" applyFill="1" applyBorder="1" applyAlignment="1">
      <alignment horizontal="center" vertical="center" wrapText="1"/>
    </xf>
    <xf numFmtId="0" fontId="41" fillId="11" borderId="32" xfId="0" applyFont="1" applyFill="1" applyBorder="1" applyAlignment="1" applyProtection="1">
      <alignment vertical="center"/>
      <protection locked="0"/>
    </xf>
    <xf numFmtId="0" fontId="41" fillId="11" borderId="34" xfId="0" applyFont="1" applyFill="1" applyBorder="1" applyAlignment="1" applyProtection="1">
      <alignment vertical="center"/>
      <protection locked="0"/>
    </xf>
    <xf numFmtId="0" fontId="40" fillId="7" borderId="32" xfId="0" applyFont="1" applyFill="1" applyBorder="1" applyAlignment="1">
      <alignment horizontal="center" vertical="center" wrapText="1"/>
    </xf>
    <xf numFmtId="0" fontId="40" fillId="7" borderId="36" xfId="0" applyFont="1" applyFill="1" applyBorder="1" applyAlignment="1">
      <alignment horizontal="center" vertical="center"/>
    </xf>
    <xf numFmtId="0" fontId="32" fillId="11" borderId="37" xfId="0" applyFont="1" applyFill="1" applyBorder="1" applyAlignment="1" applyProtection="1">
      <alignment horizontal="center" vertical="center" wrapText="1"/>
      <protection locked="0"/>
    </xf>
    <xf numFmtId="0" fontId="5" fillId="0" borderId="0" xfId="0" applyFont="1" applyAlignment="1" applyProtection="1">
      <alignment vertical="top"/>
      <protection locked="0"/>
    </xf>
    <xf numFmtId="0" fontId="46" fillId="0" borderId="2" xfId="4" applyFont="1" applyBorder="1" applyAlignment="1">
      <alignment vertical="center" wrapText="1" readingOrder="1"/>
    </xf>
    <xf numFmtId="0" fontId="47" fillId="3" borderId="0" xfId="4" applyFont="1" applyFill="1" applyAlignment="1">
      <alignment horizontal="right" vertical="center" wrapText="1" readingOrder="1"/>
    </xf>
    <xf numFmtId="0" fontId="48" fillId="3" borderId="0" xfId="4" applyFont="1" applyFill="1" applyAlignment="1">
      <alignment vertical="center" wrapText="1" readingOrder="1"/>
    </xf>
    <xf numFmtId="0" fontId="47" fillId="3" borderId="0" xfId="4" applyFont="1" applyFill="1" applyAlignment="1">
      <alignment vertical="center" wrapText="1" readingOrder="1"/>
    </xf>
    <xf numFmtId="0" fontId="49" fillId="3" borderId="0" xfId="4" applyFont="1" applyFill="1" applyAlignment="1">
      <alignment vertical="center" wrapText="1" readingOrder="1"/>
    </xf>
    <xf numFmtId="0" fontId="50" fillId="13" borderId="10" xfId="0" applyFont="1" applyFill="1" applyBorder="1" applyAlignment="1">
      <alignment horizontal="center" vertical="center" wrapText="1"/>
    </xf>
    <xf numFmtId="0" fontId="50" fillId="13" borderId="15" xfId="0" applyFont="1" applyFill="1" applyBorder="1" applyAlignment="1">
      <alignment horizontal="center" vertical="center" wrapText="1"/>
    </xf>
    <xf numFmtId="0" fontId="50" fillId="13" borderId="17" xfId="0" applyFont="1" applyFill="1" applyBorder="1" applyAlignment="1">
      <alignment horizontal="center" vertical="center" wrapText="1"/>
    </xf>
    <xf numFmtId="0" fontId="50" fillId="13" borderId="18" xfId="0" applyFont="1" applyFill="1" applyBorder="1" applyAlignment="1">
      <alignment horizontal="center" vertical="center" wrapText="1"/>
    </xf>
    <xf numFmtId="0" fontId="51" fillId="0" borderId="19" xfId="0" applyFont="1" applyBorder="1" applyAlignment="1">
      <alignment horizontal="center" vertical="center"/>
    </xf>
    <xf numFmtId="0" fontId="51" fillId="0" borderId="20" xfId="0" applyFont="1" applyBorder="1" applyAlignment="1" applyProtection="1">
      <alignment vertical="center" wrapText="1"/>
      <protection locked="0"/>
    </xf>
    <xf numFmtId="0" fontId="51" fillId="0" borderId="20" xfId="0" applyFont="1" applyBorder="1" applyAlignment="1" applyProtection="1">
      <alignment horizontal="center" vertical="center" wrapText="1"/>
      <protection locked="0"/>
    </xf>
    <xf numFmtId="3" fontId="49" fillId="0" borderId="41" xfId="2" applyNumberFormat="1" applyFont="1" applyFill="1" applyBorder="1" applyAlignment="1">
      <alignment horizontal="center" vertical="center" wrapText="1" readingOrder="1"/>
    </xf>
    <xf numFmtId="43" fontId="49" fillId="0" borderId="42" xfId="5" applyFont="1" applyFill="1" applyBorder="1" applyAlignment="1">
      <alignment vertical="center" wrapText="1" readingOrder="1"/>
    </xf>
    <xf numFmtId="3" fontId="49" fillId="0" borderId="21" xfId="2" applyNumberFormat="1" applyFont="1" applyFill="1" applyBorder="1" applyAlignment="1">
      <alignment horizontal="center" vertical="center" wrapText="1" readingOrder="1"/>
    </xf>
    <xf numFmtId="43" fontId="49" fillId="0" borderId="22" xfId="5" applyFont="1" applyFill="1" applyBorder="1" applyAlignment="1">
      <alignment vertical="center" wrapText="1" readingOrder="1"/>
    </xf>
    <xf numFmtId="0" fontId="51" fillId="0" borderId="4" xfId="0" applyFont="1" applyBorder="1" applyAlignment="1">
      <alignment horizontal="center" vertical="center"/>
    </xf>
    <xf numFmtId="0" fontId="51" fillId="0" borderId="3" xfId="0" applyFont="1" applyBorder="1" applyAlignment="1" applyProtection="1">
      <alignment vertical="center" wrapText="1"/>
      <protection locked="0"/>
    </xf>
    <xf numFmtId="0" fontId="51" fillId="0" borderId="3" xfId="0" applyFont="1" applyBorder="1" applyAlignment="1" applyProtection="1">
      <alignment horizontal="center" vertical="center" wrapText="1"/>
      <protection locked="0"/>
    </xf>
    <xf numFmtId="3" fontId="49" fillId="0" borderId="43" xfId="2" applyNumberFormat="1" applyFont="1" applyFill="1" applyBorder="1" applyAlignment="1">
      <alignment horizontal="center" vertical="center" wrapText="1" readingOrder="1"/>
    </xf>
    <xf numFmtId="43" fontId="49" fillId="0" borderId="44" xfId="5" applyFont="1" applyFill="1" applyBorder="1" applyAlignment="1">
      <alignment vertical="center" wrapText="1" readingOrder="1"/>
    </xf>
    <xf numFmtId="3" fontId="49" fillId="0" borderId="1" xfId="2" applyNumberFormat="1" applyFont="1" applyFill="1" applyBorder="1" applyAlignment="1">
      <alignment horizontal="center" vertical="center" wrapText="1" readingOrder="1"/>
    </xf>
    <xf numFmtId="43" fontId="49" fillId="0" borderId="45" xfId="5" applyFont="1" applyFill="1" applyBorder="1" applyAlignment="1">
      <alignment vertical="center" wrapText="1" readingOrder="1"/>
    </xf>
    <xf numFmtId="43" fontId="49" fillId="0" borderId="5" xfId="5" applyFont="1" applyFill="1" applyBorder="1" applyAlignment="1">
      <alignment vertical="center" wrapText="1" readingOrder="1"/>
    </xf>
    <xf numFmtId="0" fontId="51" fillId="0" borderId="6" xfId="0" applyFont="1" applyBorder="1" applyAlignment="1">
      <alignment horizontal="center" vertical="center"/>
    </xf>
    <xf numFmtId="0" fontId="51" fillId="0" borderId="7" xfId="0" applyFont="1" applyBorder="1" applyAlignment="1" applyProtection="1">
      <alignment vertical="center" wrapText="1"/>
      <protection locked="0"/>
    </xf>
    <xf numFmtId="0" fontId="51" fillId="0" borderId="7" xfId="0" applyFont="1" applyBorder="1" applyAlignment="1" applyProtection="1">
      <alignment horizontal="center" vertical="center" wrapText="1"/>
      <protection locked="0"/>
    </xf>
    <xf numFmtId="3" fontId="49" fillId="0" borderId="46" xfId="2" applyNumberFormat="1" applyFont="1" applyFill="1" applyBorder="1" applyAlignment="1">
      <alignment horizontal="center" vertical="center" wrapText="1" readingOrder="1"/>
    </xf>
    <xf numFmtId="43" fontId="49" fillId="0" borderId="47" xfId="5" applyFont="1" applyFill="1" applyBorder="1" applyAlignment="1">
      <alignment vertical="center" wrapText="1" readingOrder="1"/>
    </xf>
    <xf numFmtId="3" fontId="49" fillId="0" borderId="8" xfId="2" applyNumberFormat="1" applyFont="1" applyFill="1" applyBorder="1" applyAlignment="1">
      <alignment horizontal="center" vertical="center" wrapText="1" readingOrder="1"/>
    </xf>
    <xf numFmtId="43" fontId="49" fillId="0" borderId="9" xfId="5" applyFont="1" applyFill="1" applyBorder="1" applyAlignment="1">
      <alignment vertical="center" wrapText="1" readingOrder="1"/>
    </xf>
    <xf numFmtId="0" fontId="52" fillId="3" borderId="0" xfId="0" applyFont="1" applyFill="1"/>
    <xf numFmtId="0" fontId="53" fillId="3" borderId="0" xfId="4" applyFont="1" applyFill="1" applyAlignment="1">
      <alignment vertical="center" wrapText="1" readingOrder="1"/>
    </xf>
    <xf numFmtId="165" fontId="54" fillId="3" borderId="0" xfId="4" applyNumberFormat="1" applyFont="1" applyFill="1" applyAlignment="1">
      <alignment horizontal="right" vertical="center" wrapText="1" readingOrder="1"/>
    </xf>
    <xf numFmtId="166" fontId="54" fillId="3" borderId="0" xfId="4" applyNumberFormat="1" applyFont="1" applyFill="1" applyAlignment="1">
      <alignment horizontal="center" vertical="center" wrapText="1" readingOrder="1"/>
    </xf>
    <xf numFmtId="167" fontId="54" fillId="3" borderId="0" xfId="4" applyNumberFormat="1" applyFont="1" applyFill="1" applyAlignment="1">
      <alignment horizontal="center" vertical="center" wrapText="1" readingOrder="1"/>
    </xf>
    <xf numFmtId="0" fontId="53" fillId="3" borderId="0" xfId="4" applyFont="1" applyFill="1" applyAlignment="1">
      <alignment vertical="center" readingOrder="1"/>
    </xf>
    <xf numFmtId="0" fontId="52" fillId="0" borderId="0" xfId="0" applyFont="1"/>
    <xf numFmtId="164" fontId="17" fillId="5" borderId="26" xfId="0" applyNumberFormat="1" applyFont="1" applyFill="1" applyBorder="1" applyAlignment="1">
      <alignment horizontal="right" vertical="center"/>
    </xf>
    <xf numFmtId="43" fontId="0" fillId="3" borderId="0" xfId="1" applyFont="1" applyFill="1" applyAlignment="1">
      <alignment vertical="center"/>
    </xf>
    <xf numFmtId="0" fontId="0" fillId="0" borderId="0" xfId="0" applyAlignment="1">
      <alignment vertical="center"/>
    </xf>
    <xf numFmtId="0" fontId="3" fillId="0" borderId="0" xfId="0" applyFont="1" applyAlignment="1" applyProtection="1">
      <alignment vertical="center"/>
      <protection locked="0"/>
    </xf>
    <xf numFmtId="0" fontId="36" fillId="10" borderId="25" xfId="0" applyFont="1" applyFill="1" applyBorder="1" applyAlignment="1">
      <alignment horizontal="center" vertical="center" wrapText="1" readingOrder="1"/>
    </xf>
    <xf numFmtId="0" fontId="32" fillId="0" borderId="25" xfId="0" applyFont="1" applyBorder="1" applyAlignment="1" applyProtection="1">
      <alignment horizontal="left" vertical="center" wrapText="1"/>
      <protection locked="0"/>
    </xf>
    <xf numFmtId="3" fontId="55" fillId="0" borderId="25" xfId="2" applyNumberFormat="1" applyFont="1" applyFill="1" applyBorder="1" applyAlignment="1">
      <alignment horizontal="center" vertical="center" wrapText="1" readingOrder="1"/>
    </xf>
    <xf numFmtId="43" fontId="55" fillId="0" borderId="25" xfId="5" applyFont="1" applyFill="1" applyBorder="1" applyAlignment="1">
      <alignment vertical="center" wrapText="1" readingOrder="1"/>
    </xf>
    <xf numFmtId="37" fontId="55" fillId="0" borderId="25" xfId="1" applyNumberFormat="1" applyFont="1" applyFill="1" applyBorder="1" applyAlignment="1">
      <alignment horizontal="center" vertical="center" wrapText="1" readingOrder="1"/>
    </xf>
    <xf numFmtId="43" fontId="55" fillId="0" borderId="25" xfId="1" applyFont="1" applyFill="1" applyBorder="1" applyAlignment="1">
      <alignment vertical="center" wrapText="1" readingOrder="1"/>
    </xf>
    <xf numFmtId="10" fontId="55" fillId="9" borderId="25" xfId="2" applyNumberFormat="1" applyFont="1" applyFill="1" applyBorder="1" applyAlignment="1" applyProtection="1">
      <alignment horizontal="center" vertical="center" wrapText="1" readingOrder="1"/>
      <protection locked="0"/>
    </xf>
    <xf numFmtId="3" fontId="55" fillId="0" borderId="25" xfId="3" applyNumberFormat="1" applyFont="1" applyBorder="1" applyAlignment="1">
      <alignment horizontal="center" vertical="center" wrapText="1" readingOrder="1"/>
    </xf>
    <xf numFmtId="0" fontId="31" fillId="0" borderId="55" xfId="0" applyFont="1" applyBorder="1" applyAlignment="1">
      <alignment vertical="center"/>
    </xf>
    <xf numFmtId="0" fontId="31" fillId="0" borderId="23" xfId="0" applyFont="1" applyBorder="1" applyAlignment="1">
      <alignment vertical="center"/>
    </xf>
    <xf numFmtId="0" fontId="38" fillId="11" borderId="57" xfId="0" applyFont="1" applyFill="1" applyBorder="1" applyAlignment="1">
      <alignment horizontal="center" vertical="center" wrapText="1"/>
    </xf>
    <xf numFmtId="0" fontId="39" fillId="11" borderId="58" xfId="0" applyFont="1" applyFill="1" applyBorder="1" applyAlignment="1" applyProtection="1">
      <alignment vertical="center"/>
      <protection locked="0"/>
    </xf>
    <xf numFmtId="0" fontId="31" fillId="0" borderId="59" xfId="0" applyFont="1" applyBorder="1" applyAlignment="1">
      <alignment vertical="center"/>
    </xf>
    <xf numFmtId="0" fontId="31" fillId="0" borderId="59" xfId="0" applyFont="1" applyBorder="1" applyAlignment="1">
      <alignment vertical="center" wrapText="1"/>
    </xf>
    <xf numFmtId="0" fontId="34" fillId="0" borderId="59" xfId="3" applyFont="1" applyBorder="1" applyAlignment="1">
      <alignment vertical="center" readingOrder="1"/>
    </xf>
    <xf numFmtId="0" fontId="36" fillId="10" borderId="59" xfId="0" applyFont="1" applyFill="1" applyBorder="1" applyAlignment="1">
      <alignment horizontal="center" vertical="center" wrapText="1" readingOrder="1"/>
    </xf>
    <xf numFmtId="0" fontId="36" fillId="10" borderId="60" xfId="0" applyFont="1" applyFill="1" applyBorder="1" applyAlignment="1">
      <alignment horizontal="center" vertical="center" wrapText="1" readingOrder="1"/>
    </xf>
    <xf numFmtId="0" fontId="31" fillId="0" borderId="59" xfId="0" applyFont="1" applyBorder="1" applyAlignment="1" applyProtection="1">
      <alignment vertical="center" wrapText="1"/>
      <protection locked="0"/>
    </xf>
    <xf numFmtId="0" fontId="31" fillId="14" borderId="59" xfId="0" applyFont="1" applyFill="1" applyBorder="1" applyAlignment="1" applyProtection="1">
      <alignment vertical="center" wrapText="1"/>
      <protection locked="0"/>
    </xf>
    <xf numFmtId="0" fontId="31" fillId="14" borderId="25" xfId="0" applyFont="1" applyFill="1" applyBorder="1" applyAlignment="1" applyProtection="1">
      <alignment vertical="center"/>
      <protection locked="0"/>
    </xf>
    <xf numFmtId="0" fontId="31" fillId="14" borderId="50" xfId="0" applyFont="1" applyFill="1" applyBorder="1" applyAlignment="1" applyProtection="1">
      <alignment vertical="center"/>
      <protection locked="0"/>
    </xf>
    <xf numFmtId="0" fontId="31" fillId="14" borderId="51" xfId="0" applyFont="1" applyFill="1" applyBorder="1" applyAlignment="1" applyProtection="1">
      <alignment vertical="center"/>
      <protection locked="0"/>
    </xf>
    <xf numFmtId="0" fontId="31" fillId="14" borderId="61" xfId="0" applyFont="1" applyFill="1" applyBorder="1" applyAlignment="1" applyProtection="1">
      <alignment vertical="center"/>
      <protection locked="0"/>
    </xf>
    <xf numFmtId="0" fontId="31" fillId="0" borderId="65" xfId="0" applyFont="1" applyBorder="1" applyAlignment="1">
      <alignment vertical="center"/>
    </xf>
    <xf numFmtId="0" fontId="26" fillId="0" borderId="59" xfId="0" applyFont="1" applyBorder="1" applyAlignment="1">
      <alignment vertical="center"/>
    </xf>
    <xf numFmtId="3" fontId="25" fillId="0" borderId="25" xfId="2" applyNumberFormat="1" applyFont="1" applyFill="1" applyBorder="1" applyAlignment="1">
      <alignment horizontal="center" vertical="center" wrapText="1" readingOrder="1"/>
    </xf>
    <xf numFmtId="0" fontId="7" fillId="0" borderId="0" xfId="0" applyFont="1" applyAlignment="1">
      <alignment vertical="center"/>
    </xf>
    <xf numFmtId="43" fontId="25" fillId="0" borderId="25" xfId="5" applyFont="1" applyFill="1" applyBorder="1" applyAlignment="1">
      <alignment horizontal="center" vertical="center" wrapText="1" readingOrder="1"/>
    </xf>
    <xf numFmtId="168" fontId="18" fillId="3" borderId="25" xfId="1" applyNumberFormat="1" applyFont="1" applyFill="1" applyBorder="1" applyAlignment="1">
      <alignment horizontal="center" vertical="center"/>
    </xf>
    <xf numFmtId="168" fontId="21" fillId="3" borderId="25" xfId="1" applyNumberFormat="1" applyFont="1" applyFill="1" applyBorder="1" applyAlignment="1">
      <alignment horizontal="center" vertical="center"/>
    </xf>
    <xf numFmtId="43" fontId="17" fillId="3" borderId="25" xfId="1" applyFont="1" applyFill="1" applyBorder="1" applyAlignment="1">
      <alignment horizontal="center" vertical="center"/>
    </xf>
    <xf numFmtId="168" fontId="17" fillId="3" borderId="25" xfId="1" applyNumberFormat="1" applyFont="1" applyFill="1" applyBorder="1" applyAlignment="1">
      <alignment horizontal="center" vertical="center"/>
    </xf>
    <xf numFmtId="0" fontId="40" fillId="7" borderId="25" xfId="0" applyFont="1" applyFill="1" applyBorder="1" applyAlignment="1">
      <alignment horizontal="center" vertical="center" wrapText="1"/>
    </xf>
    <xf numFmtId="0" fontId="40" fillId="7" borderId="25" xfId="0" applyFont="1" applyFill="1" applyBorder="1" applyAlignment="1">
      <alignment horizontal="center" vertical="center"/>
    </xf>
    <xf numFmtId="0" fontId="32" fillId="11" borderId="25" xfId="0" applyFont="1" applyFill="1" applyBorder="1" applyAlignment="1" applyProtection="1">
      <alignment horizontal="center" vertical="center" wrapText="1"/>
      <protection locked="0"/>
    </xf>
    <xf numFmtId="0" fontId="41" fillId="6" borderId="66" xfId="0" applyFont="1" applyFill="1" applyBorder="1" applyAlignment="1" applyProtection="1">
      <alignment horizontal="left" vertical="center" wrapText="1"/>
      <protection locked="0"/>
    </xf>
    <xf numFmtId="0" fontId="41" fillId="6" borderId="67" xfId="0" applyFont="1" applyFill="1" applyBorder="1" applyAlignment="1" applyProtection="1">
      <alignment horizontal="left" vertical="center" wrapText="1"/>
      <protection locked="0"/>
    </xf>
    <xf numFmtId="0" fontId="41" fillId="6" borderId="68" xfId="0" applyFont="1" applyFill="1" applyBorder="1" applyAlignment="1" applyProtection="1">
      <alignment horizontal="left" vertical="center" wrapText="1"/>
      <protection locked="0"/>
    </xf>
    <xf numFmtId="0" fontId="41" fillId="6" borderId="48" xfId="0" applyFont="1" applyFill="1" applyBorder="1" applyAlignment="1" applyProtection="1">
      <alignment horizontal="left" vertical="center" wrapText="1"/>
      <protection locked="0"/>
    </xf>
    <xf numFmtId="0" fontId="41" fillId="6" borderId="49" xfId="0" applyFont="1" applyFill="1" applyBorder="1" applyAlignment="1" applyProtection="1">
      <alignment horizontal="left" vertical="center" wrapText="1"/>
      <protection locked="0"/>
    </xf>
    <xf numFmtId="0" fontId="41" fillId="6" borderId="56" xfId="0" applyFont="1" applyFill="1" applyBorder="1" applyAlignment="1" applyProtection="1">
      <alignment horizontal="left" vertical="center" wrapText="1"/>
      <protection locked="0"/>
    </xf>
    <xf numFmtId="0" fontId="34" fillId="0" borderId="25" xfId="3" applyFont="1" applyBorder="1" applyAlignment="1">
      <alignment horizontal="left" vertical="center" readingOrder="1"/>
    </xf>
    <xf numFmtId="0" fontId="34" fillId="0" borderId="60" xfId="3" applyFont="1" applyBorder="1" applyAlignment="1">
      <alignment horizontal="left" vertical="center" readingOrder="1"/>
    </xf>
    <xf numFmtId="0" fontId="3" fillId="0" borderId="25" xfId="3" applyFont="1" applyBorder="1" applyAlignment="1">
      <alignment horizontal="left" vertical="center" readingOrder="1"/>
    </xf>
    <xf numFmtId="0" fontId="3" fillId="0" borderId="60" xfId="3" applyFont="1" applyBorder="1" applyAlignment="1">
      <alignment horizontal="left" vertical="center" readingOrder="1"/>
    </xf>
    <xf numFmtId="0" fontId="44" fillId="0" borderId="25" xfId="3" applyFont="1" applyBorder="1" applyAlignment="1">
      <alignment horizontal="left" vertical="center" wrapText="1" readingOrder="1"/>
    </xf>
    <xf numFmtId="0" fontId="44" fillId="0" borderId="60" xfId="3" applyFont="1" applyBorder="1" applyAlignment="1">
      <alignment horizontal="left" vertical="center" wrapText="1" readingOrder="1"/>
    </xf>
    <xf numFmtId="0" fontId="3" fillId="0" borderId="62" xfId="3" applyFont="1" applyBorder="1" applyAlignment="1">
      <alignment vertical="center" wrapText="1" readingOrder="1"/>
    </xf>
    <xf numFmtId="0" fontId="3" fillId="0" borderId="63" xfId="3" applyFont="1" applyBorder="1" applyAlignment="1">
      <alignment vertical="center" wrapText="1" readingOrder="1"/>
    </xf>
    <xf numFmtId="0" fontId="3" fillId="0" borderId="64" xfId="3" applyFont="1" applyBorder="1" applyAlignment="1">
      <alignment vertical="center" wrapText="1" readingOrder="1"/>
    </xf>
    <xf numFmtId="0" fontId="3" fillId="0" borderId="0" xfId="3" applyFont="1" applyAlignment="1">
      <alignment horizontal="left" vertical="center" wrapText="1" readingOrder="1"/>
    </xf>
    <xf numFmtId="0" fontId="44" fillId="0" borderId="25" xfId="0" applyFont="1" applyBorder="1" applyAlignment="1" applyProtection="1">
      <alignment horizontal="left" vertical="center" wrapText="1"/>
      <protection locked="0"/>
    </xf>
    <xf numFmtId="0" fontId="44" fillId="0" borderId="25" xfId="0" applyFont="1" applyBorder="1" applyAlignment="1" applyProtection="1">
      <alignment horizontal="left" vertical="center"/>
      <protection locked="0"/>
    </xf>
    <xf numFmtId="0" fontId="44" fillId="0" borderId="60" xfId="0" applyFont="1" applyBorder="1" applyAlignment="1" applyProtection="1">
      <alignment horizontal="left" vertical="center"/>
      <protection locked="0"/>
    </xf>
    <xf numFmtId="0" fontId="30" fillId="4" borderId="23" xfId="0" applyFont="1" applyFill="1" applyBorder="1" applyAlignment="1">
      <alignment horizontal="left" vertical="center" wrapText="1"/>
    </xf>
    <xf numFmtId="0" fontId="30" fillId="4" borderId="24" xfId="0" applyFont="1" applyFill="1" applyBorder="1" applyAlignment="1">
      <alignment horizontal="left" vertical="center" wrapText="1"/>
    </xf>
    <xf numFmtId="0" fontId="29" fillId="2" borderId="23" xfId="0" applyFont="1" applyFill="1" applyBorder="1" applyAlignment="1">
      <alignment horizontal="left" vertical="center"/>
    </xf>
    <xf numFmtId="0" fontId="29" fillId="2" borderId="24" xfId="0" applyFont="1" applyFill="1" applyBorder="1" applyAlignment="1">
      <alignment horizontal="left" vertical="center"/>
    </xf>
    <xf numFmtId="0" fontId="35" fillId="10" borderId="25" xfId="0" applyFont="1" applyFill="1" applyBorder="1" applyAlignment="1">
      <alignment horizontal="center" vertical="center" wrapText="1" readingOrder="1"/>
    </xf>
    <xf numFmtId="0" fontId="3" fillId="7" borderId="25" xfId="0" applyFont="1" applyFill="1" applyBorder="1" applyAlignment="1">
      <alignment vertical="center" wrapText="1"/>
    </xf>
    <xf numFmtId="0" fontId="3" fillId="7" borderId="60" xfId="0" applyFont="1" applyFill="1" applyBorder="1" applyAlignment="1">
      <alignment vertical="center" wrapText="1"/>
    </xf>
    <xf numFmtId="0" fontId="44" fillId="3" borderId="25" xfId="3" applyFont="1" applyFill="1" applyBorder="1" applyAlignment="1">
      <alignment horizontal="left" vertical="center" wrapText="1" readingOrder="1"/>
    </xf>
    <xf numFmtId="0" fontId="43" fillId="3" borderId="25" xfId="3" applyFont="1" applyFill="1" applyBorder="1" applyAlignment="1">
      <alignment horizontal="left" vertical="center" wrapText="1" readingOrder="1"/>
    </xf>
    <xf numFmtId="0" fontId="43" fillId="3" borderId="60" xfId="3" applyFont="1" applyFill="1" applyBorder="1" applyAlignment="1">
      <alignment horizontal="left" vertical="center" wrapText="1" readingOrder="1"/>
    </xf>
    <xf numFmtId="49" fontId="44" fillId="0" borderId="25" xfId="3" applyNumberFormat="1" applyFont="1" applyBorder="1" applyAlignment="1">
      <alignment horizontal="left" vertical="center" wrapText="1" readingOrder="1"/>
    </xf>
    <xf numFmtId="49" fontId="44" fillId="0" borderId="60" xfId="3" applyNumberFormat="1" applyFont="1" applyBorder="1" applyAlignment="1">
      <alignment horizontal="left" vertical="center" wrapText="1" readingOrder="1"/>
    </xf>
    <xf numFmtId="49" fontId="43" fillId="0" borderId="25" xfId="3" applyNumberFormat="1" applyFont="1" applyBorder="1" applyAlignment="1">
      <alignment horizontal="left" vertical="center" wrapText="1" readingOrder="1"/>
    </xf>
    <xf numFmtId="49" fontId="43" fillId="0" borderId="60" xfId="3" applyNumberFormat="1" applyFont="1" applyBorder="1" applyAlignment="1">
      <alignment horizontal="left" vertical="center" wrapText="1" readingOrder="1"/>
    </xf>
    <xf numFmtId="0" fontId="43" fillId="0" borderId="25" xfId="3" applyFont="1" applyBorder="1" applyAlignment="1">
      <alignment horizontal="left" vertical="center" wrapText="1" readingOrder="1"/>
    </xf>
    <xf numFmtId="0" fontId="43" fillId="0" borderId="60" xfId="3" applyFont="1" applyBorder="1" applyAlignment="1">
      <alignment horizontal="left" vertical="center" wrapText="1" readingOrder="1"/>
    </xf>
    <xf numFmtId="0" fontId="30" fillId="4" borderId="23" xfId="0" applyFont="1" applyFill="1" applyBorder="1" applyAlignment="1">
      <alignment horizontal="left" vertical="center"/>
    </xf>
    <xf numFmtId="0" fontId="30" fillId="4" borderId="24" xfId="0" applyFont="1" applyFill="1" applyBorder="1" applyAlignment="1">
      <alignment horizontal="left" vertical="center"/>
    </xf>
    <xf numFmtId="0" fontId="56" fillId="14" borderId="25" xfId="3" applyFont="1" applyFill="1" applyBorder="1" applyAlignment="1">
      <alignment horizontal="left" vertical="center" wrapText="1" readingOrder="1"/>
    </xf>
    <xf numFmtId="0" fontId="56" fillId="14" borderId="60" xfId="3" applyFont="1" applyFill="1" applyBorder="1" applyAlignment="1">
      <alignment horizontal="left" vertical="center" wrapText="1" readingOrder="1"/>
    </xf>
    <xf numFmtId="0" fontId="31" fillId="14" borderId="50" xfId="0" applyFont="1" applyFill="1" applyBorder="1" applyAlignment="1" applyProtection="1">
      <alignment horizontal="left" vertical="center"/>
      <protection locked="0"/>
    </xf>
    <xf numFmtId="0" fontId="31" fillId="14" borderId="51" xfId="0" applyFont="1" applyFill="1" applyBorder="1" applyAlignment="1" applyProtection="1">
      <alignment horizontal="left" vertical="center"/>
      <protection locked="0"/>
    </xf>
    <xf numFmtId="0" fontId="31" fillId="14" borderId="61" xfId="0" applyFont="1" applyFill="1" applyBorder="1" applyAlignment="1" applyProtection="1">
      <alignment horizontal="left" vertical="center"/>
      <protection locked="0"/>
    </xf>
    <xf numFmtId="0" fontId="3" fillId="0" borderId="25" xfId="3" applyFont="1" applyBorder="1" applyAlignment="1">
      <alignment horizontal="left" vertical="center" wrapText="1" readingOrder="1"/>
    </xf>
    <xf numFmtId="0" fontId="3" fillId="0" borderId="60" xfId="3" applyFont="1" applyBorder="1" applyAlignment="1">
      <alignment horizontal="left" vertical="center" wrapText="1" readingOrder="1"/>
    </xf>
    <xf numFmtId="0" fontId="29" fillId="2" borderId="59" xfId="0" applyFont="1" applyFill="1" applyBorder="1" applyAlignment="1">
      <alignment horizontal="left" vertical="center"/>
    </xf>
    <xf numFmtId="0" fontId="29" fillId="2" borderId="25" xfId="0" applyFont="1" applyFill="1" applyBorder="1" applyAlignment="1">
      <alignment horizontal="left" vertical="center"/>
    </xf>
    <xf numFmtId="0" fontId="29" fillId="2" borderId="60" xfId="0" applyFont="1" applyFill="1" applyBorder="1" applyAlignment="1">
      <alignment horizontal="left" vertical="center"/>
    </xf>
    <xf numFmtId="0" fontId="30" fillId="4" borderId="59" xfId="0" applyFont="1" applyFill="1" applyBorder="1" applyAlignment="1">
      <alignment horizontal="left" vertical="center"/>
    </xf>
    <xf numFmtId="0" fontId="30" fillId="4" borderId="25" xfId="0" applyFont="1" applyFill="1" applyBorder="1" applyAlignment="1">
      <alignment horizontal="left" vertical="center"/>
    </xf>
    <xf numFmtId="0" fontId="30" fillId="4" borderId="60" xfId="0" applyFont="1" applyFill="1" applyBorder="1" applyAlignment="1">
      <alignment horizontal="left" vertical="center"/>
    </xf>
    <xf numFmtId="0" fontId="34" fillId="7" borderId="59" xfId="0" applyFont="1" applyFill="1" applyBorder="1" applyAlignment="1">
      <alignment horizontal="center" vertical="center" wrapText="1" readingOrder="1"/>
    </xf>
    <xf numFmtId="0" fontId="34" fillId="7" borderId="25" xfId="0" applyFont="1" applyFill="1" applyBorder="1" applyAlignment="1">
      <alignment horizontal="center" vertical="center" wrapText="1" readingOrder="1"/>
    </xf>
    <xf numFmtId="0" fontId="34" fillId="7" borderId="60" xfId="0" applyFont="1" applyFill="1" applyBorder="1" applyAlignment="1">
      <alignment horizontal="center" vertical="center" wrapText="1" readingOrder="1"/>
    </xf>
    <xf numFmtId="39" fontId="3" fillId="0" borderId="59" xfId="1" applyNumberFormat="1" applyFont="1" applyFill="1" applyBorder="1" applyAlignment="1" applyProtection="1">
      <alignment horizontal="center" vertical="center" wrapText="1" readingOrder="1"/>
      <protection locked="0"/>
    </xf>
    <xf numFmtId="39" fontId="3" fillId="0" borderId="25" xfId="1" applyNumberFormat="1" applyFont="1" applyFill="1" applyBorder="1" applyAlignment="1" applyProtection="1">
      <alignment horizontal="center" vertical="center" wrapText="1" readingOrder="1"/>
      <protection locked="0"/>
    </xf>
    <xf numFmtId="10" fontId="3" fillId="9" borderId="25" xfId="2" applyNumberFormat="1" applyFont="1" applyFill="1" applyBorder="1" applyAlignment="1" applyProtection="1">
      <alignment horizontal="center" vertical="center" wrapText="1" readingOrder="1"/>
    </xf>
    <xf numFmtId="10" fontId="3" fillId="9" borderId="60" xfId="2" applyNumberFormat="1" applyFont="1" applyFill="1" applyBorder="1" applyAlignment="1" applyProtection="1">
      <alignment horizontal="center" vertical="center" wrapText="1" readingOrder="1"/>
    </xf>
    <xf numFmtId="0" fontId="0" fillId="8" borderId="23" xfId="0" applyFill="1" applyBorder="1" applyAlignment="1">
      <alignment horizontal="center" vertical="center"/>
    </xf>
    <xf numFmtId="0" fontId="0" fillId="8" borderId="24" xfId="0" applyFill="1" applyBorder="1" applyAlignment="1">
      <alignment horizontal="center" vertical="center"/>
    </xf>
    <xf numFmtId="0" fontId="29" fillId="2" borderId="53" xfId="0" applyFont="1" applyFill="1" applyBorder="1" applyAlignment="1">
      <alignment horizontal="left" vertical="center"/>
    </xf>
    <xf numFmtId="0" fontId="29" fillId="2" borderId="10" xfId="0" applyFont="1" applyFill="1" applyBorder="1" applyAlignment="1">
      <alignment horizontal="left" vertical="center"/>
    </xf>
    <xf numFmtId="0" fontId="29" fillId="2" borderId="54" xfId="0" applyFont="1" applyFill="1" applyBorder="1" applyAlignment="1">
      <alignment horizontal="left" vertical="center"/>
    </xf>
    <xf numFmtId="0" fontId="41" fillId="11" borderId="34" xfId="0" applyFont="1" applyFill="1" applyBorder="1" applyAlignment="1" applyProtection="1">
      <alignment horizontal="left" vertical="center" wrapText="1"/>
      <protection locked="0"/>
    </xf>
    <xf numFmtId="0" fontId="41" fillId="11" borderId="35" xfId="0" applyFont="1" applyFill="1" applyBorder="1" applyAlignment="1" applyProtection="1">
      <alignment horizontal="left" vertical="center" wrapText="1"/>
      <protection locked="0"/>
    </xf>
    <xf numFmtId="0" fontId="41" fillId="11" borderId="58" xfId="0" applyFont="1" applyFill="1" applyBorder="1" applyAlignment="1" applyProtection="1">
      <alignment horizontal="left" vertical="center" wrapText="1"/>
      <protection locked="0"/>
    </xf>
    <xf numFmtId="0" fontId="57" fillId="6" borderId="69" xfId="0" applyFont="1" applyFill="1" applyBorder="1" applyAlignment="1" applyProtection="1">
      <alignment horizontal="left" vertical="center" wrapText="1"/>
      <protection locked="0"/>
    </xf>
    <xf numFmtId="0" fontId="57" fillId="6" borderId="70" xfId="0" applyFont="1" applyFill="1" applyBorder="1" applyAlignment="1" applyProtection="1">
      <alignment horizontal="left" vertical="center" wrapText="1"/>
      <protection locked="0"/>
    </xf>
    <xf numFmtId="0" fontId="57" fillId="6" borderId="71"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1" fillId="6" borderId="60" xfId="0" applyFont="1" applyFill="1" applyBorder="1" applyAlignment="1" applyProtection="1">
      <alignment horizontal="left" vertical="center" wrapText="1"/>
      <protection locked="0"/>
    </xf>
    <xf numFmtId="0" fontId="23" fillId="3" borderId="0" xfId="3" applyFont="1" applyFill="1" applyAlignment="1">
      <alignment horizontal="left" vertical="center" wrapText="1" readingOrder="1"/>
    </xf>
    <xf numFmtId="0" fontId="25"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center"/>
    </xf>
    <xf numFmtId="0" fontId="4" fillId="0" borderId="0" xfId="3" applyFont="1" applyAlignment="1">
      <alignment vertical="center" wrapText="1" readingOrder="1"/>
    </xf>
    <xf numFmtId="0" fontId="3" fillId="0" borderId="0" xfId="3" applyFont="1" applyAlignment="1">
      <alignment vertical="center" readingOrder="1"/>
    </xf>
    <xf numFmtId="0" fontId="10" fillId="3" borderId="0" xfId="3" applyFont="1" applyFill="1" applyAlignment="1">
      <alignment horizontal="left" vertical="center" wrapText="1" readingOrder="1"/>
    </xf>
    <xf numFmtId="0" fontId="23" fillId="0" borderId="0" xfId="3" applyFont="1" applyAlignment="1">
      <alignment horizontal="left" vertical="center" wrapText="1" readingOrder="1"/>
    </xf>
    <xf numFmtId="0" fontId="21" fillId="6" borderId="28" xfId="0" applyFont="1" applyFill="1" applyBorder="1" applyAlignment="1">
      <alignment horizontal="left" vertical="center" wrapText="1"/>
    </xf>
    <xf numFmtId="0" fontId="16" fillId="5"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6" fillId="5" borderId="25" xfId="0" applyFont="1" applyFill="1" applyBorder="1" applyAlignment="1">
      <alignment horizontal="center" vertical="center"/>
    </xf>
    <xf numFmtId="0" fontId="6" fillId="3" borderId="0" xfId="0" applyFont="1" applyFill="1" applyAlignment="1">
      <alignment horizontal="center" vertical="center" wrapText="1"/>
    </xf>
    <xf numFmtId="0" fontId="14" fillId="3" borderId="0" xfId="0" applyFont="1" applyFill="1" applyAlignment="1">
      <alignment horizontal="center" vertical="center" wrapText="1"/>
    </xf>
    <xf numFmtId="0" fontId="11" fillId="3" borderId="0" xfId="0" applyFont="1" applyFill="1" applyAlignment="1">
      <alignment horizontal="left" vertical="center" wrapText="1"/>
    </xf>
    <xf numFmtId="0" fontId="16" fillId="4" borderId="25" xfId="0" applyFont="1" applyFill="1" applyBorder="1" applyAlignment="1">
      <alignment horizontal="center" vertical="center"/>
    </xf>
    <xf numFmtId="0" fontId="41" fillId="11" borderId="25" xfId="0" applyFont="1" applyFill="1" applyBorder="1" applyAlignment="1" applyProtection="1">
      <alignment horizontal="left" vertical="center" wrapText="1"/>
      <protection locked="0"/>
    </xf>
    <xf numFmtId="0" fontId="41" fillId="11" borderId="60" xfId="0" applyFont="1" applyFill="1" applyBorder="1" applyAlignment="1" applyProtection="1">
      <alignment horizontal="left" vertical="center" wrapText="1"/>
      <protection locked="0"/>
    </xf>
    <xf numFmtId="0" fontId="41" fillId="11" borderId="50" xfId="0" applyFont="1" applyFill="1" applyBorder="1" applyAlignment="1" applyProtection="1">
      <alignment horizontal="left" vertical="center"/>
      <protection locked="0"/>
    </xf>
    <xf numFmtId="0" fontId="41" fillId="11" borderId="51" xfId="0" applyFont="1" applyFill="1" applyBorder="1" applyAlignment="1" applyProtection="1">
      <alignment horizontal="left" vertical="center"/>
      <protection locked="0"/>
    </xf>
    <xf numFmtId="0" fontId="41" fillId="11" borderId="61" xfId="0" applyFont="1" applyFill="1" applyBorder="1" applyAlignment="1" applyProtection="1">
      <alignment horizontal="left" vertical="center"/>
      <protection locked="0"/>
    </xf>
    <xf numFmtId="0" fontId="3" fillId="0" borderId="38" xfId="3" applyFont="1" applyBorder="1" applyAlignment="1">
      <alignment horizontal="left" vertical="center" wrapText="1" readingOrder="1"/>
    </xf>
    <xf numFmtId="0" fontId="3" fillId="0" borderId="39" xfId="3" applyFont="1" applyBorder="1" applyAlignment="1">
      <alignment horizontal="left" vertical="center" wrapText="1" readingOrder="1"/>
    </xf>
    <xf numFmtId="0" fontId="50" fillId="13" borderId="14" xfId="0" applyFont="1" applyFill="1" applyBorder="1" applyAlignment="1">
      <alignment horizontal="center" vertical="center" wrapText="1"/>
    </xf>
    <xf numFmtId="0" fontId="50" fillId="13" borderId="16"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50" fillId="13" borderId="17" xfId="0" applyFont="1" applyFill="1" applyBorder="1" applyAlignment="1">
      <alignment horizontal="center" vertical="center" wrapText="1"/>
    </xf>
    <xf numFmtId="0" fontId="50" fillId="13" borderId="10" xfId="0" applyFont="1" applyFill="1" applyBorder="1" applyAlignment="1">
      <alignment horizontal="center" vertical="center"/>
    </xf>
    <xf numFmtId="0" fontId="50" fillId="13" borderId="17" xfId="0" applyFont="1" applyFill="1" applyBorder="1" applyAlignment="1">
      <alignment horizontal="center" vertical="center"/>
    </xf>
    <xf numFmtId="0" fontId="45" fillId="12" borderId="0" xfId="4" applyFont="1" applyFill="1" applyAlignment="1">
      <alignment horizontal="left" vertical="center" wrapText="1" indent="13" readingOrder="1"/>
    </xf>
    <xf numFmtId="0" fontId="49" fillId="3" borderId="40" xfId="4" applyFont="1" applyFill="1" applyBorder="1" applyAlignment="1">
      <alignment horizontal="left" vertical="center" wrapText="1" readingOrder="1"/>
    </xf>
    <xf numFmtId="0" fontId="50" fillId="13" borderId="11" xfId="0" applyFont="1" applyFill="1" applyBorder="1" applyAlignment="1">
      <alignment horizontal="center" vertical="center" wrapText="1"/>
    </xf>
    <xf numFmtId="0" fontId="50" fillId="13" borderId="12"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3" fillId="0" borderId="0" xfId="0" applyFont="1" applyBorder="1" applyAlignment="1" applyProtection="1">
      <alignment vertical="center"/>
      <protection locked="0"/>
    </xf>
    <xf numFmtId="0" fontId="58" fillId="0" borderId="0" xfId="0" applyFont="1" applyBorder="1" applyAlignment="1">
      <alignment horizontal="center" vertical="center" wrapText="1"/>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0" fillId="8" borderId="0" xfId="0" applyFill="1" applyBorder="1" applyAlignment="1">
      <alignment horizontal="center" vertical="center"/>
    </xf>
    <xf numFmtId="0" fontId="29" fillId="2" borderId="0" xfId="0" applyFont="1" applyFill="1" applyBorder="1" applyAlignment="1">
      <alignment horizontal="left" vertical="center"/>
    </xf>
    <xf numFmtId="0" fontId="30" fillId="4" borderId="0" xfId="0" applyFont="1" applyFill="1" applyBorder="1" applyAlignment="1">
      <alignment horizontal="left" vertical="center"/>
    </xf>
    <xf numFmtId="0" fontId="30" fillId="4" borderId="0" xfId="0" applyFont="1" applyFill="1" applyBorder="1" applyAlignment="1">
      <alignment horizontal="left" vertical="center" wrapText="1"/>
    </xf>
    <xf numFmtId="0" fontId="59" fillId="5" borderId="25" xfId="0" applyFont="1" applyFill="1" applyBorder="1" applyAlignment="1">
      <alignment horizontal="center" vertical="center" wrapText="1"/>
    </xf>
    <xf numFmtId="0" fontId="60" fillId="5" borderId="25" xfId="0" applyFont="1" applyFill="1" applyBorder="1" applyAlignment="1">
      <alignment horizontal="center" vertical="center" wrapText="1"/>
    </xf>
    <xf numFmtId="0" fontId="60" fillId="5" borderId="25" xfId="0" applyFont="1" applyFill="1" applyBorder="1" applyAlignment="1">
      <alignment horizontal="center" vertical="center"/>
    </xf>
    <xf numFmtId="0" fontId="60" fillId="5" borderId="25" xfId="0" applyFont="1" applyFill="1" applyBorder="1" applyAlignment="1">
      <alignment horizontal="center" vertical="center" wrapText="1"/>
    </xf>
    <xf numFmtId="0" fontId="8" fillId="3" borderId="0" xfId="0" applyFont="1" applyFill="1" applyBorder="1" applyAlignment="1">
      <alignment horizontal="center"/>
    </xf>
    <xf numFmtId="0" fontId="21" fillId="6" borderId="0" xfId="0" applyFont="1" applyFill="1" applyBorder="1" applyAlignment="1">
      <alignment horizontal="left" vertical="center" wrapText="1"/>
    </xf>
    <xf numFmtId="0" fontId="15" fillId="4" borderId="76" xfId="0" applyFont="1" applyFill="1" applyBorder="1" applyAlignment="1">
      <alignment horizontal="center" vertical="center"/>
    </xf>
    <xf numFmtId="0" fontId="16" fillId="5" borderId="77" xfId="0" applyFont="1" applyFill="1" applyBorder="1" applyAlignment="1">
      <alignment horizontal="center" vertical="center" wrapText="1"/>
    </xf>
    <xf numFmtId="0" fontId="16" fillId="5" borderId="78" xfId="0" applyFont="1" applyFill="1" applyBorder="1" applyAlignment="1">
      <alignment horizontal="center" vertical="center" wrapText="1"/>
    </xf>
    <xf numFmtId="0" fontId="15" fillId="4" borderId="59" xfId="0" applyFont="1" applyFill="1" applyBorder="1" applyAlignment="1">
      <alignment horizontal="center" vertical="center"/>
    </xf>
    <xf numFmtId="0" fontId="60" fillId="5" borderId="60" xfId="0" applyFont="1" applyFill="1" applyBorder="1" applyAlignment="1">
      <alignment horizontal="center" vertical="center" wrapText="1"/>
    </xf>
    <xf numFmtId="0" fontId="15" fillId="4" borderId="59" xfId="0" applyFont="1" applyFill="1" applyBorder="1" applyAlignment="1">
      <alignment horizontal="center" vertical="center"/>
    </xf>
    <xf numFmtId="168" fontId="17" fillId="3" borderId="60" xfId="1" applyNumberFormat="1" applyFont="1" applyFill="1" applyBorder="1" applyAlignment="1">
      <alignment horizontal="center" vertical="center"/>
    </xf>
    <xf numFmtId="0" fontId="15" fillId="4" borderId="79" xfId="0" applyFont="1" applyFill="1" applyBorder="1" applyAlignment="1">
      <alignment horizontal="center" vertical="center"/>
    </xf>
    <xf numFmtId="0" fontId="13" fillId="5" borderId="80" xfId="0" applyFont="1" applyFill="1" applyBorder="1" applyAlignment="1">
      <alignment vertical="center" wrapText="1"/>
    </xf>
    <xf numFmtId="168" fontId="15" fillId="5" borderId="80" xfId="0" applyNumberFormat="1" applyFont="1" applyFill="1" applyBorder="1" applyAlignment="1">
      <alignment horizontal="center"/>
    </xf>
    <xf numFmtId="168" fontId="16" fillId="5" borderId="80" xfId="0" applyNumberFormat="1" applyFont="1" applyFill="1" applyBorder="1" applyAlignment="1">
      <alignment horizontal="center"/>
    </xf>
    <xf numFmtId="168" fontId="16" fillId="5" borderId="81" xfId="0" applyNumberFormat="1" applyFont="1" applyFill="1" applyBorder="1" applyAlignment="1">
      <alignment horizontal="center"/>
    </xf>
    <xf numFmtId="0" fontId="16" fillId="5" borderId="27" xfId="0" applyFont="1" applyFill="1" applyBorder="1" applyAlignment="1">
      <alignment horizontal="center" vertical="center" wrapText="1"/>
    </xf>
    <xf numFmtId="168" fontId="16" fillId="5" borderId="27" xfId="0" applyNumberFormat="1" applyFont="1" applyFill="1" applyBorder="1" applyAlignment="1">
      <alignment vertical="center" wrapText="1"/>
    </xf>
    <xf numFmtId="164" fontId="17" fillId="5" borderId="27" xfId="0" applyNumberFormat="1" applyFont="1" applyFill="1" applyBorder="1" applyAlignment="1">
      <alignment horizontal="right" vertical="center"/>
    </xf>
    <xf numFmtId="43" fontId="16" fillId="5" borderId="27" xfId="0" applyNumberFormat="1" applyFont="1" applyFill="1" applyBorder="1" applyAlignment="1">
      <alignment vertical="center"/>
    </xf>
    <xf numFmtId="43" fontId="16" fillId="5" borderId="83" xfId="0" applyNumberFormat="1" applyFont="1" applyFill="1" applyBorder="1" applyAlignment="1">
      <alignment vertical="center"/>
    </xf>
    <xf numFmtId="0" fontId="15" fillId="4" borderId="79" xfId="0" applyFont="1" applyFill="1" applyBorder="1" applyAlignment="1">
      <alignment horizontal="center" vertical="center"/>
    </xf>
    <xf numFmtId="0" fontId="16" fillId="5" borderId="80" xfId="0" applyFont="1" applyFill="1" applyBorder="1" applyAlignment="1">
      <alignment horizontal="center" vertical="center" wrapText="1"/>
    </xf>
    <xf numFmtId="0" fontId="59" fillId="5" borderId="80" xfId="0" applyFont="1" applyFill="1" applyBorder="1" applyAlignment="1">
      <alignment horizontal="center" vertical="center" wrapText="1"/>
    </xf>
    <xf numFmtId="0" fontId="60" fillId="5" borderId="80" xfId="0" applyFont="1" applyFill="1" applyBorder="1" applyAlignment="1">
      <alignment horizontal="center" vertical="center" wrapText="1"/>
    </xf>
    <xf numFmtId="0" fontId="60" fillId="5" borderId="80" xfId="0" applyFont="1" applyFill="1" applyBorder="1" applyAlignment="1">
      <alignment horizontal="center" vertical="center" wrapText="1"/>
    </xf>
    <xf numFmtId="0" fontId="60" fillId="5" borderId="81" xfId="0" applyFont="1" applyFill="1" applyBorder="1" applyAlignment="1">
      <alignment horizontal="center" vertical="center" wrapText="1"/>
    </xf>
    <xf numFmtId="0" fontId="15" fillId="4" borderId="82" xfId="0" applyFont="1" applyFill="1" applyBorder="1" applyAlignment="1">
      <alignment horizontal="center" wrapText="1"/>
    </xf>
    <xf numFmtId="0" fontId="16" fillId="4" borderId="26" xfId="0" applyFont="1" applyFill="1" applyBorder="1" applyAlignment="1">
      <alignment horizontal="center" wrapText="1"/>
    </xf>
    <xf numFmtId="0" fontId="16" fillId="5" borderId="26" xfId="0" applyFont="1" applyFill="1" applyBorder="1" applyAlignment="1">
      <alignment horizontal="center" vertical="center" wrapText="1"/>
    </xf>
    <xf numFmtId="168" fontId="16" fillId="5" borderId="26" xfId="0" applyNumberFormat="1" applyFont="1" applyFill="1" applyBorder="1" applyAlignment="1">
      <alignment vertical="center" wrapText="1"/>
    </xf>
    <xf numFmtId="0" fontId="15" fillId="4" borderId="27" xfId="0" applyFont="1" applyFill="1" applyBorder="1" applyAlignment="1">
      <alignment horizontal="center" vertical="center"/>
    </xf>
    <xf numFmtId="0" fontId="13" fillId="5" borderId="27" xfId="0" applyFont="1" applyFill="1" applyBorder="1" applyAlignment="1">
      <alignment horizontal="center" vertical="center" wrapText="1"/>
    </xf>
    <xf numFmtId="168" fontId="15" fillId="5" borderId="27" xfId="0" applyNumberFormat="1" applyFont="1" applyFill="1" applyBorder="1"/>
    <xf numFmtId="43" fontId="25" fillId="0" borderId="25" xfId="5" applyFont="1" applyFill="1" applyBorder="1" applyAlignment="1">
      <alignment vertical="center" wrapText="1" readingOrder="1"/>
    </xf>
    <xf numFmtId="43" fontId="13" fillId="3" borderId="25" xfId="1" applyFont="1" applyFill="1" applyBorder="1" applyAlignment="1">
      <alignment vertical="center"/>
    </xf>
    <xf numFmtId="168" fontId="13" fillId="3" borderId="25" xfId="1" applyNumberFormat="1" applyFont="1" applyFill="1" applyBorder="1" applyAlignment="1">
      <alignment vertical="center"/>
    </xf>
    <xf numFmtId="0" fontId="0" fillId="8" borderId="59" xfId="0" applyFill="1" applyBorder="1" applyAlignment="1">
      <alignment horizontal="center"/>
    </xf>
    <xf numFmtId="0" fontId="0" fillId="8" borderId="25" xfId="0" applyFill="1" applyBorder="1" applyAlignment="1">
      <alignment horizontal="center"/>
    </xf>
    <xf numFmtId="0" fontId="0" fillId="8" borderId="60" xfId="0" applyFill="1" applyBorder="1" applyAlignment="1">
      <alignment horizontal="center"/>
    </xf>
    <xf numFmtId="0" fontId="57" fillId="6" borderId="59" xfId="0" applyFont="1" applyFill="1" applyBorder="1" applyAlignment="1" applyProtection="1">
      <alignment horizontal="left" vertical="center" wrapText="1"/>
      <protection locked="0"/>
    </xf>
    <xf numFmtId="0" fontId="57" fillId="6" borderId="25" xfId="0" applyFont="1" applyFill="1" applyBorder="1" applyAlignment="1" applyProtection="1">
      <alignment horizontal="left" vertical="center" wrapText="1"/>
      <protection locked="0"/>
    </xf>
    <xf numFmtId="0" fontId="57" fillId="6" borderId="60" xfId="0" applyFont="1" applyFill="1" applyBorder="1" applyAlignment="1" applyProtection="1">
      <alignment horizontal="left" vertical="center" wrapText="1"/>
      <protection locked="0"/>
    </xf>
    <xf numFmtId="0" fontId="0" fillId="0" borderId="59" xfId="0" applyBorder="1"/>
    <xf numFmtId="0" fontId="0" fillId="0" borderId="25" xfId="0" applyBorder="1"/>
    <xf numFmtId="0" fontId="3" fillId="7" borderId="25" xfId="0" applyFont="1" applyFill="1" applyBorder="1" applyAlignment="1">
      <alignment vertical="top" wrapText="1"/>
    </xf>
    <xf numFmtId="0" fontId="3" fillId="7" borderId="60" xfId="0" applyFont="1" applyFill="1" applyBorder="1" applyAlignment="1">
      <alignment vertical="top" wrapText="1"/>
    </xf>
    <xf numFmtId="0" fontId="27" fillId="0" borderId="59"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37" fontId="3" fillId="0" borderId="25" xfId="1" applyNumberFormat="1" applyFont="1" applyFill="1" applyBorder="1" applyAlignment="1">
      <alignment horizontal="center" vertical="center" wrapText="1" readingOrder="1"/>
    </xf>
    <xf numFmtId="43" fontId="3" fillId="0" borderId="25" xfId="1" applyFont="1" applyFill="1" applyBorder="1" applyAlignment="1">
      <alignment vertical="center" wrapText="1" readingOrder="1"/>
    </xf>
    <xf numFmtId="10" fontId="9" fillId="9" borderId="25" xfId="2" applyNumberFormat="1" applyFont="1" applyFill="1" applyBorder="1" applyAlignment="1" applyProtection="1">
      <alignment horizontal="center" vertical="center" wrapText="1" readingOrder="1"/>
      <protection locked="0"/>
    </xf>
    <xf numFmtId="170" fontId="9" fillId="9" borderId="60" xfId="0" applyNumberFormat="1" applyFont="1" applyFill="1" applyBorder="1" applyAlignment="1" applyProtection="1">
      <alignment horizontal="center" vertical="center" wrapText="1" readingOrder="1"/>
      <protection locked="0"/>
    </xf>
    <xf numFmtId="3" fontId="3" fillId="0" borderId="25" xfId="3" applyNumberFormat="1" applyFont="1" applyBorder="1" applyAlignment="1">
      <alignment horizontal="center" vertical="center" wrapText="1" readingOrder="1"/>
    </xf>
    <xf numFmtId="10" fontId="42" fillId="9" borderId="25" xfId="2" applyNumberFormat="1" applyFont="1" applyFill="1" applyBorder="1" applyAlignment="1" applyProtection="1">
      <alignment horizontal="center" vertical="center" wrapText="1" readingOrder="1"/>
      <protection locked="0"/>
    </xf>
    <xf numFmtId="170" fontId="42" fillId="9" borderId="60" xfId="0" applyNumberFormat="1" applyFont="1" applyFill="1" applyBorder="1" applyAlignment="1" applyProtection="1">
      <alignment horizontal="center" vertical="center" wrapText="1" readingOrder="1"/>
      <protection locked="0"/>
    </xf>
    <xf numFmtId="3" fontId="3" fillId="3" borderId="25" xfId="3" applyNumberFormat="1" applyFont="1" applyFill="1" applyBorder="1" applyAlignment="1">
      <alignment horizontal="center" vertical="center" wrapText="1" readingOrder="1"/>
    </xf>
    <xf numFmtId="49" fontId="3" fillId="0" borderId="25" xfId="3" applyNumberFormat="1" applyFont="1" applyBorder="1" applyAlignment="1">
      <alignment horizontal="left" vertical="center" wrapText="1" readingOrder="1"/>
    </xf>
    <xf numFmtId="49" fontId="3" fillId="0" borderId="60" xfId="3" applyNumberFormat="1" applyFont="1" applyBorder="1" applyAlignment="1">
      <alignment horizontal="left" vertical="center" wrapText="1" readingOrder="1"/>
    </xf>
    <xf numFmtId="49" fontId="28" fillId="0" borderId="25" xfId="3" applyNumberFormat="1" applyFont="1" applyBorder="1" applyAlignment="1">
      <alignment horizontal="left" vertical="center" wrapText="1" readingOrder="1"/>
    </xf>
    <xf numFmtId="49" fontId="28" fillId="0" borderId="60" xfId="3" applyNumberFormat="1" applyFont="1" applyBorder="1" applyAlignment="1">
      <alignment horizontal="left" vertical="center" wrapText="1" readingOrder="1"/>
    </xf>
    <xf numFmtId="0" fontId="28" fillId="0" borderId="25" xfId="3" applyFont="1" applyBorder="1" applyAlignment="1">
      <alignment horizontal="left" vertical="center" wrapText="1" readingOrder="1"/>
    </xf>
    <xf numFmtId="0" fontId="28" fillId="0" borderId="60" xfId="3" applyFont="1" applyBorder="1" applyAlignment="1">
      <alignment horizontal="left" vertical="center" wrapText="1" readingOrder="1"/>
    </xf>
    <xf numFmtId="0" fontId="3" fillId="0" borderId="25" xfId="0" applyFont="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0" fillId="4" borderId="59" xfId="0" applyFont="1" applyFill="1" applyBorder="1" applyAlignment="1">
      <alignment horizontal="left" vertical="center" wrapText="1"/>
    </xf>
    <xf numFmtId="0" fontId="30" fillId="4" borderId="25" xfId="0" applyFont="1" applyFill="1" applyBorder="1" applyAlignment="1">
      <alignment horizontal="left" vertical="center" wrapText="1"/>
    </xf>
    <xf numFmtId="0" fontId="30" fillId="4" borderId="60" xfId="0" applyFont="1" applyFill="1" applyBorder="1" applyAlignment="1">
      <alignment horizontal="left" vertical="center" wrapText="1"/>
    </xf>
    <xf numFmtId="0" fontId="3" fillId="0" borderId="79" xfId="3" applyFont="1" applyBorder="1" applyAlignment="1">
      <alignment vertical="center" wrapText="1" readingOrder="1"/>
    </xf>
    <xf numFmtId="0" fontId="3" fillId="0" borderId="80" xfId="3" applyFont="1" applyBorder="1" applyAlignment="1">
      <alignment vertical="center" wrapText="1" readingOrder="1"/>
    </xf>
    <xf numFmtId="0" fontId="3" fillId="0" borderId="81" xfId="3" applyFont="1" applyBorder="1" applyAlignment="1">
      <alignment vertical="center" wrapText="1" readingOrder="1"/>
    </xf>
    <xf numFmtId="0" fontId="31" fillId="15" borderId="59" xfId="0" applyFont="1" applyFill="1" applyBorder="1" applyAlignment="1" applyProtection="1">
      <alignment vertical="center" wrapText="1"/>
      <protection locked="0"/>
    </xf>
    <xf numFmtId="0" fontId="34" fillId="15" borderId="25" xfId="3" applyFont="1" applyFill="1" applyBorder="1" applyAlignment="1">
      <alignment horizontal="left" vertical="center" wrapText="1" readingOrder="1"/>
    </xf>
    <xf numFmtId="0" fontId="34" fillId="15" borderId="60" xfId="3" applyFont="1" applyFill="1" applyBorder="1" applyAlignment="1">
      <alignment horizontal="left" vertical="center" wrapText="1" readingOrder="1"/>
    </xf>
    <xf numFmtId="0" fontId="35" fillId="15" borderId="50" xfId="0" applyFont="1" applyFill="1" applyBorder="1" applyAlignment="1" applyProtection="1">
      <alignment horizontal="left" vertical="center"/>
      <protection locked="0"/>
    </xf>
    <xf numFmtId="0" fontId="35" fillId="15" borderId="51" xfId="0" applyFont="1" applyFill="1" applyBorder="1" applyAlignment="1" applyProtection="1">
      <alignment horizontal="left" vertical="center"/>
      <protection locked="0"/>
    </xf>
    <xf numFmtId="0" fontId="35" fillId="15" borderId="61" xfId="0" applyFont="1" applyFill="1" applyBorder="1" applyAlignment="1" applyProtection="1">
      <alignment horizontal="left" vertical="center"/>
      <protection locked="0"/>
    </xf>
    <xf numFmtId="0" fontId="61" fillId="15" borderId="50" xfId="0" applyFont="1" applyFill="1" applyBorder="1" applyAlignment="1" applyProtection="1">
      <alignment horizontal="left" vertical="center"/>
      <protection locked="0"/>
    </xf>
    <xf numFmtId="0" fontId="61" fillId="15" borderId="51" xfId="0" applyFont="1" applyFill="1" applyBorder="1" applyAlignment="1" applyProtection="1">
      <alignment horizontal="left" vertical="center"/>
      <protection locked="0"/>
    </xf>
    <xf numFmtId="0" fontId="61" fillId="15" borderId="61" xfId="0" applyFont="1" applyFill="1" applyBorder="1" applyAlignment="1" applyProtection="1">
      <alignment horizontal="left" vertical="center"/>
      <protection locked="0"/>
    </xf>
    <xf numFmtId="0" fontId="58" fillId="0" borderId="3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75" xfId="0" applyFont="1" applyBorder="1" applyAlignment="1">
      <alignment horizontal="center" vertical="center" wrapText="1"/>
    </xf>
    <xf numFmtId="0" fontId="3" fillId="0" borderId="0" xfId="3" applyFont="1" applyBorder="1" applyAlignment="1">
      <alignment vertical="center" wrapText="1" readingOrder="1"/>
    </xf>
    <xf numFmtId="0" fontId="0" fillId="0" borderId="0" xfId="0" applyBorder="1"/>
    <xf numFmtId="0" fontId="0" fillId="7" borderId="59" xfId="0" applyFill="1" applyBorder="1" applyAlignment="1">
      <alignment vertical="center"/>
    </xf>
    <xf numFmtId="0" fontId="0" fillId="7" borderId="25" xfId="0" applyFill="1" applyBorder="1" applyAlignment="1">
      <alignment vertical="center"/>
    </xf>
    <xf numFmtId="0" fontId="36" fillId="10" borderId="84" xfId="0" applyFont="1" applyFill="1" applyBorder="1" applyAlignment="1">
      <alignment horizontal="center" vertical="center" wrapText="1" readingOrder="1"/>
    </xf>
    <xf numFmtId="0" fontId="36" fillId="10" borderId="50" xfId="0" applyFont="1" applyFill="1" applyBorder="1" applyAlignment="1">
      <alignment horizontal="center" vertical="center" wrapText="1" readingOrder="1"/>
    </xf>
    <xf numFmtId="0" fontId="32" fillId="0" borderId="84" xfId="0" applyFont="1" applyBorder="1" applyAlignment="1" applyProtection="1">
      <alignment horizontal="left" vertical="center" wrapText="1"/>
      <protection locked="0"/>
    </xf>
    <xf numFmtId="170" fontId="55" fillId="9" borderId="50" xfId="0" applyNumberFormat="1" applyFont="1" applyFill="1" applyBorder="1" applyAlignment="1" applyProtection="1">
      <alignment horizontal="center" vertical="center" wrapText="1" readingOrder="1"/>
      <protection locked="0"/>
    </xf>
    <xf numFmtId="0" fontId="32" fillId="0" borderId="73"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3" fontId="55" fillId="0" borderId="26" xfId="2" applyNumberFormat="1" applyFont="1" applyFill="1" applyBorder="1" applyAlignment="1">
      <alignment horizontal="center" vertical="center" wrapText="1" readingOrder="1"/>
    </xf>
    <xf numFmtId="43" fontId="55" fillId="0" borderId="26" xfId="5" applyFont="1" applyFill="1" applyBorder="1" applyAlignment="1">
      <alignment vertical="center" wrapText="1" readingOrder="1"/>
    </xf>
    <xf numFmtId="3" fontId="55" fillId="3" borderId="26" xfId="3" applyNumberFormat="1" applyFont="1" applyFill="1" applyBorder="1" applyAlignment="1">
      <alignment horizontal="center" vertical="center" wrapText="1" readingOrder="1"/>
    </xf>
    <xf numFmtId="43" fontId="55" fillId="0" borderId="26" xfId="1" applyFont="1" applyFill="1" applyBorder="1" applyAlignment="1">
      <alignment vertical="center" wrapText="1" readingOrder="1"/>
    </xf>
    <xf numFmtId="10" fontId="55" fillId="9" borderId="26" xfId="2" applyNumberFormat="1" applyFont="1" applyFill="1" applyBorder="1" applyAlignment="1" applyProtection="1">
      <alignment horizontal="center" vertical="center" wrapText="1" readingOrder="1"/>
      <protection locked="0"/>
    </xf>
    <xf numFmtId="170" fontId="55" fillId="9" borderId="72" xfId="0" applyNumberFormat="1" applyFont="1" applyFill="1" applyBorder="1" applyAlignment="1" applyProtection="1">
      <alignment horizontal="center" vertical="center" wrapText="1" readingOrder="1"/>
      <protection locked="0"/>
    </xf>
  </cellXfs>
  <cellStyles count="6">
    <cellStyle name="Millares" xfId="1" builtinId="3"/>
    <cellStyle name="Millares 2" xfId="5" xr:uid="{00000000-0005-0000-0000-000001000000}"/>
    <cellStyle name="Normal" xfId="0" builtinId="0"/>
    <cellStyle name="Normal 2" xfId="3" xr:uid="{00000000-0005-0000-0000-000003000000}"/>
    <cellStyle name="Normal 2 2" xfId="4" xr:uid="{00000000-0005-0000-0000-000004000000}"/>
    <cellStyle name="Porcentaje" xfId="2" builtinId="5"/>
  </cellStyles>
  <dxfs count="30">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family val="2"/>
        <scheme val="minor"/>
      </font>
      <numFmt numFmtId="170"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35" formatCode="_(* #,##0.00_);_(* \(#,##0.00\);_(* &quot;-&quot;??_);_(@_)"/>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FF0000"/>
        <name val="Calibri"/>
        <family val="2"/>
        <scheme val="minor"/>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bottom style="thin">
          <color indexed="64"/>
        </bottom>
      </border>
    </dxf>
    <dxf>
      <border diagonalUp="0" diagonalDown="0">
        <left style="medium">
          <color indexed="64"/>
        </left>
        <right style="medium">
          <color indexed="64"/>
        </right>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Calibri"/>
        <scheme val="none"/>
      </font>
      <numFmt numFmtId="170"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35" formatCode="_(* #,##0.00_);_(* \(#,##0.00\);_(* &quot;-&quot;??_);_(@_)"/>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Montserrat"/>
        <scheme val="none"/>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Montserrat"/>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Montserrat"/>
        <scheme val="none"/>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s>
  <tableStyles count="1" defaultTableStyle="TableStyleMedium2" defaultPivotStyle="PivotStyleLight16">
    <tableStyle name="Estilo de tabla 1" pivot="0" count="0" xr9:uid="{00000000-0011-0000-FFFF-FFFF00000000}"/>
  </tableStyles>
  <colors>
    <mruColors>
      <color rgb="FF16065A"/>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19051</xdr:rowOff>
    </xdr:from>
    <xdr:to>
      <xdr:col>0</xdr:col>
      <xdr:colOff>742950</xdr:colOff>
      <xdr:row>2</xdr:row>
      <xdr:rowOff>172000</xdr:rowOff>
    </xdr:to>
    <xdr:pic>
      <xdr:nvPicPr>
        <xdr:cNvPr id="3" name="Imagen 2">
          <a:extLst>
            <a:ext uri="{FF2B5EF4-FFF2-40B4-BE49-F238E27FC236}">
              <a16:creationId xmlns:a16="http://schemas.microsoft.com/office/drawing/2014/main" id="{D8258569-D53B-4F36-A060-8ECF1A04C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19051"/>
          <a:ext cx="571499" cy="59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904691</xdr:colOff>
      <xdr:row>0</xdr:row>
      <xdr:rowOff>33618</xdr:rowOff>
    </xdr:from>
    <xdr:to>
      <xdr:col>9</xdr:col>
      <xdr:colOff>798981</xdr:colOff>
      <xdr:row>5</xdr:row>
      <xdr:rowOff>8032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3191" y="33618"/>
          <a:ext cx="1149349" cy="9829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200026</xdr:colOff>
      <xdr:row>0</xdr:row>
      <xdr:rowOff>0</xdr:rowOff>
    </xdr:from>
    <xdr:to>
      <xdr:col>0</xdr:col>
      <xdr:colOff>996950</xdr:colOff>
      <xdr:row>3</xdr:row>
      <xdr:rowOff>30614</xdr:rowOff>
    </xdr:to>
    <xdr:pic>
      <xdr:nvPicPr>
        <xdr:cNvPr id="3" name="Imagen 2">
          <a:extLst>
            <a:ext uri="{FF2B5EF4-FFF2-40B4-BE49-F238E27FC236}">
              <a16:creationId xmlns:a16="http://schemas.microsoft.com/office/drawing/2014/main" id="{380528A9-BE94-4629-BC9E-B11A3785A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6" y="0"/>
          <a:ext cx="796924" cy="830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1457325</xdr:colOff>
      <xdr:row>0</xdr:row>
      <xdr:rowOff>38099</xdr:rowOff>
    </xdr:from>
    <xdr:to>
      <xdr:col>9</xdr:col>
      <xdr:colOff>663575</xdr:colOff>
      <xdr:row>4</xdr:row>
      <xdr:rowOff>235526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0600" y="38099"/>
          <a:ext cx="987425" cy="1000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971550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19175" cy="9715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amartinez\Downloads\Presup%202013\SAPRECI%20V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aflorentino\Escritorio\SAPRECI%20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pcnpro21\Documents%20and%20Settings\enoviedo\Escritorio\Reunion%202309\POA%202011direcciones\Formularios%20de%20Proyectos%20POA%202011%20(2)DIRECCION%20FINANCIERA%20definitiv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gral por areas"/>
      <sheetName val="Solicitado"/>
      <sheetName val="listas"/>
      <sheetName val="gral por desglose"/>
      <sheetName val="gral por renglones"/>
      <sheetName val="Hoja1"/>
      <sheetName val="Intro"/>
      <sheetName val="Estimado 2011"/>
      <sheetName val="Presup y Proy"/>
      <sheetName val="Est Prog"/>
      <sheetName val="Est Prog Seg"/>
      <sheetName val="Obj Gast"/>
      <sheetName val="Proy Des Inst e Inv"/>
      <sheetName val="Proy de Tecn"/>
      <sheetName val="POA x Dir 2011"/>
      <sheetName val="Cons Dir"/>
      <sheetName val="Cons Far"/>
      <sheetName val="F1"/>
      <sheetName val="F2"/>
      <sheetName val="F3"/>
      <sheetName val="F4"/>
      <sheetName val="F5"/>
      <sheetName val="F6"/>
      <sheetName val="F7"/>
      <sheetName val="F8"/>
      <sheetName val="F9"/>
      <sheetName val="F10"/>
      <sheetName val="Cons por Obj del Gasto"/>
      <sheetName val="Cons por Depto Jud"/>
      <sheetName val="Trib. Sala por Dep Jud"/>
      <sheetName val="Detalle Dep Jud"/>
      <sheetName val="Detalle por Trib. Sala"/>
      <sheetName val="Detalle del Cons"/>
      <sheetName val="Base del Detalle"/>
      <sheetName val="Actualiz Mob y Equ"/>
      <sheetName val="Actualiz Seguro Medico"/>
      <sheetName val="Hoja3 (2)"/>
      <sheetName val="Estadisticas"/>
      <sheetName val="Estadistica 2"/>
      <sheetName val="PIB, PGN y PPJ América"/>
      <sheetName val="Hoja5"/>
      <sheetName val="Hoja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Gral"/>
      <sheetName val="Intro Budget"/>
      <sheetName val="Solicitado"/>
      <sheetName val="gral por areas"/>
      <sheetName val="gral por desglose"/>
      <sheetName val="gral por renglones"/>
      <sheetName val="listas"/>
      <sheetName val="botones"/>
      <sheetName val="Intro"/>
      <sheetName val="Est de Ing"/>
      <sheetName val="Est Prog"/>
      <sheetName val="Est Prog Seg"/>
      <sheetName val="Obj Gast"/>
      <sheetName val="Proy Des Inst e Inv"/>
      <sheetName val="Proy de Tecn"/>
      <sheetName val="POA x Dir 2011"/>
      <sheetName val="Cons Dir"/>
      <sheetName val="Cons Far"/>
      <sheetName val="F1"/>
      <sheetName val="F3"/>
      <sheetName val="F4"/>
      <sheetName val="F5"/>
      <sheetName val="F6"/>
      <sheetName val="F8"/>
      <sheetName val="F9"/>
      <sheetName val="F10"/>
      <sheetName val="Cons por Obj del Gasto"/>
      <sheetName val="Cons por Depto Jud"/>
      <sheetName val="Trib. Sala por Dep Jud"/>
      <sheetName val="Detalle Dep Jud"/>
      <sheetName val="Detalle por Trib. Sala"/>
      <sheetName val="Detalle del Cons"/>
      <sheetName val="Actualiz Seguro Medico"/>
      <sheetName val="Actualiz Mob y Equ"/>
      <sheetName val="Base del Detalle"/>
      <sheetName val="Actual Sueldos"/>
      <sheetName val="Estadisticas"/>
      <sheetName val="Estadistica 2"/>
      <sheetName val="PIB, PGN y PPJ Améric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Formulario Proyectos y Activid."/>
      <sheetName val="Formulario de Presupuesto (1)"/>
      <sheetName val="Formulario de Presupuesto (2)"/>
      <sheetName val="Formulario de Presupuesto (3)"/>
      <sheetName val="Formulario de Presupuesto (4)"/>
      <sheetName val="Formulario de Presupuesto (5)"/>
      <sheetName val="Formulario de Presupuesto (6)"/>
      <sheetName val="Formulario de Presupuesto (7)"/>
      <sheetName val="Formulario de Presupuesto (8)"/>
      <sheetName val="Formulario de Presupuesto (9)"/>
      <sheetName val="Formulario de Presupuesto (10)"/>
      <sheetName val="Formulario de Presupuesto (11)"/>
      <sheetName val="Formulario de Presupuesto (12)"/>
      <sheetName val="Formulario de Presupuesto (13)"/>
      <sheetName val="Formulario de Presupuesto (14)"/>
      <sheetName val="Formulario de Presupuesto (15)"/>
      <sheetName val="Perfil Proyecto"/>
      <sheetName val="Matriz poa"/>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2">
          <cell r="C12">
            <v>1</v>
          </cell>
        </row>
        <row r="13">
          <cell r="C13">
            <v>2</v>
          </cell>
        </row>
        <row r="14">
          <cell r="C14">
            <v>3</v>
          </cell>
        </row>
      </sheetData>
      <sheetData sheetId="2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452" displayName="Tabla13452" ref="A27:J30" totalsRowShown="0" headerRowDxfId="0" dataDxfId="29" headerRowBorderDxfId="12" tableBorderDxfId="13" totalsRowBorderDxfId="11">
  <autoFilter ref="A27:J30" xr:uid="{00000000-0009-0000-0100-000001000000}"/>
  <tableColumns count="10">
    <tableColumn id="1" xr3:uid="{00000000-0010-0000-0000-000001000000}" name="Producto" dataDxfId="10"/>
    <tableColumn id="2" xr3:uid="{00000000-0010-0000-0000-000002000000}" name="Indicador" dataDxfId="9"/>
    <tableColumn id="3" xr3:uid="{00000000-0010-0000-0000-000003000000}" name="Física_x000a_(A)" dataDxfId="8"/>
    <tableColumn id="4" xr3:uid="{00000000-0010-0000-0000-000004000000}" name="Financiera_x000a_(B)" dataDxfId="7" dataCellStyle="Millares 2"/>
    <tableColumn id="9" xr3:uid="{00000000-0010-0000-0000-000009000000}" name="Física_x000a_(C)" dataDxfId="6" dataCellStyle="Porcentaje"/>
    <tableColumn id="10" xr3:uid="{00000000-0010-0000-0000-00000A000000}" name="Financiera_x000a_(D)" dataDxfId="5" dataCellStyle="Millares 2">
      <calculatedColumnFormula>+D28/4</calculatedColumnFormula>
    </tableColumn>
    <tableColumn id="5" xr3:uid="{00000000-0010-0000-0000-000005000000}" name="Física _x000a_(E)" dataDxfId="4"/>
    <tableColumn id="6" xr3:uid="{00000000-0010-0000-0000-000006000000}" name="Financiera _x000a_ (F)" dataDxfId="3">
      <calculatedColumnFormula>+Tabla13452[[#This Row],[Financiera
(D)]]</calculatedColumnFormula>
    </tableColumn>
    <tableColumn id="7" xr3:uid="{00000000-0010-0000-0000-000007000000}" name="Física _x000a_(%)_x000a_ G=E/C" dataDxfId="2" dataCellStyle="Porcentaje">
      <calculatedColumnFormula>IF(G28&gt;0,G28/E28,0)</calculatedColumnFormula>
    </tableColumn>
    <tableColumn id="8" xr3:uid="{00000000-0010-0000-0000-000008000000}" name="Financiero _x000a_(%) _x000a_H=F/D" dataDxfId="1">
      <calculatedColumnFormula>IF(H28&gt;0,H28/D28,0)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1345" displayName="Tabla1345" ref="A27:J30" totalsRowShown="0" headerRowDxfId="14" dataDxfId="27" headerRowBorderDxfId="28" tableBorderDxfId="26" totalsRowBorderDxfId="25">
  <autoFilter ref="A27:J30" xr:uid="{00000000-0009-0000-0100-000004000000}"/>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dataCellStyle="Millares 2"/>
    <tableColumn id="9" xr3:uid="{00000000-0010-0000-0100-000009000000}" name="Física_x000a_(C)" dataDxfId="20" dataCellStyle="Porcentaje"/>
    <tableColumn id="10" xr3:uid="{00000000-0010-0000-0100-00000A000000}" name="Financiera_x000a_(D)" dataDxfId="19" dataCellStyle="Millares 2">
      <calculatedColumnFormula>+D28/4</calculatedColumnFormula>
    </tableColumn>
    <tableColumn id="5" xr3:uid="{00000000-0010-0000-0100-000005000000}" name="Física _x000a_(E)" dataDxfId="18"/>
    <tableColumn id="6" xr3:uid="{00000000-0010-0000-0100-000006000000}" name="Financiera _x000a_ (F)" dataDxfId="17">
      <calculatedColumnFormula>+Tabla1345[[#This Row],[Financiera
(D)]]</calculatedColumnFormula>
    </tableColumn>
    <tableColumn id="7" xr3:uid="{00000000-0010-0000-0100-000007000000}" name="Física _x000a_(%)_x000a_ G=E/C" dataDxfId="16" dataCellStyle="Porcentaje">
      <calculatedColumnFormula>IF(G28&gt;0,G28/E28,0)</calculatedColumnFormula>
    </tableColumn>
    <tableColumn id="8" xr3:uid="{00000000-0010-0000-0100-000008000000}" name="Financiero _x000a_(%) _x000a_H=F/D" dataDxfId="15">
      <calculatedColumnFormula>IF(H28&gt;0,H28/D28,0)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showGridLines="0" tabSelected="1" workbookViewId="0">
      <selection activeCell="A2" sqref="A2:J2"/>
    </sheetView>
  </sheetViews>
  <sheetFormatPr baseColWidth="10" defaultColWidth="11.453125" defaultRowHeight="14.5"/>
  <cols>
    <col min="1" max="1" width="27" style="95" customWidth="1"/>
    <col min="2" max="2" width="18.26953125" style="95" customWidth="1"/>
    <col min="3" max="3" width="12.7265625" style="95" customWidth="1"/>
    <col min="4" max="4" width="17" style="95" customWidth="1"/>
    <col min="5" max="5" width="12.7265625" style="95" customWidth="1"/>
    <col min="6" max="6" width="16.7265625" style="95" customWidth="1"/>
    <col min="7" max="7" width="13.81640625" style="95" customWidth="1"/>
    <col min="8" max="8" width="17.453125" style="95" customWidth="1"/>
    <col min="9" max="10" width="12.7265625" style="95" customWidth="1"/>
    <col min="11" max="16384" width="11.453125" style="94"/>
  </cols>
  <sheetData>
    <row r="1" spans="1:10">
      <c r="A1" s="237"/>
      <c r="B1" s="238"/>
      <c r="C1" s="238"/>
      <c r="D1" s="238"/>
      <c r="E1" s="238"/>
      <c r="F1" s="238"/>
      <c r="G1" s="238"/>
      <c r="H1" s="238"/>
      <c r="I1" s="238"/>
      <c r="J1" s="239"/>
    </row>
    <row r="2" spans="1:10" ht="20">
      <c r="A2" s="242" t="s">
        <v>162</v>
      </c>
      <c r="B2" s="236"/>
      <c r="C2" s="236"/>
      <c r="D2" s="236"/>
      <c r="E2" s="236"/>
      <c r="F2" s="236"/>
      <c r="G2" s="236"/>
      <c r="H2" s="236"/>
      <c r="I2" s="236"/>
      <c r="J2" s="243"/>
    </row>
    <row r="3" spans="1:10">
      <c r="A3" s="240"/>
      <c r="B3" s="235"/>
      <c r="C3" s="235"/>
      <c r="D3" s="235"/>
      <c r="E3" s="235"/>
      <c r="F3" s="235"/>
      <c r="G3" s="235"/>
      <c r="H3" s="235"/>
      <c r="I3" s="235"/>
      <c r="J3" s="241"/>
    </row>
    <row r="4" spans="1:10" ht="3" customHeight="1">
      <c r="A4" s="188"/>
      <c r="B4" s="244"/>
      <c r="C4" s="244"/>
      <c r="D4" s="244"/>
      <c r="E4" s="244"/>
      <c r="F4" s="244"/>
      <c r="G4" s="244"/>
      <c r="H4" s="244"/>
      <c r="I4" s="244"/>
      <c r="J4" s="189"/>
    </row>
    <row r="5" spans="1:10" ht="15.5">
      <c r="A5" s="190" t="s">
        <v>137</v>
      </c>
      <c r="B5" s="191"/>
      <c r="C5" s="191"/>
      <c r="D5" s="191"/>
      <c r="E5" s="191"/>
      <c r="F5" s="191"/>
      <c r="G5" s="191"/>
      <c r="H5" s="191"/>
      <c r="I5" s="191"/>
      <c r="J5" s="192"/>
    </row>
    <row r="6" spans="1:10" ht="14.5" customHeight="1">
      <c r="A6" s="196" t="s">
        <v>33</v>
      </c>
      <c r="B6" s="197"/>
      <c r="C6" s="197"/>
      <c r="D6" s="197"/>
      <c r="E6" s="197"/>
      <c r="F6" s="197"/>
      <c r="G6" s="197"/>
      <c r="H6" s="197"/>
      <c r="I6" s="197"/>
      <c r="J6" s="198"/>
    </row>
    <row r="7" spans="1:10" ht="15" customHeight="1">
      <c r="A7" s="108" t="s">
        <v>34</v>
      </c>
      <c r="B7" s="199" t="s">
        <v>1</v>
      </c>
      <c r="C7" s="199"/>
      <c r="D7" s="199"/>
      <c r="E7" s="199"/>
      <c r="F7" s="199"/>
      <c r="G7" s="199"/>
      <c r="H7" s="199"/>
      <c r="I7" s="199"/>
      <c r="J7" s="200"/>
    </row>
    <row r="8" spans="1:10" ht="15" customHeight="1">
      <c r="A8" s="120" t="s">
        <v>35</v>
      </c>
      <c r="B8" s="199" t="s">
        <v>3</v>
      </c>
      <c r="C8" s="199"/>
      <c r="D8" s="199"/>
      <c r="E8" s="199"/>
      <c r="F8" s="199"/>
      <c r="G8" s="199"/>
      <c r="H8" s="199"/>
      <c r="I8" s="199"/>
      <c r="J8" s="200"/>
    </row>
    <row r="9" spans="1:10" ht="15" customHeight="1">
      <c r="A9" s="120" t="s">
        <v>36</v>
      </c>
      <c r="B9" s="199">
        <v>1</v>
      </c>
      <c r="C9" s="199"/>
      <c r="D9" s="199"/>
      <c r="E9" s="199"/>
      <c r="F9" s="199"/>
      <c r="G9" s="199"/>
      <c r="H9" s="199"/>
      <c r="I9" s="199"/>
      <c r="J9" s="200"/>
    </row>
    <row r="10" spans="1:10" ht="33" customHeight="1">
      <c r="A10" s="119" t="s">
        <v>37</v>
      </c>
      <c r="B10" s="131" t="s">
        <v>5</v>
      </c>
      <c r="C10" s="132"/>
      <c r="D10" s="132"/>
      <c r="E10" s="132"/>
      <c r="F10" s="132"/>
      <c r="G10" s="132"/>
      <c r="H10" s="132"/>
      <c r="I10" s="132"/>
      <c r="J10" s="133"/>
    </row>
    <row r="11" spans="1:10" ht="33" customHeight="1">
      <c r="A11" s="104" t="s">
        <v>38</v>
      </c>
      <c r="B11" s="134" t="s">
        <v>6</v>
      </c>
      <c r="C11" s="135"/>
      <c r="D11" s="135"/>
      <c r="E11" s="135"/>
      <c r="F11" s="135"/>
      <c r="G11" s="135"/>
      <c r="H11" s="135"/>
      <c r="I11" s="135"/>
      <c r="J11" s="136"/>
    </row>
    <row r="12" spans="1:10" ht="15.5">
      <c r="A12" s="152" t="s">
        <v>39</v>
      </c>
      <c r="B12" s="245"/>
      <c r="C12" s="245"/>
      <c r="D12" s="245"/>
      <c r="E12" s="245"/>
      <c r="F12" s="245"/>
      <c r="G12" s="245"/>
      <c r="H12" s="245"/>
      <c r="I12" s="245"/>
      <c r="J12" s="153"/>
    </row>
    <row r="13" spans="1:10" ht="18.5" customHeight="1">
      <c r="A13" s="105" t="s">
        <v>7</v>
      </c>
      <c r="B13" s="50">
        <v>1</v>
      </c>
      <c r="C13" s="48" t="s">
        <v>40</v>
      </c>
      <c r="D13" s="45"/>
      <c r="E13" s="45"/>
      <c r="F13" s="45"/>
      <c r="G13" s="45"/>
      <c r="H13" s="46"/>
      <c r="I13" s="47"/>
      <c r="J13" s="106"/>
    </row>
    <row r="14" spans="1:10" ht="17.5" customHeight="1">
      <c r="A14" s="105" t="s">
        <v>8</v>
      </c>
      <c r="B14" s="51">
        <v>1.2</v>
      </c>
      <c r="C14" s="49" t="s">
        <v>41</v>
      </c>
      <c r="D14" s="42"/>
      <c r="E14" s="42"/>
      <c r="F14" s="42"/>
      <c r="G14" s="42"/>
      <c r="H14" s="43"/>
      <c r="I14" s="43"/>
      <c r="J14" s="107"/>
    </row>
    <row r="15" spans="1:10" ht="37" customHeight="1">
      <c r="A15" s="105" t="s">
        <v>42</v>
      </c>
      <c r="B15" s="52" t="s">
        <v>43</v>
      </c>
      <c r="C15" s="193" t="s">
        <v>149</v>
      </c>
      <c r="D15" s="194"/>
      <c r="E15" s="194"/>
      <c r="F15" s="194"/>
      <c r="G15" s="194"/>
      <c r="H15" s="194"/>
      <c r="I15" s="194"/>
      <c r="J15" s="195"/>
    </row>
    <row r="16" spans="1:10" ht="23" customHeight="1">
      <c r="A16" s="152" t="s">
        <v>44</v>
      </c>
      <c r="B16" s="245"/>
      <c r="C16" s="245"/>
      <c r="D16" s="245"/>
      <c r="E16" s="245"/>
      <c r="F16" s="245"/>
      <c r="G16" s="245"/>
      <c r="H16" s="245"/>
      <c r="I16" s="245"/>
      <c r="J16" s="153"/>
    </row>
    <row r="17" spans="1:10">
      <c r="A17" s="108" t="s">
        <v>45</v>
      </c>
      <c r="B17" s="137" t="s">
        <v>9</v>
      </c>
      <c r="C17" s="137"/>
      <c r="D17" s="137"/>
      <c r="E17" s="137"/>
      <c r="F17" s="137"/>
      <c r="G17" s="137"/>
      <c r="H17" s="137"/>
      <c r="I17" s="137"/>
      <c r="J17" s="138"/>
    </row>
    <row r="18" spans="1:10" ht="30.5" customHeight="1">
      <c r="A18" s="109" t="s">
        <v>46</v>
      </c>
      <c r="B18" s="173" t="s">
        <v>138</v>
      </c>
      <c r="C18" s="173"/>
      <c r="D18" s="173"/>
      <c r="E18" s="173"/>
      <c r="F18" s="173"/>
      <c r="G18" s="173"/>
      <c r="H18" s="173"/>
      <c r="I18" s="173"/>
      <c r="J18" s="174"/>
    </row>
    <row r="19" spans="1:10">
      <c r="A19" s="109" t="s">
        <v>47</v>
      </c>
      <c r="B19" s="139" t="s">
        <v>11</v>
      </c>
      <c r="C19" s="139"/>
      <c r="D19" s="139"/>
      <c r="E19" s="139"/>
      <c r="F19" s="139"/>
      <c r="G19" s="139"/>
      <c r="H19" s="139"/>
      <c r="I19" s="139"/>
      <c r="J19" s="140"/>
    </row>
    <row r="20" spans="1:10">
      <c r="A20" s="110" t="s">
        <v>48</v>
      </c>
      <c r="B20" s="139" t="s">
        <v>139</v>
      </c>
      <c r="C20" s="139"/>
      <c r="D20" s="139"/>
      <c r="E20" s="139"/>
      <c r="F20" s="139"/>
      <c r="G20" s="139"/>
      <c r="H20" s="139"/>
      <c r="I20" s="139"/>
      <c r="J20" s="140"/>
    </row>
    <row r="21" spans="1:10" ht="15.5">
      <c r="A21" s="175" t="s">
        <v>49</v>
      </c>
      <c r="B21" s="176"/>
      <c r="C21" s="176"/>
      <c r="D21" s="176"/>
      <c r="E21" s="176"/>
      <c r="F21" s="176"/>
      <c r="G21" s="176"/>
      <c r="H21" s="176"/>
      <c r="I21" s="176"/>
      <c r="J21" s="177"/>
    </row>
    <row r="22" spans="1:10" ht="15.5">
      <c r="A22" s="178" t="s">
        <v>50</v>
      </c>
      <c r="B22" s="179"/>
      <c r="C22" s="179"/>
      <c r="D22" s="179"/>
      <c r="E22" s="179"/>
      <c r="F22" s="179"/>
      <c r="G22" s="179"/>
      <c r="H22" s="179"/>
      <c r="I22" s="179"/>
      <c r="J22" s="180"/>
    </row>
    <row r="23" spans="1:10" ht="29.5" customHeight="1">
      <c r="A23" s="181" t="s">
        <v>13</v>
      </c>
      <c r="B23" s="182"/>
      <c r="C23" s="182" t="s">
        <v>14</v>
      </c>
      <c r="D23" s="182"/>
      <c r="E23" s="182"/>
      <c r="F23" s="182" t="s">
        <v>15</v>
      </c>
      <c r="G23" s="182"/>
      <c r="H23" s="182"/>
      <c r="I23" s="182" t="s">
        <v>51</v>
      </c>
      <c r="J23" s="183"/>
    </row>
    <row r="24" spans="1:10">
      <c r="A24" s="184">
        <f>+D28+D29+D30</f>
        <v>6262015282</v>
      </c>
      <c r="B24" s="185"/>
      <c r="C24" s="185">
        <f>+D28+D29+D30</f>
        <v>6262015282</v>
      </c>
      <c r="D24" s="185"/>
      <c r="E24" s="185"/>
      <c r="F24" s="185">
        <f>+H28+H29+H30</f>
        <v>1565503820.5</v>
      </c>
      <c r="G24" s="185"/>
      <c r="H24" s="185"/>
      <c r="I24" s="186">
        <f>IF(G24&gt;0,G24/C24,0)</f>
        <v>0</v>
      </c>
      <c r="J24" s="187"/>
    </row>
    <row r="25" spans="1:10" ht="15.5">
      <c r="A25" s="178" t="s">
        <v>52</v>
      </c>
      <c r="B25" s="179"/>
      <c r="C25" s="179"/>
      <c r="D25" s="179"/>
      <c r="E25" s="179"/>
      <c r="F25" s="179"/>
      <c r="G25" s="179"/>
      <c r="H25" s="179"/>
      <c r="I25" s="179"/>
      <c r="J25" s="180"/>
    </row>
    <row r="26" spans="1:10">
      <c r="A26" s="339"/>
      <c r="B26" s="340"/>
      <c r="C26" s="154" t="s">
        <v>16</v>
      </c>
      <c r="D26" s="155"/>
      <c r="E26" s="154" t="s">
        <v>70</v>
      </c>
      <c r="F26" s="155"/>
      <c r="G26" s="154" t="s">
        <v>71</v>
      </c>
      <c r="H26" s="154"/>
      <c r="I26" s="154" t="s">
        <v>53</v>
      </c>
      <c r="J26" s="156"/>
    </row>
    <row r="27" spans="1:10" ht="39">
      <c r="A27" s="341" t="s">
        <v>54</v>
      </c>
      <c r="B27" s="96" t="s">
        <v>55</v>
      </c>
      <c r="C27" s="96" t="s">
        <v>56</v>
      </c>
      <c r="D27" s="96" t="s">
        <v>57</v>
      </c>
      <c r="E27" s="96" t="s">
        <v>58</v>
      </c>
      <c r="F27" s="96" t="s">
        <v>59</v>
      </c>
      <c r="G27" s="96" t="s">
        <v>60</v>
      </c>
      <c r="H27" s="96" t="s">
        <v>61</v>
      </c>
      <c r="I27" s="96" t="s">
        <v>62</v>
      </c>
      <c r="J27" s="342" t="s">
        <v>63</v>
      </c>
    </row>
    <row r="28" spans="1:10" ht="39">
      <c r="A28" s="343" t="s">
        <v>17</v>
      </c>
      <c r="B28" s="97" t="s">
        <v>140</v>
      </c>
      <c r="C28" s="98">
        <v>1080060</v>
      </c>
      <c r="D28" s="99">
        <v>5103202682</v>
      </c>
      <c r="E28" s="98">
        <v>251763</v>
      </c>
      <c r="F28" s="99">
        <f>+D28/4</f>
        <v>1275800670.5</v>
      </c>
      <c r="G28" s="100">
        <v>242030</v>
      </c>
      <c r="H28" s="101">
        <f>+Tabla13452[[#This Row],[Financiera
(D)]]</f>
        <v>1275800670.5</v>
      </c>
      <c r="I28" s="102">
        <f t="shared" ref="I28:I30" si="0">IF(G28&gt;0,G28/E28,0)</f>
        <v>0.96134062590611014</v>
      </c>
      <c r="J28" s="344">
        <f t="shared" ref="J28:J30" si="1">IF(H28&gt;0,H28/D28,0)</f>
        <v>0.25</v>
      </c>
    </row>
    <row r="29" spans="1:10" ht="26">
      <c r="A29" s="343" t="s">
        <v>21</v>
      </c>
      <c r="B29" s="97" t="s">
        <v>22</v>
      </c>
      <c r="C29" s="98">
        <v>360552</v>
      </c>
      <c r="D29" s="99">
        <v>945906300</v>
      </c>
      <c r="E29" s="98">
        <v>89124</v>
      </c>
      <c r="F29" s="99">
        <f>+D29/4</f>
        <v>236476575</v>
      </c>
      <c r="G29" s="103">
        <v>96969</v>
      </c>
      <c r="H29" s="101">
        <f>+Tabla13452[[#This Row],[Financiera
(D)]]</f>
        <v>236476575</v>
      </c>
      <c r="I29" s="102">
        <f t="shared" si="0"/>
        <v>1.0880234280328531</v>
      </c>
      <c r="J29" s="344">
        <f t="shared" si="1"/>
        <v>0.25</v>
      </c>
    </row>
    <row r="30" spans="1:10" ht="52">
      <c r="A30" s="345" t="s">
        <v>141</v>
      </c>
      <c r="B30" s="346" t="s">
        <v>20</v>
      </c>
      <c r="C30" s="347">
        <v>976</v>
      </c>
      <c r="D30" s="348">
        <v>212906300</v>
      </c>
      <c r="E30" s="347">
        <v>241</v>
      </c>
      <c r="F30" s="348">
        <f>+D30/4</f>
        <v>53226575</v>
      </c>
      <c r="G30" s="349">
        <v>400</v>
      </c>
      <c r="H30" s="350">
        <f>+Tabla13452[[#This Row],[Financiera
(D)]]</f>
        <v>53226575</v>
      </c>
      <c r="I30" s="351">
        <f t="shared" si="0"/>
        <v>1.6597510373443984</v>
      </c>
      <c r="J30" s="352">
        <f t="shared" si="1"/>
        <v>0.25</v>
      </c>
    </row>
    <row r="31" spans="1:10" ht="15.5">
      <c r="A31" s="152" t="s">
        <v>64</v>
      </c>
      <c r="B31" s="245"/>
      <c r="C31" s="245"/>
      <c r="D31" s="245"/>
      <c r="E31" s="245"/>
      <c r="F31" s="245"/>
      <c r="G31" s="245"/>
      <c r="H31" s="245"/>
      <c r="I31" s="245"/>
      <c r="J31" s="153"/>
    </row>
    <row r="32" spans="1:10" ht="20.5" customHeight="1">
      <c r="A32" s="166" t="s">
        <v>65</v>
      </c>
      <c r="B32" s="246"/>
      <c r="C32" s="246"/>
      <c r="D32" s="246"/>
      <c r="E32" s="246"/>
      <c r="F32" s="246"/>
      <c r="G32" s="246"/>
      <c r="H32" s="246"/>
      <c r="I32" s="246"/>
      <c r="J32" s="167"/>
    </row>
    <row r="33" spans="1:10">
      <c r="A33" s="114" t="s">
        <v>28</v>
      </c>
      <c r="B33" s="168" t="s">
        <v>23</v>
      </c>
      <c r="C33" s="168"/>
      <c r="D33" s="168"/>
      <c r="E33" s="168"/>
      <c r="F33" s="168"/>
      <c r="G33" s="168"/>
      <c r="H33" s="168"/>
      <c r="I33" s="168"/>
      <c r="J33" s="169"/>
    </row>
    <row r="34" spans="1:10" ht="36.5" customHeight="1">
      <c r="A34" s="113" t="s">
        <v>66</v>
      </c>
      <c r="B34" s="141" t="s">
        <v>24</v>
      </c>
      <c r="C34" s="141"/>
      <c r="D34" s="141"/>
      <c r="E34" s="141"/>
      <c r="F34" s="141"/>
      <c r="G34" s="141"/>
      <c r="H34" s="141"/>
      <c r="I34" s="141"/>
      <c r="J34" s="142"/>
    </row>
    <row r="35" spans="1:10" ht="53" customHeight="1">
      <c r="A35" s="113" t="s">
        <v>67</v>
      </c>
      <c r="B35" s="141" t="s">
        <v>143</v>
      </c>
      <c r="C35" s="141"/>
      <c r="D35" s="141"/>
      <c r="E35" s="141"/>
      <c r="F35" s="141"/>
      <c r="G35" s="141"/>
      <c r="H35" s="141"/>
      <c r="I35" s="141"/>
      <c r="J35" s="142"/>
    </row>
    <row r="36" spans="1:10" ht="29">
      <c r="A36" s="113" t="s">
        <v>25</v>
      </c>
      <c r="B36" s="157" t="s">
        <v>136</v>
      </c>
      <c r="C36" s="158"/>
      <c r="D36" s="158"/>
      <c r="E36" s="158"/>
      <c r="F36" s="158"/>
      <c r="G36" s="158"/>
      <c r="H36" s="158"/>
      <c r="I36" s="158"/>
      <c r="J36" s="159"/>
    </row>
    <row r="37" spans="1:10">
      <c r="A37" s="114" t="s">
        <v>28</v>
      </c>
      <c r="B37" s="170" t="s">
        <v>29</v>
      </c>
      <c r="C37" s="171"/>
      <c r="D37" s="171"/>
      <c r="E37" s="171"/>
      <c r="F37" s="171"/>
      <c r="G37" s="171"/>
      <c r="H37" s="171"/>
      <c r="I37" s="171"/>
      <c r="J37" s="172"/>
    </row>
    <row r="38" spans="1:10" ht="29.5" customHeight="1">
      <c r="A38" s="113" t="s">
        <v>66</v>
      </c>
      <c r="B38" s="160" t="s">
        <v>30</v>
      </c>
      <c r="C38" s="160"/>
      <c r="D38" s="160"/>
      <c r="E38" s="160"/>
      <c r="F38" s="160"/>
      <c r="G38" s="160"/>
      <c r="H38" s="160"/>
      <c r="I38" s="160"/>
      <c r="J38" s="161"/>
    </row>
    <row r="39" spans="1:10" ht="59.25" customHeight="1">
      <c r="A39" s="113" t="s">
        <v>67</v>
      </c>
      <c r="B39" s="160" t="s">
        <v>144</v>
      </c>
      <c r="C39" s="162"/>
      <c r="D39" s="162"/>
      <c r="E39" s="162"/>
      <c r="F39" s="162"/>
      <c r="G39" s="162"/>
      <c r="H39" s="162"/>
      <c r="I39" s="162"/>
      <c r="J39" s="163"/>
    </row>
    <row r="40" spans="1:10" ht="50.5" customHeight="1">
      <c r="A40" s="113" t="s">
        <v>25</v>
      </c>
      <c r="B40" s="141" t="s">
        <v>145</v>
      </c>
      <c r="C40" s="164"/>
      <c r="D40" s="164"/>
      <c r="E40" s="164"/>
      <c r="F40" s="164"/>
      <c r="G40" s="164"/>
      <c r="H40" s="164"/>
      <c r="I40" s="164"/>
      <c r="J40" s="165"/>
    </row>
    <row r="41" spans="1:10">
      <c r="A41" s="114" t="s">
        <v>28</v>
      </c>
      <c r="B41" s="115" t="s">
        <v>26</v>
      </c>
      <c r="C41" s="116"/>
      <c r="D41" s="117"/>
      <c r="E41" s="117"/>
      <c r="F41" s="117"/>
      <c r="G41" s="117"/>
      <c r="H41" s="117"/>
      <c r="I41" s="117"/>
      <c r="J41" s="118"/>
    </row>
    <row r="42" spans="1:10" ht="46" customHeight="1">
      <c r="A42" s="113" t="s">
        <v>66</v>
      </c>
      <c r="B42" s="141" t="s">
        <v>142</v>
      </c>
      <c r="C42" s="141"/>
      <c r="D42" s="141"/>
      <c r="E42" s="141"/>
      <c r="F42" s="141"/>
      <c r="G42" s="141"/>
      <c r="H42" s="141"/>
      <c r="I42" s="141"/>
      <c r="J42" s="142"/>
    </row>
    <row r="43" spans="1:10" ht="46" customHeight="1">
      <c r="A43" s="113" t="s">
        <v>67</v>
      </c>
      <c r="B43" s="141" t="s">
        <v>146</v>
      </c>
      <c r="C43" s="141"/>
      <c r="D43" s="141"/>
      <c r="E43" s="141"/>
      <c r="F43" s="141"/>
      <c r="G43" s="141"/>
      <c r="H43" s="141"/>
      <c r="I43" s="141"/>
      <c r="J43" s="142"/>
    </row>
    <row r="44" spans="1:10" ht="43" customHeight="1">
      <c r="A44" s="113" t="s">
        <v>25</v>
      </c>
      <c r="B44" s="147" t="s">
        <v>147</v>
      </c>
      <c r="C44" s="148"/>
      <c r="D44" s="148"/>
      <c r="E44" s="148"/>
      <c r="F44" s="148"/>
      <c r="G44" s="148"/>
      <c r="H44" s="148"/>
      <c r="I44" s="148"/>
      <c r="J44" s="149"/>
    </row>
    <row r="45" spans="1:10" ht="15.5">
      <c r="A45" s="152" t="s">
        <v>68</v>
      </c>
      <c r="B45" s="245"/>
      <c r="C45" s="245"/>
      <c r="D45" s="245"/>
      <c r="E45" s="245"/>
      <c r="F45" s="245"/>
      <c r="G45" s="245"/>
      <c r="H45" s="245"/>
      <c r="I45" s="245"/>
      <c r="J45" s="153"/>
    </row>
    <row r="46" spans="1:10" ht="21" customHeight="1">
      <c r="A46" s="150" t="s">
        <v>69</v>
      </c>
      <c r="B46" s="247"/>
      <c r="C46" s="247"/>
      <c r="D46" s="247"/>
      <c r="E46" s="247"/>
      <c r="F46" s="247"/>
      <c r="G46" s="247"/>
      <c r="H46" s="247"/>
      <c r="I46" s="247"/>
      <c r="J46" s="151"/>
    </row>
    <row r="47" spans="1:10" ht="52" customHeight="1" thickBot="1">
      <c r="A47" s="143" t="s">
        <v>148</v>
      </c>
      <c r="B47" s="144"/>
      <c r="C47" s="144"/>
      <c r="D47" s="144"/>
      <c r="E47" s="144"/>
      <c r="F47" s="144"/>
      <c r="G47" s="144"/>
      <c r="H47" s="144"/>
      <c r="I47" s="144"/>
      <c r="J47" s="145"/>
    </row>
  </sheetData>
  <mergeCells count="47">
    <mergeCell ref="A2:J2"/>
    <mergeCell ref="A4:J4"/>
    <mergeCell ref="A5:J5"/>
    <mergeCell ref="A12:J12"/>
    <mergeCell ref="C15:J15"/>
    <mergeCell ref="A6:J6"/>
    <mergeCell ref="B7:J7"/>
    <mergeCell ref="B9:J9"/>
    <mergeCell ref="B8:J8"/>
    <mergeCell ref="A24:B24"/>
    <mergeCell ref="C24:E24"/>
    <mergeCell ref="F24:H24"/>
    <mergeCell ref="I24:J24"/>
    <mergeCell ref="A25:J25"/>
    <mergeCell ref="A21:J21"/>
    <mergeCell ref="A22:J22"/>
    <mergeCell ref="A23:B23"/>
    <mergeCell ref="C23:E23"/>
    <mergeCell ref="F23:H23"/>
    <mergeCell ref="I23:J23"/>
    <mergeCell ref="C26:D26"/>
    <mergeCell ref="E26:F26"/>
    <mergeCell ref="G26:H26"/>
    <mergeCell ref="I26:J26"/>
    <mergeCell ref="B36:J36"/>
    <mergeCell ref="B38:J38"/>
    <mergeCell ref="B39:J39"/>
    <mergeCell ref="B40:J40"/>
    <mergeCell ref="A31:J31"/>
    <mergeCell ref="A32:J32"/>
    <mergeCell ref="B33:J33"/>
    <mergeCell ref="B34:J34"/>
    <mergeCell ref="B35:J35"/>
    <mergeCell ref="B37:J37"/>
    <mergeCell ref="B43:J43"/>
    <mergeCell ref="A47:J47"/>
    <mergeCell ref="B44:J44"/>
    <mergeCell ref="A46:J46"/>
    <mergeCell ref="A45:J45"/>
    <mergeCell ref="B42:J42"/>
    <mergeCell ref="B10:J10"/>
    <mergeCell ref="B11:J11"/>
    <mergeCell ref="B17:J17"/>
    <mergeCell ref="B19:J19"/>
    <mergeCell ref="B20:J20"/>
    <mergeCell ref="B18:J18"/>
    <mergeCell ref="A16:J16"/>
  </mergeCells>
  <dataValidations xWindow="1035" yWindow="578" count="14">
    <dataValidation allowBlank="1" showInputMessage="1" showErrorMessage="1" prompt="Nombre de cada producto" sqref="A27:A30" xr:uid="{00000000-0002-0000-0000-000000000000}"/>
    <dataValidation allowBlank="1" showInputMessage="1" showErrorMessage="1" prompt="Nombre del indicador" sqref="B27:B30" xr:uid="{00000000-0002-0000-0000-000001000000}"/>
    <dataValidation allowBlank="1" showInputMessage="1" showErrorMessage="1" prompt="Meta alcanzada en el trimestre" sqref="G27:G30" xr:uid="{00000000-0002-0000-0000-000002000000}"/>
    <dataValidation allowBlank="1" showInputMessage="1" showErrorMessage="1" prompt="Monto ejecutado en el trimestre" sqref="H27:H30" xr:uid="{00000000-0002-0000-0000-000003000000}"/>
    <dataValidation allowBlank="1" showInputMessage="1" showErrorMessage="1" prompt="De existir desvío, explicar razones." sqref="B36:B39 C38:J39 B40:C43 D40:J40 D42:J43" xr:uid="{00000000-0002-0000-0000-000004000000}"/>
    <dataValidation allowBlank="1" sqref="A7" xr:uid="{00000000-0002-0000-0000-000005000000}"/>
    <dataValidation allowBlank="1" showInputMessage="1" prompt="Nombre del capítulo" sqref="B7:B9" xr:uid="{00000000-0002-0000-0000-000006000000}"/>
    <dataValidation allowBlank="1" showInputMessage="1" showErrorMessage="1" prompt="¿A quién va dirigido el programa?, ¿qué característica tiene esta población que requiere ser beneficiada?" sqref="B19" xr:uid="{00000000-0002-0000-0000-000007000000}"/>
    <dataValidation allowBlank="1" showInputMessage="1" showErrorMessage="1" prompt="Nombre del producto" sqref="B33:J33" xr:uid="{00000000-0002-0000-0000-000008000000}"/>
    <dataValidation allowBlank="1" showInputMessage="1" showErrorMessage="1" prompt="¿En qué consiste el producto? su objetivo" sqref="B34" xr:uid="{00000000-0002-0000-0000-000009000000}"/>
    <dataValidation allowBlank="1" showInputMessage="1" showErrorMessage="1" prompt="1. Describir lo plasmado en el presupuesto_x000a_2. Describir lo alcanzado en términos financieros y de producción " sqref="B35" xr:uid="{00000000-0002-0000-0000-00000A000000}"/>
    <dataValidation allowBlank="1" showInputMessage="1" showErrorMessage="1" prompt="Presupuesto del programa" sqref="A24:C24 F24" xr:uid="{00000000-0002-0000-0000-00000B000000}"/>
    <dataValidation allowBlank="1" showInputMessage="1" showErrorMessage="1" prompt="Meta anual del indicador" sqref="E27 C27:C30" xr:uid="{00000000-0002-0000-0000-00000C000000}"/>
    <dataValidation allowBlank="1" showInputMessage="1" showErrorMessage="1" prompt="Monto presupuestado para el producto" sqref="F27 E28:F30 D27:D30" xr:uid="{00000000-0002-0000-0000-00000D000000}"/>
  </dataValidations>
  <printOptions horizontalCentered="1"/>
  <pageMargins left="0.31496062992125984" right="0.11811023622047245" top="7.874015748031496E-2" bottom="0" header="0.31496062992125984" footer="0.31496062992125984"/>
  <pageSetup scale="63"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
  <sheetViews>
    <sheetView topLeftCell="A16" zoomScale="85" zoomScaleNormal="85" workbookViewId="0">
      <selection activeCell="R17" sqref="R17:R18"/>
    </sheetView>
  </sheetViews>
  <sheetFormatPr baseColWidth="10" defaultColWidth="24" defaultRowHeight="15.5"/>
  <cols>
    <col min="1" max="1" width="7.81640625" style="1" customWidth="1"/>
    <col min="2" max="2" width="24.26953125" style="1" customWidth="1"/>
    <col min="3" max="4" width="6" style="1" customWidth="1"/>
    <col min="5" max="5" width="7.81640625" style="1" customWidth="1"/>
    <col min="6" max="6" width="14.26953125" style="1" customWidth="1"/>
    <col min="7" max="7" width="17.36328125" style="1" customWidth="1"/>
    <col min="8" max="8" width="16.7265625" style="1" customWidth="1"/>
    <col min="9" max="9" width="18" style="1" customWidth="1"/>
    <col min="10" max="10" width="16.81640625" style="1" customWidth="1"/>
    <col min="11" max="11" width="18.7265625" style="1" customWidth="1"/>
    <col min="12" max="12" width="19.26953125" style="1" customWidth="1"/>
    <col min="13" max="13" width="15.54296875" style="1" customWidth="1"/>
    <col min="14" max="14" width="20" style="1" customWidth="1"/>
    <col min="15" max="15" width="16.26953125" style="1" customWidth="1"/>
    <col min="16" max="16" width="14.08984375" style="1" customWidth="1"/>
    <col min="17" max="16384" width="24" style="1"/>
  </cols>
  <sheetData>
    <row r="1" spans="1:16">
      <c r="A1" s="3"/>
      <c r="B1" s="3"/>
      <c r="C1" s="3"/>
      <c r="D1" s="3"/>
      <c r="E1" s="3"/>
      <c r="F1" s="3"/>
      <c r="G1" s="3"/>
      <c r="H1" s="3"/>
      <c r="I1" s="3"/>
      <c r="J1" s="3"/>
      <c r="K1" s="3"/>
      <c r="L1" s="3"/>
      <c r="M1" s="3"/>
      <c r="N1" s="3"/>
      <c r="O1" s="3"/>
      <c r="P1" s="3"/>
    </row>
    <row r="2" spans="1:16">
      <c r="A2" s="3"/>
      <c r="B2" s="3"/>
      <c r="C2" s="3"/>
      <c r="D2" s="3"/>
      <c r="E2" s="3"/>
      <c r="F2" s="3"/>
      <c r="G2" s="3"/>
      <c r="H2" s="3"/>
      <c r="I2" s="3"/>
      <c r="J2" s="3"/>
      <c r="K2" s="3"/>
      <c r="L2" s="3"/>
      <c r="M2" s="3"/>
      <c r="N2" s="3"/>
      <c r="O2" s="3"/>
      <c r="P2" s="3"/>
    </row>
    <row r="3" spans="1:16">
      <c r="A3" s="3"/>
      <c r="B3" s="3"/>
      <c r="C3" s="3"/>
      <c r="D3" s="3"/>
      <c r="E3" s="3"/>
      <c r="F3" s="3"/>
      <c r="G3" s="3"/>
      <c r="H3" s="3"/>
      <c r="I3" s="3"/>
      <c r="J3" s="3"/>
      <c r="K3" s="3"/>
      <c r="L3" s="3"/>
      <c r="M3" s="3"/>
      <c r="N3" s="3"/>
      <c r="O3" s="3"/>
      <c r="P3" s="3"/>
    </row>
    <row r="4" spans="1:16">
      <c r="A4" s="3"/>
      <c r="B4" s="3"/>
      <c r="C4" s="3"/>
      <c r="D4" s="3"/>
      <c r="E4" s="3"/>
      <c r="F4" s="3"/>
      <c r="G4" s="3"/>
      <c r="H4" s="3"/>
      <c r="I4" s="3"/>
      <c r="J4" s="3"/>
      <c r="K4" s="3"/>
      <c r="L4" s="3"/>
      <c r="M4" s="3"/>
      <c r="N4" s="3"/>
      <c r="O4" s="3"/>
      <c r="P4" s="3"/>
    </row>
    <row r="5" spans="1:16">
      <c r="A5" s="213"/>
      <c r="B5" s="213"/>
      <c r="C5" s="213"/>
      <c r="D5" s="213"/>
      <c r="E5" s="213"/>
      <c r="F5" s="213"/>
      <c r="G5" s="213"/>
      <c r="H5" s="213"/>
      <c r="I5" s="213"/>
      <c r="J5" s="213"/>
      <c r="K5" s="213"/>
      <c r="L5" s="213"/>
      <c r="M5" s="213"/>
      <c r="N5" s="213"/>
      <c r="O5" s="213"/>
      <c r="P5" s="213"/>
    </row>
    <row r="6" spans="1:16" ht="18.5">
      <c r="A6" s="214" t="s">
        <v>72</v>
      </c>
      <c r="B6" s="214"/>
      <c r="C6" s="214"/>
      <c r="D6" s="214"/>
      <c r="E6" s="214"/>
      <c r="F6" s="214"/>
      <c r="G6" s="214"/>
      <c r="H6" s="214"/>
      <c r="I6" s="214"/>
      <c r="J6" s="214"/>
      <c r="K6" s="214"/>
      <c r="L6" s="214"/>
      <c r="M6" s="214"/>
      <c r="N6" s="214"/>
      <c r="O6" s="214"/>
      <c r="P6" s="214"/>
    </row>
    <row r="7" spans="1:16" ht="18.5">
      <c r="A7" s="214" t="s">
        <v>135</v>
      </c>
      <c r="B7" s="214"/>
      <c r="C7" s="214"/>
      <c r="D7" s="214"/>
      <c r="E7" s="214"/>
      <c r="F7" s="214"/>
      <c r="G7" s="214"/>
      <c r="H7" s="214"/>
      <c r="I7" s="214"/>
      <c r="J7" s="214"/>
      <c r="K7" s="214"/>
      <c r="L7" s="214"/>
      <c r="M7" s="214"/>
      <c r="N7" s="214"/>
      <c r="O7" s="214"/>
      <c r="P7" s="214"/>
    </row>
    <row r="8" spans="1:16">
      <c r="A8" s="2"/>
      <c r="B8" s="2"/>
      <c r="C8" s="2"/>
      <c r="D8" s="2"/>
      <c r="E8" s="2"/>
      <c r="F8" s="2"/>
      <c r="G8" s="2"/>
      <c r="H8" s="2"/>
      <c r="I8" s="2"/>
      <c r="J8" s="2"/>
      <c r="K8" s="2"/>
      <c r="L8" s="2"/>
      <c r="M8" s="2"/>
      <c r="N8" s="2"/>
      <c r="O8" s="2"/>
      <c r="P8" s="2"/>
    </row>
    <row r="9" spans="1:16" ht="16.5" customHeight="1">
      <c r="A9" s="215" t="s">
        <v>73</v>
      </c>
      <c r="B9" s="215"/>
      <c r="C9" s="215"/>
      <c r="D9" s="215"/>
      <c r="E9" s="215"/>
      <c r="F9" s="215"/>
      <c r="G9" s="215"/>
      <c r="H9" s="215"/>
      <c r="I9" s="215"/>
      <c r="J9" s="215"/>
      <c r="K9" s="215"/>
      <c r="L9" s="215"/>
      <c r="M9" s="215"/>
      <c r="N9" s="215"/>
      <c r="O9" s="215"/>
      <c r="P9" s="215"/>
    </row>
    <row r="10" spans="1:16" ht="16.5" customHeight="1">
      <c r="A10" s="215" t="s">
        <v>74</v>
      </c>
      <c r="B10" s="215"/>
      <c r="C10" s="215"/>
      <c r="D10" s="215"/>
      <c r="E10" s="215"/>
      <c r="F10" s="215"/>
      <c r="G10" s="215"/>
      <c r="H10" s="215"/>
      <c r="I10" s="215"/>
      <c r="J10" s="215"/>
      <c r="K10" s="215"/>
      <c r="L10" s="215"/>
      <c r="M10" s="215"/>
      <c r="N10" s="215"/>
      <c r="O10" s="215"/>
      <c r="P10" s="215"/>
    </row>
    <row r="11" spans="1:16" ht="16" thickBot="1">
      <c r="A11" s="252"/>
      <c r="B11" s="252"/>
      <c r="C11" s="252"/>
      <c r="D11" s="252"/>
      <c r="E11" s="252"/>
      <c r="F11" s="252"/>
      <c r="G11" s="252"/>
      <c r="H11" s="252"/>
      <c r="I11" s="252"/>
      <c r="J11" s="252"/>
      <c r="K11" s="252"/>
      <c r="L11" s="252"/>
      <c r="M11" s="252"/>
      <c r="N11" s="252"/>
      <c r="O11" s="252"/>
      <c r="P11" s="252"/>
    </row>
    <row r="12" spans="1:16" s="122" customFormat="1" ht="44.5" customHeight="1">
      <c r="A12" s="254" t="s">
        <v>75</v>
      </c>
      <c r="B12" s="255" t="s">
        <v>158</v>
      </c>
      <c r="C12" s="255"/>
      <c r="D12" s="255"/>
      <c r="E12" s="255"/>
      <c r="F12" s="255"/>
      <c r="G12" s="255"/>
      <c r="H12" s="255"/>
      <c r="I12" s="255"/>
      <c r="J12" s="255" t="s">
        <v>150</v>
      </c>
      <c r="K12" s="255"/>
      <c r="L12" s="255"/>
      <c r="M12" s="255" t="s">
        <v>151</v>
      </c>
      <c r="N12" s="255"/>
      <c r="O12" s="255" t="s">
        <v>134</v>
      </c>
      <c r="P12" s="256"/>
    </row>
    <row r="13" spans="1:16" ht="37.5" customHeight="1">
      <c r="A13" s="257"/>
      <c r="B13" s="210" t="s">
        <v>77</v>
      </c>
      <c r="C13" s="248" t="s">
        <v>78</v>
      </c>
      <c r="D13" s="248"/>
      <c r="E13" s="248"/>
      <c r="F13" s="249" t="s">
        <v>79</v>
      </c>
      <c r="G13" s="249" t="s">
        <v>80</v>
      </c>
      <c r="H13" s="249" t="s">
        <v>152</v>
      </c>
      <c r="I13" s="249" t="s">
        <v>153</v>
      </c>
      <c r="J13" s="249" t="s">
        <v>133</v>
      </c>
      <c r="K13" s="250"/>
      <c r="L13" s="249" t="s">
        <v>159</v>
      </c>
      <c r="M13" s="249" t="s">
        <v>133</v>
      </c>
      <c r="N13" s="250"/>
      <c r="O13" s="251" t="s">
        <v>154</v>
      </c>
      <c r="P13" s="258" t="s">
        <v>127</v>
      </c>
    </row>
    <row r="14" spans="1:16" ht="49" customHeight="1" thickBot="1">
      <c r="A14" s="271"/>
      <c r="B14" s="272"/>
      <c r="C14" s="273" t="s">
        <v>82</v>
      </c>
      <c r="D14" s="273" t="s">
        <v>83</v>
      </c>
      <c r="E14" s="273" t="s">
        <v>84</v>
      </c>
      <c r="F14" s="274"/>
      <c r="G14" s="274"/>
      <c r="H14" s="274"/>
      <c r="I14" s="274"/>
      <c r="J14" s="275" t="s">
        <v>155</v>
      </c>
      <c r="K14" s="275" t="s">
        <v>86</v>
      </c>
      <c r="L14" s="274"/>
      <c r="M14" s="275" t="s">
        <v>160</v>
      </c>
      <c r="N14" s="275" t="s">
        <v>88</v>
      </c>
      <c r="O14" s="275" t="s">
        <v>156</v>
      </c>
      <c r="P14" s="276" t="s">
        <v>90</v>
      </c>
    </row>
    <row r="15" spans="1:16" ht="16.5">
      <c r="A15" s="277" t="s">
        <v>91</v>
      </c>
      <c r="B15" s="266" t="s">
        <v>92</v>
      </c>
      <c r="C15" s="266"/>
      <c r="D15" s="266"/>
      <c r="E15" s="266"/>
      <c r="F15" s="266"/>
      <c r="G15" s="266"/>
      <c r="H15" s="267">
        <f>+H16+H17+H18</f>
        <v>5942202682</v>
      </c>
      <c r="I15" s="268">
        <f>SUM(I16:I18)</f>
        <v>1441588</v>
      </c>
      <c r="J15" s="269">
        <f>J16+J17+J18</f>
        <v>341128</v>
      </c>
      <c r="K15" s="269">
        <f>K16+K17+K18</f>
        <v>1565503820.5</v>
      </c>
      <c r="L15" s="269">
        <f t="shared" ref="L15:N15" si="0">L16+L17+L18</f>
        <v>6262015282</v>
      </c>
      <c r="M15" s="269">
        <f t="shared" si="0"/>
        <v>339399</v>
      </c>
      <c r="N15" s="269">
        <f t="shared" si="0"/>
        <v>1565503820.5</v>
      </c>
      <c r="O15" s="269">
        <f>M15/J15*100</f>
        <v>99.493152130578551</v>
      </c>
      <c r="P15" s="270">
        <f>N15/K15*100</f>
        <v>100</v>
      </c>
    </row>
    <row r="16" spans="1:16" s="3" customFormat="1" ht="60">
      <c r="A16" s="259">
        <v>6473</v>
      </c>
      <c r="B16" s="25" t="s">
        <v>17</v>
      </c>
      <c r="C16" s="24">
        <v>1</v>
      </c>
      <c r="D16" s="24">
        <v>1.2</v>
      </c>
      <c r="E16" s="24" t="s">
        <v>93</v>
      </c>
      <c r="F16" s="25" t="s">
        <v>94</v>
      </c>
      <c r="G16" s="25" t="s">
        <v>140</v>
      </c>
      <c r="H16" s="123">
        <v>5103202682</v>
      </c>
      <c r="I16" s="121">
        <v>1080060</v>
      </c>
      <c r="J16" s="121">
        <v>251763</v>
      </c>
      <c r="K16" s="123">
        <f>+L16/4</f>
        <v>1275800670.5</v>
      </c>
      <c r="L16" s="123">
        <v>5103202682</v>
      </c>
      <c r="M16" s="124">
        <v>242030</v>
      </c>
      <c r="N16" s="125">
        <f>+K16</f>
        <v>1275800670.5</v>
      </c>
      <c r="O16" s="126">
        <f>M16/J16*100</f>
        <v>96.134062590611009</v>
      </c>
      <c r="P16" s="260">
        <f>N16/L16*100</f>
        <v>25</v>
      </c>
    </row>
    <row r="17" spans="1:16" ht="45">
      <c r="A17" s="259">
        <v>6521</v>
      </c>
      <c r="B17" s="25" t="s">
        <v>21</v>
      </c>
      <c r="C17" s="26">
        <v>1</v>
      </c>
      <c r="D17" s="26">
        <v>1.2</v>
      </c>
      <c r="E17" s="26" t="s">
        <v>93</v>
      </c>
      <c r="F17" s="25" t="s">
        <v>94</v>
      </c>
      <c r="G17" s="25" t="s">
        <v>22</v>
      </c>
      <c r="H17" s="123">
        <v>684000000</v>
      </c>
      <c r="I17" s="121">
        <v>360552</v>
      </c>
      <c r="J17" s="121">
        <v>89124</v>
      </c>
      <c r="K17" s="123">
        <f>+L17/4</f>
        <v>236476575</v>
      </c>
      <c r="L17" s="123">
        <v>945906300</v>
      </c>
      <c r="M17" s="124">
        <v>96969</v>
      </c>
      <c r="N17" s="125">
        <f>+K17</f>
        <v>236476575</v>
      </c>
      <c r="O17" s="126">
        <f>M17/J17*100</f>
        <v>108.80234280328531</v>
      </c>
      <c r="P17" s="260">
        <f>N17/L17*100</f>
        <v>25</v>
      </c>
    </row>
    <row r="18" spans="1:16" ht="75">
      <c r="A18" s="259">
        <v>6523</v>
      </c>
      <c r="B18" s="25" t="s">
        <v>141</v>
      </c>
      <c r="C18" s="26">
        <v>1</v>
      </c>
      <c r="D18" s="26">
        <v>1.2</v>
      </c>
      <c r="E18" s="26" t="s">
        <v>93</v>
      </c>
      <c r="F18" s="25" t="s">
        <v>94</v>
      </c>
      <c r="G18" s="25" t="s">
        <v>95</v>
      </c>
      <c r="H18" s="123">
        <v>155000000</v>
      </c>
      <c r="I18" s="121">
        <v>976</v>
      </c>
      <c r="J18" s="121">
        <v>241</v>
      </c>
      <c r="K18" s="123">
        <f>+L18/4</f>
        <v>53226575</v>
      </c>
      <c r="L18" s="123">
        <v>212906300</v>
      </c>
      <c r="M18" s="124">
        <v>400</v>
      </c>
      <c r="N18" s="125">
        <f>+K18</f>
        <v>53226575</v>
      </c>
      <c r="O18" s="127">
        <f>M18/J18*100</f>
        <v>165.97510373443984</v>
      </c>
      <c r="P18" s="260">
        <f>N18/L18*100</f>
        <v>25</v>
      </c>
    </row>
    <row r="19" spans="1:16" ht="17" thickBot="1">
      <c r="A19" s="261"/>
      <c r="B19" s="262" t="s">
        <v>96</v>
      </c>
      <c r="C19" s="262"/>
      <c r="D19" s="262"/>
      <c r="E19" s="262"/>
      <c r="F19" s="262"/>
      <c r="G19" s="262"/>
      <c r="H19" s="263">
        <f>H15</f>
        <v>5942202682</v>
      </c>
      <c r="I19" s="263">
        <f t="shared" ref="I19:N19" si="1">I15</f>
        <v>1441588</v>
      </c>
      <c r="J19" s="263">
        <f t="shared" si="1"/>
        <v>341128</v>
      </c>
      <c r="K19" s="263">
        <f t="shared" si="1"/>
        <v>1565503820.5</v>
      </c>
      <c r="L19" s="263">
        <f t="shared" si="1"/>
        <v>6262015282</v>
      </c>
      <c r="M19" s="263">
        <f t="shared" si="1"/>
        <v>339399</v>
      </c>
      <c r="N19" s="263">
        <f t="shared" si="1"/>
        <v>1565503820.5</v>
      </c>
      <c r="O19" s="264">
        <f>M19/J19*100</f>
        <v>99.493152130578551</v>
      </c>
      <c r="P19" s="265">
        <f>N19/L19*100</f>
        <v>25</v>
      </c>
    </row>
    <row r="20" spans="1:16" s="35" customFormat="1">
      <c r="A20" s="34"/>
      <c r="B20" s="253" t="s">
        <v>102</v>
      </c>
      <c r="C20" s="253"/>
      <c r="D20" s="253"/>
      <c r="E20" s="253"/>
      <c r="F20" s="253"/>
      <c r="G20" s="253"/>
      <c r="H20" s="253"/>
      <c r="I20" s="253"/>
      <c r="J20" s="253"/>
      <c r="K20" s="253"/>
      <c r="L20" s="253"/>
      <c r="M20" s="253"/>
      <c r="N20" s="253"/>
      <c r="O20" s="253"/>
      <c r="P20" s="253"/>
    </row>
    <row r="21" spans="1:16" ht="38" customHeight="1">
      <c r="A21" s="15"/>
      <c r="B21" s="202" t="s">
        <v>157</v>
      </c>
      <c r="C21" s="203"/>
      <c r="D21" s="203"/>
      <c r="E21" s="203"/>
      <c r="F21" s="203"/>
      <c r="G21" s="203"/>
      <c r="H21" s="203"/>
      <c r="I21" s="203"/>
      <c r="J21" s="203"/>
      <c r="K21" s="203"/>
      <c r="L21" s="203"/>
      <c r="M21" s="203"/>
      <c r="N21" s="203"/>
      <c r="O21" s="203"/>
      <c r="P21" s="203"/>
    </row>
    <row r="22" spans="1:16" ht="16">
      <c r="A22" s="15"/>
      <c r="B22" s="16"/>
      <c r="C22" s="16"/>
      <c r="D22" s="16"/>
      <c r="E22" s="15"/>
      <c r="F22" s="15"/>
      <c r="G22" s="15"/>
      <c r="H22" s="15"/>
      <c r="I22" s="17"/>
      <c r="J22" s="17"/>
      <c r="K22" s="15"/>
      <c r="L22" s="15"/>
      <c r="M22" s="15"/>
      <c r="N22" s="15"/>
      <c r="O22" s="15"/>
      <c r="P22" s="15"/>
    </row>
    <row r="23" spans="1:16" ht="16">
      <c r="A23" s="15"/>
      <c r="B23" s="36" t="s">
        <v>98</v>
      </c>
      <c r="C23" s="16"/>
      <c r="D23" s="16"/>
      <c r="E23" s="15"/>
      <c r="F23" s="15"/>
      <c r="G23" s="15"/>
      <c r="H23" s="15"/>
      <c r="I23" s="17"/>
      <c r="J23" s="36" t="s">
        <v>99</v>
      </c>
      <c r="K23" s="17"/>
      <c r="L23" s="17"/>
      <c r="M23" s="17"/>
      <c r="N23" s="17"/>
      <c r="O23" s="15"/>
      <c r="P23" s="18"/>
    </row>
    <row r="24" spans="1:16" ht="16">
      <c r="A24" s="15"/>
      <c r="B24" s="15" t="s">
        <v>100</v>
      </c>
      <c r="C24" s="15"/>
      <c r="D24" s="15"/>
      <c r="E24" s="15"/>
      <c r="F24" s="17"/>
      <c r="G24" s="17"/>
      <c r="H24" s="17"/>
      <c r="I24" s="17"/>
      <c r="J24" s="15" t="s">
        <v>101</v>
      </c>
      <c r="K24" s="17"/>
      <c r="L24" s="17"/>
      <c r="M24" s="17"/>
      <c r="N24" s="17"/>
      <c r="O24" s="15"/>
      <c r="P24" s="15"/>
    </row>
    <row r="25" spans="1:16">
      <c r="J25" s="4"/>
    </row>
  </sheetData>
  <mergeCells count="24">
    <mergeCell ref="L13:L14"/>
    <mergeCell ref="M13:N13"/>
    <mergeCell ref="B15:G15"/>
    <mergeCell ref="B19:G19"/>
    <mergeCell ref="A5:P5"/>
    <mergeCell ref="A6:P6"/>
    <mergeCell ref="A7:P7"/>
    <mergeCell ref="A9:P9"/>
    <mergeCell ref="A10:P10"/>
    <mergeCell ref="A12:A14"/>
    <mergeCell ref="B12:I12"/>
    <mergeCell ref="J12:L12"/>
    <mergeCell ref="M12:N12"/>
    <mergeCell ref="O12:P12"/>
    <mergeCell ref="A11:P11"/>
    <mergeCell ref="B21:P21"/>
    <mergeCell ref="B20:P20"/>
    <mergeCell ref="B13:B14"/>
    <mergeCell ref="C13:E13"/>
    <mergeCell ref="F13:F14"/>
    <mergeCell ref="G13:G14"/>
    <mergeCell ref="H13:H14"/>
    <mergeCell ref="I13:I14"/>
    <mergeCell ref="J13:K13"/>
  </mergeCells>
  <dataValidations count="1">
    <dataValidation allowBlank="1" showInputMessage="1" showErrorMessage="1" prompt="Monto presupuestado para el producto" sqref="H18" xr:uid="{00000000-0002-0000-0100-000000000000}"/>
  </dataValidations>
  <printOptions horizontalCentered="1"/>
  <pageMargins left="0.31496062992125984" right="0.31496062992125984" top="0.74803149606299213" bottom="0.74803149606299213" header="0.31496062992125984" footer="0.31496062992125984"/>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7"/>
  <sheetViews>
    <sheetView showGridLines="0" topLeftCell="A27" workbookViewId="0">
      <selection activeCell="K15" sqref="K15:K16"/>
    </sheetView>
  </sheetViews>
  <sheetFormatPr baseColWidth="10" defaultColWidth="11.453125" defaultRowHeight="14.5"/>
  <cols>
    <col min="1" max="1" width="23" style="39" customWidth="1"/>
    <col min="2" max="2" width="18.26953125" style="39" customWidth="1"/>
    <col min="3" max="3" width="12.7265625" style="39" customWidth="1"/>
    <col min="4" max="4" width="17" style="39" customWidth="1"/>
    <col min="5" max="5" width="12.7265625" style="39" customWidth="1"/>
    <col min="6" max="6" width="16.7265625" style="39" customWidth="1"/>
    <col min="7" max="7" width="13.81640625" style="39" customWidth="1"/>
    <col min="8" max="8" width="17.453125" style="39" customWidth="1"/>
    <col min="9" max="10" width="12.7265625" style="39" customWidth="1"/>
    <col min="11" max="11" width="14.26953125" style="39" customWidth="1"/>
    <col min="13" max="13" width="14" customWidth="1"/>
    <col min="14" max="14" width="15.453125" customWidth="1"/>
    <col min="15" max="17" width="15.1796875" bestFit="1" customWidth="1"/>
    <col min="18" max="18" width="15.81640625" bestFit="1" customWidth="1"/>
  </cols>
  <sheetData>
    <row r="1" spans="1:37" ht="21" customHeight="1">
      <c r="A1" s="331" t="s">
        <v>161</v>
      </c>
      <c r="B1" s="332"/>
      <c r="C1" s="332"/>
      <c r="D1" s="332"/>
      <c r="E1" s="332"/>
      <c r="F1" s="332"/>
      <c r="G1" s="332"/>
      <c r="H1" s="332"/>
      <c r="I1" s="332"/>
      <c r="J1" s="333"/>
      <c r="K1" s="38"/>
    </row>
    <row r="2" spans="1:37" ht="21" customHeight="1">
      <c r="A2" s="242"/>
      <c r="B2" s="236"/>
      <c r="C2" s="236"/>
      <c r="D2" s="236"/>
      <c r="E2" s="236"/>
      <c r="F2" s="236"/>
      <c r="G2" s="236"/>
      <c r="H2" s="236"/>
      <c r="I2" s="236"/>
      <c r="J2" s="243"/>
      <c r="K2" s="38"/>
    </row>
    <row r="3" spans="1:37" ht="21" customHeight="1">
      <c r="A3" s="334"/>
      <c r="B3" s="335"/>
      <c r="C3" s="335"/>
      <c r="D3" s="335"/>
      <c r="E3" s="335"/>
      <c r="F3" s="335"/>
      <c r="G3" s="335"/>
      <c r="H3" s="335"/>
      <c r="I3" s="335"/>
      <c r="J3" s="336"/>
      <c r="K3" s="38"/>
    </row>
    <row r="4" spans="1:37" ht="3" customHeight="1">
      <c r="A4" s="287"/>
      <c r="B4" s="288"/>
      <c r="C4" s="288"/>
      <c r="D4" s="288"/>
      <c r="E4" s="288"/>
      <c r="F4" s="288"/>
      <c r="G4" s="288"/>
      <c r="H4" s="288"/>
      <c r="I4" s="288"/>
      <c r="J4" s="289"/>
      <c r="K4" s="38"/>
    </row>
    <row r="5" spans="1:37" ht="15.5">
      <c r="A5" s="175" t="s">
        <v>32</v>
      </c>
      <c r="B5" s="176"/>
      <c r="C5" s="176"/>
      <c r="D5" s="176"/>
      <c r="E5" s="176"/>
      <c r="F5" s="176"/>
      <c r="G5" s="176"/>
      <c r="H5" s="176"/>
      <c r="I5" s="176"/>
      <c r="J5" s="177"/>
      <c r="K5" s="38"/>
    </row>
    <row r="6" spans="1:37" ht="14.5" customHeight="1">
      <c r="A6" s="290" t="s">
        <v>33</v>
      </c>
      <c r="B6" s="291"/>
      <c r="C6" s="291"/>
      <c r="D6" s="291"/>
      <c r="E6" s="291"/>
      <c r="F6" s="291"/>
      <c r="G6" s="291"/>
      <c r="H6" s="291"/>
      <c r="I6" s="291"/>
      <c r="J6" s="292"/>
      <c r="K6" s="38"/>
    </row>
    <row r="7" spans="1:37" s="338" customFormat="1" ht="15" customHeight="1">
      <c r="A7" s="108" t="s">
        <v>34</v>
      </c>
      <c r="B7" s="199" t="s">
        <v>1</v>
      </c>
      <c r="C7" s="199"/>
      <c r="D7" s="199"/>
      <c r="E7" s="199"/>
      <c r="F7" s="199"/>
      <c r="G7" s="199"/>
      <c r="H7" s="199"/>
      <c r="I7" s="199"/>
      <c r="J7" s="200"/>
      <c r="K7" s="337"/>
      <c r="L7" s="337"/>
      <c r="M7" s="337"/>
      <c r="N7" s="337"/>
      <c r="O7" s="337"/>
      <c r="P7" s="337"/>
      <c r="Q7" s="337"/>
      <c r="R7" s="337"/>
      <c r="S7" s="337"/>
      <c r="T7" s="337"/>
      <c r="U7" s="337"/>
      <c r="V7" s="337"/>
      <c r="W7" s="337"/>
      <c r="X7" s="337"/>
      <c r="Y7" s="337"/>
      <c r="Z7" s="337"/>
      <c r="AA7" s="337"/>
      <c r="AB7" s="337"/>
      <c r="AC7" s="337"/>
      <c r="AD7" s="337"/>
      <c r="AE7" s="337"/>
      <c r="AF7" s="337"/>
    </row>
    <row r="8" spans="1:37" s="338" customFormat="1" ht="15" customHeight="1">
      <c r="A8" s="120" t="s">
        <v>35</v>
      </c>
      <c r="B8" s="199" t="s">
        <v>3</v>
      </c>
      <c r="C8" s="199"/>
      <c r="D8" s="199"/>
      <c r="E8" s="199"/>
      <c r="F8" s="199"/>
      <c r="G8" s="199"/>
      <c r="H8" s="199"/>
      <c r="I8" s="199"/>
      <c r="J8" s="200"/>
      <c r="K8" s="337"/>
      <c r="L8" s="337"/>
      <c r="M8" s="337"/>
      <c r="N8" s="337"/>
      <c r="O8" s="337"/>
      <c r="P8" s="337"/>
      <c r="Q8" s="337"/>
      <c r="R8" s="337"/>
      <c r="S8" s="337"/>
      <c r="T8" s="337"/>
      <c r="U8" s="337"/>
      <c r="V8" s="337"/>
      <c r="W8" s="337"/>
      <c r="X8" s="337"/>
      <c r="Y8" s="337"/>
      <c r="Z8" s="337"/>
      <c r="AA8" s="337"/>
      <c r="AB8" s="337"/>
      <c r="AC8" s="337"/>
      <c r="AD8" s="337"/>
      <c r="AE8" s="337"/>
      <c r="AF8" s="337"/>
    </row>
    <row r="9" spans="1:37" s="338" customFormat="1" ht="15" customHeight="1">
      <c r="A9" s="120" t="s">
        <v>36</v>
      </c>
      <c r="B9" s="199">
        <v>1</v>
      </c>
      <c r="C9" s="199"/>
      <c r="D9" s="199"/>
      <c r="E9" s="199"/>
      <c r="F9" s="199"/>
      <c r="G9" s="199"/>
      <c r="H9" s="199"/>
      <c r="I9" s="199"/>
      <c r="J9" s="200"/>
      <c r="K9" s="337"/>
      <c r="L9" s="337"/>
      <c r="M9" s="337"/>
      <c r="N9" s="337"/>
      <c r="O9" s="337"/>
      <c r="P9" s="337"/>
      <c r="Q9" s="337"/>
      <c r="R9" s="337"/>
      <c r="S9" s="337"/>
      <c r="T9" s="337"/>
      <c r="U9" s="337"/>
      <c r="V9" s="337"/>
      <c r="W9" s="337"/>
      <c r="X9" s="337"/>
      <c r="Y9" s="337"/>
      <c r="Z9" s="337"/>
      <c r="AA9" s="337"/>
      <c r="AB9" s="337"/>
      <c r="AC9" s="337"/>
      <c r="AD9" s="337"/>
      <c r="AE9" s="337"/>
      <c r="AF9" s="337"/>
    </row>
    <row r="10" spans="1:37" ht="31.5" customHeight="1">
      <c r="A10" s="108" t="s">
        <v>37</v>
      </c>
      <c r="B10" s="199" t="s">
        <v>5</v>
      </c>
      <c r="C10" s="199"/>
      <c r="D10" s="199"/>
      <c r="E10" s="199"/>
      <c r="F10" s="199"/>
      <c r="G10" s="199"/>
      <c r="H10" s="199"/>
      <c r="I10" s="199"/>
      <c r="J10" s="200"/>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33" customHeight="1">
      <c r="A11" s="108" t="s">
        <v>38</v>
      </c>
      <c r="B11" s="199" t="s">
        <v>6</v>
      </c>
      <c r="C11" s="199"/>
      <c r="D11" s="199"/>
      <c r="E11" s="199"/>
      <c r="F11" s="199"/>
      <c r="G11" s="199"/>
      <c r="H11" s="199"/>
      <c r="I11" s="199"/>
      <c r="J11" s="200"/>
      <c r="K11" s="40"/>
      <c r="L11" s="40"/>
      <c r="M11" s="40"/>
      <c r="N11" s="40"/>
      <c r="O11" s="40"/>
      <c r="P11" s="40"/>
      <c r="Q11" s="40"/>
      <c r="R11" s="40"/>
      <c r="S11" s="40"/>
      <c r="T11" s="40"/>
      <c r="U11" s="40"/>
      <c r="V11" s="40"/>
      <c r="W11" s="40"/>
      <c r="X11" s="40"/>
      <c r="Y11" s="40"/>
      <c r="Z11" s="40"/>
    </row>
    <row r="12" spans="1:37" ht="15.5">
      <c r="A12" s="175" t="s">
        <v>39</v>
      </c>
      <c r="B12" s="176"/>
      <c r="C12" s="176"/>
      <c r="D12" s="176"/>
      <c r="E12" s="176"/>
      <c r="F12" s="176"/>
      <c r="G12" s="176"/>
      <c r="H12" s="176"/>
      <c r="I12" s="176"/>
      <c r="J12" s="177"/>
    </row>
    <row r="13" spans="1:37" ht="18" customHeight="1">
      <c r="A13" s="108" t="s">
        <v>7</v>
      </c>
      <c r="B13" s="128">
        <v>1</v>
      </c>
      <c r="C13" s="219" t="s">
        <v>40</v>
      </c>
      <c r="D13" s="220"/>
      <c r="E13" s="220"/>
      <c r="F13" s="220"/>
      <c r="G13" s="220"/>
      <c r="H13" s="220"/>
      <c r="I13" s="220"/>
      <c r="J13" s="221"/>
    </row>
    <row r="14" spans="1:37" ht="18" customHeight="1">
      <c r="A14" s="108" t="s">
        <v>8</v>
      </c>
      <c r="B14" s="129">
        <v>1.2</v>
      </c>
      <c r="C14" s="219" t="s">
        <v>41</v>
      </c>
      <c r="D14" s="220"/>
      <c r="E14" s="220"/>
      <c r="F14" s="220"/>
      <c r="G14" s="220"/>
      <c r="H14" s="220"/>
      <c r="I14" s="220"/>
      <c r="J14" s="221"/>
    </row>
    <row r="15" spans="1:37" ht="30.5" customHeight="1">
      <c r="A15" s="108" t="s">
        <v>42</v>
      </c>
      <c r="B15" s="130" t="s">
        <v>43</v>
      </c>
      <c r="C15" s="217" t="s">
        <v>149</v>
      </c>
      <c r="D15" s="217"/>
      <c r="E15" s="217"/>
      <c r="F15" s="217"/>
      <c r="G15" s="217"/>
      <c r="H15" s="217"/>
      <c r="I15" s="217"/>
      <c r="J15" s="218"/>
      <c r="K15" s="44"/>
      <c r="L15" s="44"/>
      <c r="M15" s="44"/>
      <c r="N15" s="44"/>
      <c r="O15" s="44"/>
      <c r="P15" s="44"/>
      <c r="Q15" s="44"/>
      <c r="R15" s="44"/>
      <c r="S15" s="44"/>
      <c r="T15" s="44"/>
      <c r="U15" s="44"/>
      <c r="V15" s="44"/>
      <c r="W15" s="44"/>
      <c r="X15" s="44"/>
      <c r="Y15" s="44"/>
      <c r="Z15" s="44"/>
      <c r="AA15" s="44"/>
    </row>
    <row r="16" spans="1:37" ht="15.5">
      <c r="A16" s="175" t="s">
        <v>44</v>
      </c>
      <c r="B16" s="176"/>
      <c r="C16" s="176"/>
      <c r="D16" s="176"/>
      <c r="E16" s="176"/>
      <c r="F16" s="176"/>
      <c r="G16" s="176"/>
      <c r="H16" s="176"/>
      <c r="I16" s="176"/>
      <c r="J16" s="177"/>
    </row>
    <row r="17" spans="1:29">
      <c r="A17" s="108" t="s">
        <v>45</v>
      </c>
      <c r="B17" s="137" t="s">
        <v>9</v>
      </c>
      <c r="C17" s="137"/>
      <c r="D17" s="137"/>
      <c r="E17" s="137"/>
      <c r="F17" s="137"/>
      <c r="G17" s="137"/>
      <c r="H17" s="137"/>
      <c r="I17" s="137"/>
      <c r="J17" s="138"/>
      <c r="K17" s="6"/>
      <c r="L17" s="6"/>
      <c r="M17" s="6"/>
      <c r="N17" s="6"/>
      <c r="O17" s="6"/>
      <c r="P17" s="6"/>
      <c r="Q17" s="6"/>
      <c r="R17" s="6"/>
      <c r="S17" s="6"/>
      <c r="T17" s="6"/>
      <c r="U17" s="6"/>
      <c r="V17" s="6"/>
      <c r="W17" s="6"/>
      <c r="X17" s="6"/>
      <c r="Y17" s="6"/>
      <c r="Z17" s="6"/>
      <c r="AA17" s="6"/>
      <c r="AB17" s="6"/>
      <c r="AC17" s="6"/>
    </row>
    <row r="18" spans="1:29" ht="26" customHeight="1">
      <c r="A18" s="109" t="s">
        <v>46</v>
      </c>
      <c r="B18" s="173" t="s">
        <v>10</v>
      </c>
      <c r="C18" s="173"/>
      <c r="D18" s="173"/>
      <c r="E18" s="173"/>
      <c r="F18" s="173"/>
      <c r="G18" s="173"/>
      <c r="H18" s="173"/>
      <c r="I18" s="173"/>
      <c r="J18" s="174"/>
    </row>
    <row r="19" spans="1:29">
      <c r="A19" s="109" t="s">
        <v>47</v>
      </c>
      <c r="B19" s="139" t="s">
        <v>11</v>
      </c>
      <c r="C19" s="139"/>
      <c r="D19" s="139"/>
      <c r="E19" s="139"/>
      <c r="F19" s="139"/>
      <c r="G19" s="139"/>
      <c r="H19" s="139"/>
      <c r="I19" s="139"/>
      <c r="J19" s="140"/>
      <c r="K19" s="6"/>
      <c r="L19" s="6"/>
      <c r="M19" s="6"/>
      <c r="N19" s="6"/>
      <c r="O19" s="6"/>
      <c r="P19" s="6"/>
      <c r="Q19" s="6"/>
      <c r="R19" s="6"/>
      <c r="S19" s="6"/>
      <c r="T19" s="6"/>
      <c r="U19" s="6"/>
      <c r="V19" s="6"/>
      <c r="W19" s="6"/>
      <c r="X19" s="6"/>
      <c r="Y19" s="6"/>
      <c r="Z19" s="6"/>
      <c r="AA19" s="6"/>
      <c r="AB19" s="6"/>
      <c r="AC19" s="6"/>
    </row>
    <row r="20" spans="1:29">
      <c r="A20" s="110" t="s">
        <v>48</v>
      </c>
      <c r="B20" s="139" t="s">
        <v>12</v>
      </c>
      <c r="C20" s="139"/>
      <c r="D20" s="139"/>
      <c r="E20" s="139"/>
      <c r="F20" s="139"/>
      <c r="G20" s="139"/>
      <c r="H20" s="139"/>
      <c r="I20" s="139"/>
      <c r="J20" s="140"/>
      <c r="K20" s="6"/>
      <c r="L20" s="6"/>
      <c r="M20" s="6"/>
      <c r="N20" s="6"/>
      <c r="O20" s="6"/>
      <c r="P20" s="6"/>
      <c r="Q20" s="6"/>
      <c r="R20" s="6"/>
      <c r="S20" s="6"/>
      <c r="T20" s="6"/>
      <c r="U20" s="6"/>
      <c r="V20" s="6"/>
      <c r="W20" s="6"/>
      <c r="X20" s="6"/>
      <c r="Y20" s="6"/>
      <c r="Z20" s="6"/>
      <c r="AA20" s="6"/>
      <c r="AB20" s="6"/>
      <c r="AC20" s="6"/>
    </row>
    <row r="21" spans="1:29" ht="15.5">
      <c r="A21" s="175" t="s">
        <v>49</v>
      </c>
      <c r="B21" s="176"/>
      <c r="C21" s="176"/>
      <c r="D21" s="176"/>
      <c r="E21" s="176"/>
      <c r="F21" s="176"/>
      <c r="G21" s="176"/>
      <c r="H21" s="176"/>
      <c r="I21" s="176"/>
      <c r="J21" s="177"/>
    </row>
    <row r="22" spans="1:29" ht="15.5">
      <c r="A22" s="178" t="s">
        <v>50</v>
      </c>
      <c r="B22" s="179"/>
      <c r="C22" s="179"/>
      <c r="D22" s="179"/>
      <c r="E22" s="179"/>
      <c r="F22" s="179"/>
      <c r="G22" s="179"/>
      <c r="H22" s="179"/>
      <c r="I22" s="179"/>
      <c r="J22" s="180"/>
      <c r="K22" s="38"/>
    </row>
    <row r="23" spans="1:29" ht="27" customHeight="1">
      <c r="A23" s="181" t="s">
        <v>13</v>
      </c>
      <c r="B23" s="182"/>
      <c r="C23" s="182" t="s">
        <v>14</v>
      </c>
      <c r="D23" s="182"/>
      <c r="E23" s="182"/>
      <c r="F23" s="182" t="s">
        <v>15</v>
      </c>
      <c r="G23" s="182"/>
      <c r="H23" s="182"/>
      <c r="I23" s="182" t="s">
        <v>51</v>
      </c>
      <c r="J23" s="183"/>
    </row>
    <row r="24" spans="1:29">
      <c r="A24" s="184"/>
      <c r="B24" s="185"/>
      <c r="C24" s="185"/>
      <c r="D24" s="185"/>
      <c r="E24" s="185"/>
      <c r="F24" s="185"/>
      <c r="G24" s="185"/>
      <c r="H24" s="185"/>
      <c r="I24" s="186">
        <f>IF(G24&gt;0,G24/C24,0)</f>
        <v>0</v>
      </c>
      <c r="J24" s="187"/>
    </row>
    <row r="25" spans="1:29" ht="15.5">
      <c r="A25" s="178" t="s">
        <v>52</v>
      </c>
      <c r="B25" s="179"/>
      <c r="C25" s="179"/>
      <c r="D25" s="179"/>
      <c r="E25" s="179"/>
      <c r="F25" s="179"/>
      <c r="G25" s="179"/>
      <c r="H25" s="179"/>
      <c r="I25" s="179"/>
      <c r="J25" s="180"/>
      <c r="K25" s="38"/>
    </row>
    <row r="26" spans="1:29">
      <c r="A26" s="293"/>
      <c r="B26" s="294"/>
      <c r="C26" s="154" t="s">
        <v>16</v>
      </c>
      <c r="D26" s="295"/>
      <c r="E26" s="154" t="s">
        <v>70</v>
      </c>
      <c r="F26" s="295"/>
      <c r="G26" s="154" t="s">
        <v>71</v>
      </c>
      <c r="H26" s="154"/>
      <c r="I26" s="154" t="s">
        <v>53</v>
      </c>
      <c r="J26" s="296"/>
    </row>
    <row r="27" spans="1:29" ht="39">
      <c r="A27" s="111" t="s">
        <v>54</v>
      </c>
      <c r="B27" s="96" t="s">
        <v>55</v>
      </c>
      <c r="C27" s="96" t="s">
        <v>56</v>
      </c>
      <c r="D27" s="96" t="s">
        <v>57</v>
      </c>
      <c r="E27" s="96" t="s">
        <v>58</v>
      </c>
      <c r="F27" s="96" t="s">
        <v>59</v>
      </c>
      <c r="G27" s="96" t="s">
        <v>60</v>
      </c>
      <c r="H27" s="96" t="s">
        <v>61</v>
      </c>
      <c r="I27" s="96" t="s">
        <v>62</v>
      </c>
      <c r="J27" s="112" t="s">
        <v>63</v>
      </c>
    </row>
    <row r="28" spans="1:29" ht="48.75" customHeight="1">
      <c r="A28" s="297" t="s">
        <v>17</v>
      </c>
      <c r="B28" s="298" t="s">
        <v>18</v>
      </c>
      <c r="C28" s="121">
        <v>1080060</v>
      </c>
      <c r="D28" s="284">
        <v>5103202682</v>
      </c>
      <c r="E28" s="121">
        <v>251763</v>
      </c>
      <c r="F28" s="284">
        <f>+D28/4</f>
        <v>1275800670.5</v>
      </c>
      <c r="G28" s="299">
        <v>141346</v>
      </c>
      <c r="H28" s="300">
        <f>+Tabla1345[[#This Row],[Financiera
(D)]]</f>
        <v>1275800670.5</v>
      </c>
      <c r="I28" s="301">
        <f t="shared" ref="I28:I30" si="0">IF(G28&gt;0,G28/E28,0)</f>
        <v>0.56142483208414262</v>
      </c>
      <c r="J28" s="302">
        <f t="shared" ref="J28:J30" si="1">IF(H28&gt;0,H28/D28,0)</f>
        <v>0.25</v>
      </c>
    </row>
    <row r="29" spans="1:29" ht="44.25" customHeight="1">
      <c r="A29" s="297" t="s">
        <v>21</v>
      </c>
      <c r="B29" s="298" t="s">
        <v>22</v>
      </c>
      <c r="C29" s="121">
        <v>360552</v>
      </c>
      <c r="D29" s="284">
        <v>945906300</v>
      </c>
      <c r="E29" s="121">
        <v>89124</v>
      </c>
      <c r="F29" s="284">
        <f>+D29/4</f>
        <v>236476575</v>
      </c>
      <c r="G29" s="303">
        <v>99906</v>
      </c>
      <c r="H29" s="300">
        <f>+Tabla1345[[#This Row],[Financiera
(D)]]</f>
        <v>236476575</v>
      </c>
      <c r="I29" s="304">
        <f t="shared" si="0"/>
        <v>1.1209775144742158</v>
      </c>
      <c r="J29" s="305">
        <f t="shared" si="1"/>
        <v>0.25</v>
      </c>
    </row>
    <row r="30" spans="1:29" ht="62.25" customHeight="1">
      <c r="A30" s="297" t="s">
        <v>19</v>
      </c>
      <c r="B30" s="298" t="s">
        <v>20</v>
      </c>
      <c r="C30" s="121">
        <v>976</v>
      </c>
      <c r="D30" s="284">
        <v>212906300</v>
      </c>
      <c r="E30" s="121">
        <v>241</v>
      </c>
      <c r="F30" s="284">
        <f>+D30/4</f>
        <v>53226575</v>
      </c>
      <c r="G30" s="306">
        <v>262</v>
      </c>
      <c r="H30" s="300">
        <f>+Tabla1345[[#This Row],[Financiera
(D)]]</f>
        <v>53226575</v>
      </c>
      <c r="I30" s="301">
        <f t="shared" si="0"/>
        <v>1.0871369294605808</v>
      </c>
      <c r="J30" s="305">
        <f t="shared" si="1"/>
        <v>0.25</v>
      </c>
    </row>
    <row r="31" spans="1:29" ht="22.5" customHeight="1">
      <c r="A31" s="175" t="s">
        <v>64</v>
      </c>
      <c r="B31" s="176"/>
      <c r="C31" s="176"/>
      <c r="D31" s="176"/>
      <c r="E31" s="176"/>
      <c r="F31" s="176"/>
      <c r="G31" s="176"/>
      <c r="H31" s="176"/>
      <c r="I31" s="176"/>
      <c r="J31" s="177"/>
    </row>
    <row r="32" spans="1:29" ht="24.75" customHeight="1">
      <c r="A32" s="178" t="s">
        <v>65</v>
      </c>
      <c r="B32" s="179"/>
      <c r="C32" s="179"/>
      <c r="D32" s="179"/>
      <c r="E32" s="179"/>
      <c r="F32" s="179"/>
      <c r="G32" s="179"/>
      <c r="H32" s="179"/>
      <c r="I32" s="179"/>
      <c r="J32" s="180"/>
      <c r="K32" s="38"/>
    </row>
    <row r="33" spans="1:45">
      <c r="A33" s="322" t="s">
        <v>28</v>
      </c>
      <c r="B33" s="323" t="s">
        <v>23</v>
      </c>
      <c r="C33" s="323"/>
      <c r="D33" s="323"/>
      <c r="E33" s="323"/>
      <c r="F33" s="323"/>
      <c r="G33" s="323"/>
      <c r="H33" s="323"/>
      <c r="I33" s="323"/>
      <c r="J33" s="324"/>
    </row>
    <row r="34" spans="1:45" ht="36" customHeight="1">
      <c r="A34" s="113" t="s">
        <v>66</v>
      </c>
      <c r="B34" s="173" t="s">
        <v>24</v>
      </c>
      <c r="C34" s="173"/>
      <c r="D34" s="173"/>
      <c r="E34" s="173"/>
      <c r="F34" s="173"/>
      <c r="G34" s="173"/>
      <c r="H34" s="173"/>
      <c r="I34" s="173"/>
      <c r="J34" s="174"/>
      <c r="K34" s="53"/>
      <c r="L34" s="53"/>
      <c r="M34" s="53"/>
      <c r="N34" s="53"/>
      <c r="O34" s="53"/>
      <c r="P34" s="53"/>
      <c r="Q34" s="53"/>
      <c r="R34" s="53"/>
      <c r="S34" s="53"/>
      <c r="T34" s="53"/>
      <c r="U34" s="53"/>
      <c r="V34" s="53"/>
      <c r="W34" s="53"/>
      <c r="X34" s="53"/>
      <c r="Y34" s="53"/>
      <c r="Z34" s="53"/>
    </row>
    <row r="35" spans="1:45" ht="56.5" customHeight="1">
      <c r="A35" s="113" t="s">
        <v>67</v>
      </c>
      <c r="B35" s="173" t="s">
        <v>164</v>
      </c>
      <c r="C35" s="173"/>
      <c r="D35" s="173"/>
      <c r="E35" s="173"/>
      <c r="F35" s="173"/>
      <c r="G35" s="173"/>
      <c r="H35" s="173"/>
      <c r="I35" s="173"/>
      <c r="J35" s="174"/>
      <c r="K35" s="33"/>
      <c r="L35" s="33"/>
      <c r="M35" s="33"/>
      <c r="N35" s="33"/>
      <c r="O35" s="33"/>
      <c r="P35" s="33"/>
      <c r="Q35" s="33"/>
      <c r="R35" s="33"/>
      <c r="S35" s="33"/>
      <c r="T35" s="33"/>
      <c r="U35" s="33"/>
      <c r="V35" s="33"/>
      <c r="W35" s="33"/>
      <c r="X35" s="33"/>
      <c r="Y35" s="33"/>
      <c r="Z35" s="33"/>
    </row>
    <row r="36" spans="1:45" ht="53" customHeight="1">
      <c r="A36" s="113" t="s">
        <v>25</v>
      </c>
      <c r="B36" s="157" t="s">
        <v>163</v>
      </c>
      <c r="C36" s="158"/>
      <c r="D36" s="158"/>
      <c r="E36" s="158"/>
      <c r="F36" s="158"/>
      <c r="G36" s="158"/>
      <c r="H36" s="158"/>
      <c r="I36" s="158"/>
      <c r="J36" s="159"/>
      <c r="K36" s="33"/>
      <c r="L36" s="33"/>
      <c r="M36" s="33"/>
      <c r="N36" s="33"/>
      <c r="O36" s="33"/>
      <c r="P36" s="33"/>
      <c r="Q36" s="33"/>
      <c r="R36" s="33"/>
      <c r="S36" s="33"/>
      <c r="T36" s="33"/>
      <c r="U36" s="33"/>
      <c r="V36" s="33"/>
      <c r="W36" s="33"/>
      <c r="X36" s="33"/>
      <c r="Y36" s="33"/>
      <c r="Z36" s="33"/>
    </row>
    <row r="37" spans="1:45">
      <c r="A37" s="322" t="s">
        <v>28</v>
      </c>
      <c r="B37" s="325" t="s">
        <v>29</v>
      </c>
      <c r="C37" s="326"/>
      <c r="D37" s="326"/>
      <c r="E37" s="326"/>
      <c r="F37" s="326"/>
      <c r="G37" s="326"/>
      <c r="H37" s="326"/>
      <c r="I37" s="326"/>
      <c r="J37" s="327"/>
      <c r="K37" s="37"/>
      <c r="L37" s="37"/>
      <c r="M37" s="37"/>
      <c r="N37" s="37"/>
      <c r="O37" s="37"/>
      <c r="P37" s="37"/>
      <c r="Q37" s="37"/>
      <c r="R37" s="37"/>
      <c r="S37" s="37"/>
      <c r="T37" s="37"/>
      <c r="U37" s="37"/>
      <c r="V37" s="37"/>
      <c r="W37" s="37"/>
      <c r="X37" s="37"/>
      <c r="Y37" s="37"/>
      <c r="Z37" s="37"/>
    </row>
    <row r="38" spans="1:45" ht="34" customHeight="1">
      <c r="A38" s="113" t="s">
        <v>66</v>
      </c>
      <c r="B38" s="307" t="s">
        <v>30</v>
      </c>
      <c r="C38" s="307"/>
      <c r="D38" s="307"/>
      <c r="E38" s="307"/>
      <c r="F38" s="307"/>
      <c r="G38" s="307"/>
      <c r="H38" s="307"/>
      <c r="I38" s="307"/>
      <c r="J38" s="308"/>
      <c r="K38" s="37"/>
      <c r="L38" s="37"/>
      <c r="M38" s="37"/>
      <c r="N38" s="37"/>
      <c r="O38" s="37"/>
      <c r="P38" s="37"/>
      <c r="Q38" s="37"/>
      <c r="R38" s="37"/>
      <c r="S38" s="37"/>
      <c r="T38" s="37"/>
      <c r="U38" s="37"/>
      <c r="V38" s="37"/>
      <c r="W38" s="37"/>
      <c r="X38" s="37"/>
      <c r="Y38" s="37"/>
      <c r="Z38" s="37"/>
    </row>
    <row r="39" spans="1:45" ht="48.5" customHeight="1">
      <c r="A39" s="113" t="s">
        <v>67</v>
      </c>
      <c r="B39" s="307" t="s">
        <v>132</v>
      </c>
      <c r="C39" s="309"/>
      <c r="D39" s="309"/>
      <c r="E39" s="309"/>
      <c r="F39" s="309"/>
      <c r="G39" s="309"/>
      <c r="H39" s="309"/>
      <c r="I39" s="309"/>
      <c r="J39" s="310"/>
      <c r="K39" s="37"/>
      <c r="L39" s="37"/>
      <c r="M39" s="37"/>
      <c r="N39" s="37"/>
      <c r="O39" s="37"/>
      <c r="P39" s="37"/>
      <c r="Q39" s="37"/>
      <c r="R39" s="37"/>
      <c r="S39" s="37"/>
      <c r="T39" s="37"/>
      <c r="U39" s="37"/>
      <c r="V39" s="37"/>
      <c r="W39" s="37"/>
      <c r="X39" s="37"/>
      <c r="Y39" s="37"/>
      <c r="Z39" s="37"/>
    </row>
    <row r="40" spans="1:45" ht="44" customHeight="1">
      <c r="A40" s="113" t="s">
        <v>25</v>
      </c>
      <c r="B40" s="173" t="s">
        <v>128</v>
      </c>
      <c r="C40" s="311"/>
      <c r="D40" s="311"/>
      <c r="E40" s="311"/>
      <c r="F40" s="311"/>
      <c r="G40" s="311"/>
      <c r="H40" s="311"/>
      <c r="I40" s="311"/>
      <c r="J40" s="312"/>
      <c r="K40" s="37"/>
      <c r="L40" s="37"/>
      <c r="M40" s="37"/>
      <c r="N40" s="37"/>
      <c r="O40" s="37"/>
      <c r="P40" s="37"/>
      <c r="Q40" s="37"/>
      <c r="R40" s="37"/>
      <c r="S40" s="37"/>
      <c r="T40" s="37"/>
      <c r="U40" s="37"/>
      <c r="V40" s="37"/>
      <c r="W40" s="37"/>
      <c r="X40" s="37"/>
      <c r="Y40" s="37"/>
      <c r="Z40" s="37"/>
    </row>
    <row r="41" spans="1:45">
      <c r="A41" s="322" t="s">
        <v>28</v>
      </c>
      <c r="B41" s="328" t="s">
        <v>26</v>
      </c>
      <c r="C41" s="329"/>
      <c r="D41" s="329"/>
      <c r="E41" s="329"/>
      <c r="F41" s="329"/>
      <c r="G41" s="329"/>
      <c r="H41" s="329"/>
      <c r="I41" s="329"/>
      <c r="J41" s="330"/>
      <c r="K41" s="41"/>
      <c r="L41" s="41"/>
      <c r="M41" s="41"/>
      <c r="N41" s="37"/>
      <c r="O41" s="37"/>
      <c r="P41" s="37"/>
      <c r="Q41" s="37"/>
      <c r="R41" s="37"/>
      <c r="S41" s="37"/>
      <c r="T41" s="37"/>
      <c r="U41" s="37"/>
      <c r="V41" s="37"/>
      <c r="W41" s="37"/>
      <c r="X41" s="37"/>
      <c r="Y41" s="37"/>
      <c r="Z41" s="37"/>
    </row>
    <row r="42" spans="1:45" ht="46" customHeight="1">
      <c r="A42" s="113" t="s">
        <v>66</v>
      </c>
      <c r="B42" s="173" t="s">
        <v>27</v>
      </c>
      <c r="C42" s="173"/>
      <c r="D42" s="173"/>
      <c r="E42" s="173"/>
      <c r="F42" s="173"/>
      <c r="G42" s="173"/>
      <c r="H42" s="173"/>
      <c r="I42" s="173"/>
      <c r="J42" s="174"/>
      <c r="K42" s="146"/>
      <c r="L42" s="146"/>
      <c r="M42" s="146"/>
      <c r="N42" s="146"/>
      <c r="O42" s="146"/>
      <c r="P42" s="146"/>
      <c r="Q42" s="146"/>
      <c r="R42" s="146"/>
      <c r="S42" s="146"/>
      <c r="T42" s="146"/>
      <c r="U42" s="146"/>
      <c r="V42" s="146"/>
      <c r="W42" s="146"/>
      <c r="X42" s="146"/>
      <c r="Y42" s="146"/>
      <c r="Z42" s="146"/>
    </row>
    <row r="43" spans="1:45" ht="48" customHeight="1">
      <c r="A43" s="113" t="s">
        <v>67</v>
      </c>
      <c r="B43" s="173" t="s">
        <v>130</v>
      </c>
      <c r="C43" s="173"/>
      <c r="D43" s="173"/>
      <c r="E43" s="173"/>
      <c r="F43" s="173"/>
      <c r="G43" s="173"/>
      <c r="H43" s="173"/>
      <c r="I43" s="173"/>
      <c r="J43" s="174"/>
      <c r="T43" s="146"/>
      <c r="U43" s="146"/>
      <c r="V43" s="146"/>
      <c r="W43" s="146"/>
      <c r="X43" s="146"/>
      <c r="Y43" s="146"/>
      <c r="Z43" s="146"/>
    </row>
    <row r="44" spans="1:45" ht="44" customHeight="1">
      <c r="A44" s="113" t="s">
        <v>25</v>
      </c>
      <c r="B44" s="313" t="s">
        <v>131</v>
      </c>
      <c r="C44" s="314"/>
      <c r="D44" s="314"/>
      <c r="E44" s="314"/>
      <c r="F44" s="314"/>
      <c r="G44" s="314"/>
      <c r="H44" s="314"/>
      <c r="I44" s="314"/>
      <c r="J44" s="315"/>
      <c r="K44" s="222"/>
      <c r="L44" s="222"/>
      <c r="M44" s="222"/>
      <c r="N44" s="222"/>
      <c r="O44" s="222"/>
      <c r="P44" s="222"/>
      <c r="Q44" s="222"/>
      <c r="R44" s="222"/>
      <c r="S44" s="223"/>
      <c r="T44" s="146"/>
      <c r="U44" s="146"/>
      <c r="V44" s="146"/>
      <c r="W44" s="146"/>
      <c r="X44" s="146"/>
      <c r="Y44" s="146"/>
      <c r="Z44" s="37"/>
    </row>
    <row r="45" spans="1:45" ht="15.5">
      <c r="A45" s="175" t="s">
        <v>68</v>
      </c>
      <c r="B45" s="176"/>
      <c r="C45" s="176"/>
      <c r="D45" s="176"/>
      <c r="E45" s="176"/>
      <c r="F45" s="176"/>
      <c r="G45" s="176"/>
      <c r="H45" s="176"/>
      <c r="I45" s="176"/>
      <c r="J45" s="177"/>
    </row>
    <row r="46" spans="1:45" ht="21" customHeight="1">
      <c r="A46" s="316" t="s">
        <v>69</v>
      </c>
      <c r="B46" s="317"/>
      <c r="C46" s="317"/>
      <c r="D46" s="317"/>
      <c r="E46" s="317"/>
      <c r="F46" s="317"/>
      <c r="G46" s="317"/>
      <c r="H46" s="317"/>
      <c r="I46" s="317"/>
      <c r="J46" s="318"/>
      <c r="K46" s="38"/>
    </row>
    <row r="47" spans="1:45" ht="64" customHeight="1" thickBot="1">
      <c r="A47" s="319" t="s">
        <v>129</v>
      </c>
      <c r="B47" s="320"/>
      <c r="C47" s="320"/>
      <c r="D47" s="320"/>
      <c r="E47" s="320"/>
      <c r="F47" s="320"/>
      <c r="G47" s="320"/>
      <c r="H47" s="320"/>
      <c r="I47" s="320"/>
      <c r="J47" s="321"/>
      <c r="K47" s="6"/>
      <c r="L47" s="6"/>
      <c r="M47" s="6"/>
      <c r="N47" s="6"/>
      <c r="O47" s="6"/>
      <c r="P47" s="6"/>
      <c r="Q47" s="6"/>
      <c r="R47" s="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row>
  </sheetData>
  <mergeCells count="58">
    <mergeCell ref="B37:J37"/>
    <mergeCell ref="A1:J3"/>
    <mergeCell ref="AB47:AJ47"/>
    <mergeCell ref="AK47:AS47"/>
    <mergeCell ref="B40:J40"/>
    <mergeCell ref="A45:J45"/>
    <mergeCell ref="A46:J46"/>
    <mergeCell ref="S47:AA47"/>
    <mergeCell ref="B43:J43"/>
    <mergeCell ref="T43:Z43"/>
    <mergeCell ref="K44:S44"/>
    <mergeCell ref="T44:Y44"/>
    <mergeCell ref="A47:J47"/>
    <mergeCell ref="B44:J44"/>
    <mergeCell ref="B41:J41"/>
    <mergeCell ref="B38:J38"/>
    <mergeCell ref="B39:J39"/>
    <mergeCell ref="B42:J42"/>
    <mergeCell ref="K42:S42"/>
    <mergeCell ref="T42:Z42"/>
    <mergeCell ref="B36:J36"/>
    <mergeCell ref="A24:B24"/>
    <mergeCell ref="C24:E24"/>
    <mergeCell ref="F24:H24"/>
    <mergeCell ref="I24:J24"/>
    <mergeCell ref="A25:J25"/>
    <mergeCell ref="C26:D26"/>
    <mergeCell ref="E26:F26"/>
    <mergeCell ref="G26:H26"/>
    <mergeCell ref="I26:J26"/>
    <mergeCell ref="A31:J31"/>
    <mergeCell ref="A32:J32"/>
    <mergeCell ref="B33:J33"/>
    <mergeCell ref="B34:J34"/>
    <mergeCell ref="B35:J35"/>
    <mergeCell ref="A22:J22"/>
    <mergeCell ref="A23:B23"/>
    <mergeCell ref="C23:E23"/>
    <mergeCell ref="F23:H23"/>
    <mergeCell ref="I23:J23"/>
    <mergeCell ref="B11:J11"/>
    <mergeCell ref="C13:J13"/>
    <mergeCell ref="C14:J14"/>
    <mergeCell ref="B19:J19"/>
    <mergeCell ref="B20:J20"/>
    <mergeCell ref="B17:J17"/>
    <mergeCell ref="A12:J12"/>
    <mergeCell ref="C15:J15"/>
    <mergeCell ref="B18:J18"/>
    <mergeCell ref="A21:J21"/>
    <mergeCell ref="A16:J16"/>
    <mergeCell ref="B9:J9"/>
    <mergeCell ref="B10:J10"/>
    <mergeCell ref="A4:J4"/>
    <mergeCell ref="A5:J5"/>
    <mergeCell ref="A6:J6"/>
    <mergeCell ref="B7:J7"/>
    <mergeCell ref="B8:J8"/>
  </mergeCells>
  <dataValidations xWindow="657" yWindow="445" count="14">
    <dataValidation allowBlank="1" showInputMessage="1" showErrorMessage="1" prompt="Monto presupuestado para el producto" sqref="F27 E28:F30 D27:D30" xr:uid="{00000000-0002-0000-0200-000000000000}"/>
    <dataValidation allowBlank="1" showInputMessage="1" showErrorMessage="1" prompt="Meta anual del indicador" sqref="E27 C27:C30" xr:uid="{00000000-0002-0000-0200-000001000000}"/>
    <dataValidation allowBlank="1" showInputMessage="1" showErrorMessage="1" prompt="Presupuesto del programa" sqref="A24:C24 F24" xr:uid="{00000000-0002-0000-0200-000002000000}"/>
    <dataValidation allowBlank="1" showInputMessage="1" showErrorMessage="1" prompt="1. Describir lo plasmado en el presupuesto_x000a_2. Describir lo alcanzado en términos financieros y de producción " sqref="B35" xr:uid="{00000000-0002-0000-0200-000003000000}"/>
    <dataValidation allowBlank="1" showInputMessage="1" showErrorMessage="1" prompt="¿En qué consiste el producto? su objetivo" sqref="B34" xr:uid="{00000000-0002-0000-0200-000004000000}"/>
    <dataValidation allowBlank="1" showInputMessage="1" showErrorMessage="1" prompt="Nombre del producto" sqref="B33:J33" xr:uid="{00000000-0002-0000-0200-000005000000}"/>
    <dataValidation allowBlank="1" showInputMessage="1" showErrorMessage="1" prompt="¿A quién va dirigido el programa?, ¿qué característica tiene esta población que requiere ser beneficiada?" sqref="B19" xr:uid="{00000000-0002-0000-0200-000006000000}"/>
    <dataValidation allowBlank="1" showInputMessage="1" prompt="Nombre del capítulo" sqref="B7:B9 C8:J9" xr:uid="{00000000-0002-0000-0200-000007000000}"/>
    <dataValidation allowBlank="1" sqref="A7" xr:uid="{00000000-0002-0000-0200-000008000000}"/>
    <dataValidation allowBlank="1" showInputMessage="1" showErrorMessage="1" prompt="De existir desvío, explicar razones." sqref="C42:J43 K44:S44 C38:J40 B36:B43" xr:uid="{00000000-0002-0000-0200-000009000000}"/>
    <dataValidation allowBlank="1" showInputMessage="1" showErrorMessage="1" prompt="Monto ejecutado en el trimestre" sqref="H27:H30" xr:uid="{00000000-0002-0000-0200-00000A000000}"/>
    <dataValidation allowBlank="1" showInputMessage="1" showErrorMessage="1" prompt="Meta alcanzada en el trimestre" sqref="G27:G30" xr:uid="{00000000-0002-0000-0200-00000B000000}"/>
    <dataValidation allowBlank="1" showInputMessage="1" showErrorMessage="1" prompt="Nombre del indicador" sqref="B27:B30" xr:uid="{00000000-0002-0000-0200-00000C000000}"/>
    <dataValidation allowBlank="1" showInputMessage="1" showErrorMessage="1" prompt="Nombre de cada producto" sqref="A27:A30" xr:uid="{00000000-0002-0000-0200-00000D000000}"/>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AZ51"/>
  <sheetViews>
    <sheetView showGridLines="0" topLeftCell="A3" zoomScale="60" zoomScaleNormal="60" zoomScaleSheetLayoutView="100" workbookViewId="0">
      <selection activeCell="A7" sqref="A7:P7"/>
    </sheetView>
  </sheetViews>
  <sheetFormatPr baseColWidth="10" defaultColWidth="24" defaultRowHeight="15.5"/>
  <cols>
    <col min="1" max="1" width="10.81640625" style="1" customWidth="1"/>
    <col min="2" max="2" width="20.26953125" style="1" customWidth="1"/>
    <col min="3" max="4" width="6" style="1" customWidth="1"/>
    <col min="5" max="5" width="7.81640625" style="1" customWidth="1"/>
    <col min="6" max="6" width="18.81640625" style="1" customWidth="1"/>
    <col min="7" max="7" width="15.1796875" style="1" customWidth="1"/>
    <col min="8" max="8" width="24.1796875" style="1" customWidth="1"/>
    <col min="9" max="9" width="26.7265625" style="1" customWidth="1"/>
    <col min="10" max="10" width="16.81640625" style="1" customWidth="1"/>
    <col min="11" max="11" width="24.81640625" style="1" customWidth="1"/>
    <col min="12" max="12" width="25.26953125" style="1" customWidth="1"/>
    <col min="13" max="13" width="18.54296875" style="1" customWidth="1"/>
    <col min="14" max="14" width="24.54296875" style="1" customWidth="1"/>
    <col min="15" max="15" width="16.26953125" style="1" customWidth="1"/>
    <col min="16" max="16" width="19.54296875" style="1" customWidth="1"/>
    <col min="17" max="16384" width="24" style="1"/>
  </cols>
  <sheetData>
    <row r="1" spans="1:39">
      <c r="A1" s="3"/>
      <c r="B1" s="3"/>
      <c r="C1" s="3"/>
      <c r="D1" s="3"/>
      <c r="E1" s="3"/>
      <c r="F1" s="3"/>
      <c r="G1" s="3"/>
      <c r="H1" s="3"/>
      <c r="I1" s="3"/>
      <c r="J1" s="3"/>
      <c r="K1" s="3"/>
      <c r="L1" s="3"/>
      <c r="M1" s="3"/>
      <c r="N1" s="3"/>
      <c r="O1" s="3"/>
      <c r="P1" s="3"/>
    </row>
    <row r="2" spans="1:39">
      <c r="A2" s="3"/>
      <c r="B2" s="3"/>
      <c r="C2" s="3"/>
      <c r="D2" s="3"/>
      <c r="E2" s="3"/>
      <c r="F2" s="3"/>
      <c r="G2" s="3"/>
      <c r="H2" s="3"/>
      <c r="I2" s="3"/>
      <c r="J2" s="3"/>
      <c r="K2" s="3"/>
      <c r="L2" s="3"/>
      <c r="M2" s="3"/>
      <c r="N2" s="3"/>
      <c r="O2" s="3"/>
      <c r="P2" s="3"/>
    </row>
    <row r="3" spans="1:39">
      <c r="A3" s="3"/>
      <c r="B3" s="3"/>
      <c r="C3" s="3"/>
      <c r="D3" s="3"/>
      <c r="E3" s="3"/>
      <c r="F3" s="3"/>
      <c r="G3" s="3"/>
      <c r="H3" s="3"/>
      <c r="I3" s="3"/>
      <c r="J3" s="3"/>
      <c r="K3" s="3"/>
      <c r="L3" s="3"/>
      <c r="M3" s="3"/>
      <c r="N3" s="3"/>
      <c r="O3" s="3"/>
      <c r="P3" s="3"/>
    </row>
    <row r="4" spans="1:39">
      <c r="A4" s="3"/>
      <c r="B4" s="3"/>
      <c r="C4" s="3"/>
      <c r="D4" s="3"/>
      <c r="E4" s="3"/>
      <c r="F4" s="3"/>
      <c r="G4" s="3"/>
      <c r="H4" s="3"/>
      <c r="I4" s="3"/>
      <c r="J4" s="3"/>
      <c r="K4" s="3"/>
      <c r="L4" s="3"/>
      <c r="M4" s="3"/>
      <c r="N4" s="3"/>
      <c r="O4" s="3"/>
      <c r="P4" s="3"/>
    </row>
    <row r="5" spans="1:39" ht="22.5" customHeight="1">
      <c r="A5" s="213"/>
      <c r="B5" s="213"/>
      <c r="C5" s="213"/>
      <c r="D5" s="213"/>
      <c r="E5" s="213"/>
      <c r="F5" s="213"/>
      <c r="G5" s="213"/>
      <c r="H5" s="213"/>
      <c r="I5" s="213"/>
      <c r="J5" s="213"/>
      <c r="K5" s="213"/>
      <c r="L5" s="213"/>
      <c r="M5" s="213"/>
      <c r="N5" s="213"/>
      <c r="O5" s="213"/>
      <c r="P5" s="213"/>
    </row>
    <row r="6" spans="1:39" ht="15.75" customHeight="1">
      <c r="A6" s="214" t="s">
        <v>72</v>
      </c>
      <c r="B6" s="214"/>
      <c r="C6" s="214"/>
      <c r="D6" s="214"/>
      <c r="E6" s="214"/>
      <c r="F6" s="214"/>
      <c r="G6" s="214"/>
      <c r="H6" s="214"/>
      <c r="I6" s="214"/>
      <c r="J6" s="214"/>
      <c r="K6" s="214"/>
      <c r="L6" s="214"/>
      <c r="M6" s="214"/>
      <c r="N6" s="214"/>
      <c r="O6" s="214"/>
      <c r="P6" s="214"/>
    </row>
    <row r="7" spans="1:39" ht="15.75" customHeight="1">
      <c r="A7" s="214" t="s">
        <v>121</v>
      </c>
      <c r="B7" s="214"/>
      <c r="C7" s="214"/>
      <c r="D7" s="214"/>
      <c r="E7" s="214"/>
      <c r="F7" s="214"/>
      <c r="G7" s="214"/>
      <c r="H7" s="214"/>
      <c r="I7" s="214"/>
      <c r="J7" s="214"/>
      <c r="K7" s="214"/>
      <c r="L7" s="214"/>
      <c r="M7" s="214"/>
      <c r="N7" s="214"/>
      <c r="O7" s="214"/>
      <c r="P7" s="214"/>
    </row>
    <row r="8" spans="1:39" ht="7.5" customHeight="1">
      <c r="A8" s="9"/>
      <c r="B8" s="9"/>
      <c r="C8" s="9"/>
      <c r="D8" s="9"/>
      <c r="E8" s="9"/>
      <c r="F8" s="9"/>
      <c r="G8" s="9"/>
      <c r="H8" s="9"/>
      <c r="I8" s="9"/>
      <c r="J8" s="9"/>
      <c r="K8" s="9"/>
      <c r="L8" s="9"/>
      <c r="M8" s="9"/>
      <c r="N8" s="9"/>
      <c r="O8" s="9"/>
      <c r="P8" s="9"/>
      <c r="Q8" s="7"/>
      <c r="R8" s="7"/>
      <c r="S8" s="7"/>
      <c r="T8" s="7"/>
      <c r="U8" s="7"/>
      <c r="V8" s="7"/>
      <c r="W8" s="7"/>
      <c r="X8" s="7"/>
      <c r="Y8" s="7"/>
      <c r="Z8" s="7"/>
      <c r="AA8" s="7"/>
      <c r="AB8" s="7"/>
      <c r="AC8" s="7"/>
      <c r="AD8" s="7"/>
      <c r="AE8" s="7"/>
      <c r="AF8" s="7"/>
      <c r="AG8" s="7"/>
      <c r="AH8" s="7"/>
      <c r="AI8" s="7"/>
      <c r="AJ8" s="7"/>
      <c r="AK8" s="7"/>
      <c r="AL8" s="7"/>
      <c r="AM8" s="7"/>
    </row>
    <row r="9" spans="1:39" ht="8.25" hidden="1" customHeight="1">
      <c r="A9" s="2"/>
      <c r="B9" s="2"/>
      <c r="C9" s="2"/>
      <c r="D9" s="2"/>
      <c r="E9" s="2"/>
      <c r="F9" s="2"/>
      <c r="G9" s="2"/>
      <c r="H9" s="2"/>
      <c r="I9" s="2"/>
      <c r="J9" s="2"/>
      <c r="K9" s="2"/>
      <c r="L9" s="2"/>
      <c r="M9" s="2"/>
      <c r="N9" s="2"/>
      <c r="O9" s="2"/>
      <c r="P9" s="2"/>
    </row>
    <row r="10" spans="1:39" ht="34.5" customHeight="1">
      <c r="A10" s="215" t="s">
        <v>73</v>
      </c>
      <c r="B10" s="215"/>
      <c r="C10" s="215"/>
      <c r="D10" s="215"/>
      <c r="E10" s="215"/>
      <c r="F10" s="215"/>
      <c r="G10" s="215"/>
      <c r="H10" s="215"/>
      <c r="I10" s="215"/>
      <c r="J10" s="215"/>
      <c r="K10" s="215"/>
      <c r="L10" s="31"/>
      <c r="M10" s="31"/>
      <c r="N10" s="31"/>
      <c r="O10" s="31"/>
      <c r="P10" s="31"/>
      <c r="Q10" s="8"/>
      <c r="R10" s="8"/>
      <c r="S10" s="8"/>
      <c r="T10" s="8"/>
      <c r="U10" s="8"/>
      <c r="V10" s="8"/>
      <c r="W10" s="8"/>
      <c r="X10" s="8"/>
      <c r="Y10" s="8"/>
      <c r="Z10" s="8"/>
      <c r="AA10" s="8"/>
      <c r="AB10" s="8"/>
      <c r="AC10" s="8"/>
      <c r="AD10" s="8"/>
      <c r="AE10" s="8"/>
      <c r="AF10" s="8"/>
      <c r="AG10" s="8"/>
      <c r="AH10" s="8"/>
      <c r="AI10" s="8"/>
      <c r="AJ10" s="8"/>
    </row>
    <row r="11" spans="1:39" ht="30" customHeight="1">
      <c r="A11" s="215" t="s">
        <v>74</v>
      </c>
      <c r="B11" s="215"/>
      <c r="C11" s="215"/>
      <c r="D11" s="215"/>
      <c r="E11" s="215"/>
      <c r="F11" s="215"/>
      <c r="G11" s="215"/>
      <c r="H11" s="215"/>
      <c r="I11" s="215"/>
      <c r="J11" s="215"/>
      <c r="K11" s="215"/>
      <c r="L11" s="31"/>
      <c r="M11" s="31"/>
      <c r="N11" s="31"/>
      <c r="O11" s="31"/>
      <c r="P11" s="31"/>
    </row>
    <row r="12" spans="1:39" ht="6" customHeight="1">
      <c r="A12" s="10"/>
      <c r="B12" s="2"/>
      <c r="C12" s="2"/>
      <c r="D12" s="2"/>
      <c r="E12" s="2"/>
      <c r="F12" s="2"/>
      <c r="G12" s="2"/>
      <c r="H12" s="2"/>
      <c r="I12" s="2"/>
      <c r="J12" s="2"/>
      <c r="K12" s="2"/>
      <c r="L12" s="2"/>
      <c r="M12" s="2"/>
      <c r="N12" s="2"/>
      <c r="O12" s="2"/>
      <c r="P12" s="11"/>
    </row>
    <row r="13" spans="1:39" ht="49.5" customHeight="1">
      <c r="A13" s="216" t="s">
        <v>75</v>
      </c>
      <c r="B13" s="210" t="s">
        <v>76</v>
      </c>
      <c r="C13" s="210"/>
      <c r="D13" s="210"/>
      <c r="E13" s="210"/>
      <c r="F13" s="210"/>
      <c r="G13" s="210"/>
      <c r="H13" s="210"/>
      <c r="I13" s="210"/>
      <c r="J13" s="210" t="s">
        <v>122</v>
      </c>
      <c r="K13" s="210"/>
      <c r="L13" s="210"/>
      <c r="M13" s="210" t="s">
        <v>124</v>
      </c>
      <c r="N13" s="210"/>
      <c r="O13" s="210" t="s">
        <v>125</v>
      </c>
      <c r="P13" s="210"/>
    </row>
    <row r="14" spans="1:39" ht="70.5" customHeight="1">
      <c r="A14" s="216"/>
      <c r="B14" s="210" t="s">
        <v>77</v>
      </c>
      <c r="C14" s="211" t="s">
        <v>78</v>
      </c>
      <c r="D14" s="211"/>
      <c r="E14" s="211"/>
      <c r="F14" s="210" t="s">
        <v>79</v>
      </c>
      <c r="G14" s="210" t="s">
        <v>80</v>
      </c>
      <c r="H14" s="210" t="s">
        <v>120</v>
      </c>
      <c r="I14" s="210" t="s">
        <v>119</v>
      </c>
      <c r="J14" s="210" t="s">
        <v>81</v>
      </c>
      <c r="K14" s="212"/>
      <c r="L14" s="210" t="s">
        <v>123</v>
      </c>
      <c r="M14" s="210" t="s">
        <v>81</v>
      </c>
      <c r="N14" s="212"/>
      <c r="O14" s="12" t="s">
        <v>126</v>
      </c>
      <c r="P14" s="12" t="s">
        <v>127</v>
      </c>
    </row>
    <row r="15" spans="1:39" ht="61.5" customHeight="1">
      <c r="A15" s="216"/>
      <c r="B15" s="210"/>
      <c r="C15" s="13" t="s">
        <v>82</v>
      </c>
      <c r="D15" s="13" t="s">
        <v>83</v>
      </c>
      <c r="E15" s="13" t="s">
        <v>84</v>
      </c>
      <c r="F15" s="210"/>
      <c r="G15" s="210"/>
      <c r="H15" s="210"/>
      <c r="I15" s="210"/>
      <c r="J15" s="12" t="s">
        <v>85</v>
      </c>
      <c r="K15" s="12" t="s">
        <v>86</v>
      </c>
      <c r="L15" s="210"/>
      <c r="M15" s="12" t="s">
        <v>87</v>
      </c>
      <c r="N15" s="12" t="s">
        <v>88</v>
      </c>
      <c r="O15" s="12" t="s">
        <v>89</v>
      </c>
      <c r="P15" s="12" t="s">
        <v>90</v>
      </c>
    </row>
    <row r="16" spans="1:39" ht="18.75" customHeight="1">
      <c r="A16" s="278" t="s">
        <v>91</v>
      </c>
      <c r="B16" s="279" t="s">
        <v>92</v>
      </c>
      <c r="C16" s="279"/>
      <c r="D16" s="279"/>
      <c r="E16" s="279"/>
      <c r="F16" s="279"/>
      <c r="G16" s="279"/>
      <c r="H16" s="280">
        <f>SUM(H17:H19)</f>
        <v>5942202682</v>
      </c>
      <c r="I16" s="92">
        <f>SUM(I17:I19)</f>
        <v>1441588</v>
      </c>
      <c r="J16" s="30">
        <f t="shared" ref="J16:N16" si="0">J17+J18+J19</f>
        <v>341128</v>
      </c>
      <c r="K16" s="30">
        <f t="shared" si="0"/>
        <v>1565503820.5</v>
      </c>
      <c r="L16" s="30">
        <f t="shared" si="0"/>
        <v>6262015282</v>
      </c>
      <c r="M16" s="30">
        <f t="shared" si="0"/>
        <v>241514</v>
      </c>
      <c r="N16" s="30">
        <f t="shared" si="0"/>
        <v>1565503820.5</v>
      </c>
      <c r="O16" s="30">
        <f>M16/J16*100</f>
        <v>70.798644497080275</v>
      </c>
      <c r="P16" s="30">
        <f>N16/K16*100</f>
        <v>100</v>
      </c>
    </row>
    <row r="17" spans="1:52" s="3" customFormat="1" ht="88.5" customHeight="1">
      <c r="A17" s="14">
        <v>6473</v>
      </c>
      <c r="B17" s="29" t="s">
        <v>17</v>
      </c>
      <c r="C17" s="24">
        <v>1</v>
      </c>
      <c r="D17" s="24">
        <v>1.2</v>
      </c>
      <c r="E17" s="24" t="s">
        <v>93</v>
      </c>
      <c r="F17" s="25" t="s">
        <v>94</v>
      </c>
      <c r="G17" s="26" t="s">
        <v>18</v>
      </c>
      <c r="H17" s="284">
        <v>5103202682</v>
      </c>
      <c r="I17" s="121">
        <v>1080060</v>
      </c>
      <c r="J17" s="121">
        <v>251763</v>
      </c>
      <c r="K17" s="284">
        <f>+L17/4</f>
        <v>1275800670.5</v>
      </c>
      <c r="L17" s="284">
        <v>5103202682</v>
      </c>
      <c r="M17" s="27">
        <v>141346</v>
      </c>
      <c r="N17" s="27">
        <f>+K17</f>
        <v>1275800670.5</v>
      </c>
      <c r="O17" s="285">
        <f>M17/J17*100</f>
        <v>56.142483208414262</v>
      </c>
      <c r="P17" s="286">
        <f>N17/L17*100</f>
        <v>25</v>
      </c>
    </row>
    <row r="18" spans="1:52" ht="64.5" customHeight="1">
      <c r="A18" s="14">
        <v>6521</v>
      </c>
      <c r="B18" s="25" t="s">
        <v>21</v>
      </c>
      <c r="C18" s="26">
        <v>1</v>
      </c>
      <c r="D18" s="26">
        <v>1.2</v>
      </c>
      <c r="E18" s="26" t="s">
        <v>93</v>
      </c>
      <c r="F18" s="25" t="s">
        <v>94</v>
      </c>
      <c r="G18" s="26" t="s">
        <v>22</v>
      </c>
      <c r="H18" s="284">
        <v>684000000</v>
      </c>
      <c r="I18" s="121">
        <v>360552</v>
      </c>
      <c r="J18" s="121">
        <v>89124</v>
      </c>
      <c r="K18" s="284">
        <f>+L18/4</f>
        <v>236476575</v>
      </c>
      <c r="L18" s="284">
        <v>945906300</v>
      </c>
      <c r="M18" s="27">
        <v>99906</v>
      </c>
      <c r="N18" s="27">
        <f>+K18</f>
        <v>236476575</v>
      </c>
      <c r="O18" s="285">
        <f>M18/J18*100</f>
        <v>112.09775144742157</v>
      </c>
      <c r="P18" s="286">
        <f>N18/L18*100</f>
        <v>25</v>
      </c>
    </row>
    <row r="19" spans="1:52" ht="108.75" customHeight="1">
      <c r="A19" s="14">
        <v>6523</v>
      </c>
      <c r="B19" s="25" t="s">
        <v>19</v>
      </c>
      <c r="C19" s="26">
        <v>1</v>
      </c>
      <c r="D19" s="26">
        <v>1.2</v>
      </c>
      <c r="E19" s="26" t="s">
        <v>93</v>
      </c>
      <c r="F19" s="25" t="s">
        <v>94</v>
      </c>
      <c r="G19" s="26" t="s">
        <v>95</v>
      </c>
      <c r="H19" s="284">
        <v>155000000</v>
      </c>
      <c r="I19" s="121">
        <v>976</v>
      </c>
      <c r="J19" s="121">
        <v>241</v>
      </c>
      <c r="K19" s="284">
        <f>+L19/4</f>
        <v>53226575</v>
      </c>
      <c r="L19" s="284">
        <v>212906300</v>
      </c>
      <c r="M19" s="27">
        <v>262</v>
      </c>
      <c r="N19" s="27">
        <f>+K19</f>
        <v>53226575</v>
      </c>
      <c r="O19" s="286">
        <f>M19/J19*100</f>
        <v>108.71369294605809</v>
      </c>
      <c r="P19" s="286">
        <f>N19/L19*100</f>
        <v>25</v>
      </c>
      <c r="Q19" s="93"/>
    </row>
    <row r="20" spans="1:52" ht="19.5" customHeight="1">
      <c r="A20" s="281"/>
      <c r="B20" s="282" t="s">
        <v>96</v>
      </c>
      <c r="C20" s="282"/>
      <c r="D20" s="282"/>
      <c r="E20" s="282"/>
      <c r="F20" s="282"/>
      <c r="G20" s="282"/>
      <c r="H20" s="283">
        <f t="shared" ref="H20:N20" si="1">H16</f>
        <v>5942202682</v>
      </c>
      <c r="I20" s="283">
        <f t="shared" si="1"/>
        <v>1441588</v>
      </c>
      <c r="J20" s="283">
        <f t="shared" si="1"/>
        <v>341128</v>
      </c>
      <c r="K20" s="283">
        <f t="shared" si="1"/>
        <v>1565503820.5</v>
      </c>
      <c r="L20" s="283">
        <f t="shared" si="1"/>
        <v>6262015282</v>
      </c>
      <c r="M20" s="283">
        <f t="shared" si="1"/>
        <v>241514</v>
      </c>
      <c r="N20" s="283">
        <f t="shared" si="1"/>
        <v>1565503820.5</v>
      </c>
      <c r="O20" s="283">
        <f>M20/J20*100</f>
        <v>70.798644497080275</v>
      </c>
      <c r="P20" s="283">
        <f>N20/L20*100</f>
        <v>25</v>
      </c>
      <c r="Q20" s="93"/>
    </row>
    <row r="21" spans="1:52" s="35" customFormat="1" ht="19.5" customHeight="1">
      <c r="A21" s="34"/>
      <c r="B21" s="209" t="s">
        <v>102</v>
      </c>
      <c r="C21" s="209"/>
      <c r="D21" s="209"/>
      <c r="E21" s="209"/>
      <c r="F21" s="209"/>
      <c r="G21" s="209"/>
      <c r="H21" s="209"/>
      <c r="I21" s="209"/>
      <c r="J21" s="209"/>
      <c r="K21" s="209"/>
      <c r="L21" s="209"/>
      <c r="M21" s="209"/>
      <c r="N21" s="209"/>
      <c r="O21" s="209"/>
      <c r="P21" s="209"/>
    </row>
    <row r="22" spans="1:52" ht="39" customHeight="1">
      <c r="A22" s="15"/>
      <c r="B22" s="202" t="s">
        <v>97</v>
      </c>
      <c r="C22" s="203"/>
      <c r="D22" s="203"/>
      <c r="E22" s="203"/>
      <c r="F22" s="203"/>
      <c r="G22" s="203"/>
      <c r="H22" s="203"/>
      <c r="I22" s="203"/>
      <c r="J22" s="203"/>
      <c r="K22" s="203"/>
      <c r="L22" s="203"/>
      <c r="M22" s="203"/>
      <c r="N22" s="203"/>
      <c r="O22" s="203"/>
      <c r="P22" s="203"/>
    </row>
    <row r="23" spans="1:52" ht="16">
      <c r="A23" s="15"/>
      <c r="B23" s="16"/>
      <c r="C23" s="16"/>
      <c r="D23" s="16"/>
      <c r="E23" s="15"/>
      <c r="F23" s="15"/>
      <c r="G23" s="15"/>
      <c r="H23" s="15"/>
      <c r="I23" s="17"/>
      <c r="J23" s="17"/>
      <c r="K23" s="15"/>
      <c r="L23" s="15"/>
      <c r="M23" s="15"/>
      <c r="N23" s="15"/>
      <c r="O23" s="15"/>
      <c r="P23" s="15"/>
    </row>
    <row r="24" spans="1:52">
      <c r="A24" s="15"/>
      <c r="B24" s="36" t="s">
        <v>98</v>
      </c>
      <c r="C24" s="16"/>
      <c r="D24" s="16"/>
      <c r="E24" s="15"/>
      <c r="F24" s="15"/>
      <c r="G24" s="15"/>
      <c r="H24" s="15"/>
      <c r="I24" s="17"/>
      <c r="J24" s="36" t="s">
        <v>99</v>
      </c>
      <c r="K24" s="17"/>
      <c r="L24" s="17"/>
      <c r="M24" s="17"/>
      <c r="N24" s="17"/>
      <c r="O24" s="15"/>
      <c r="P24" s="18"/>
    </row>
    <row r="25" spans="1:52">
      <c r="A25" s="15"/>
      <c r="B25" s="15" t="s">
        <v>100</v>
      </c>
      <c r="C25" s="15"/>
      <c r="D25" s="15"/>
      <c r="E25" s="15"/>
      <c r="F25" s="17"/>
      <c r="G25" s="17"/>
      <c r="H25" s="17"/>
      <c r="I25" s="17"/>
      <c r="J25" s="15" t="s">
        <v>101</v>
      </c>
      <c r="K25" s="17"/>
      <c r="L25" s="17"/>
      <c r="M25" s="17"/>
      <c r="N25" s="17"/>
      <c r="O25" s="15"/>
      <c r="P25" s="15"/>
    </row>
    <row r="26" spans="1:52" ht="16">
      <c r="A26" s="19"/>
      <c r="B26" s="15"/>
      <c r="C26" s="15"/>
      <c r="D26" s="15"/>
      <c r="E26" s="15"/>
      <c r="F26" s="17"/>
      <c r="G26" s="17"/>
      <c r="H26" s="17"/>
      <c r="I26" s="17"/>
      <c r="J26" s="17"/>
      <c r="K26" s="17"/>
      <c r="L26" s="17"/>
      <c r="M26" s="17"/>
      <c r="N26" s="17"/>
      <c r="O26" s="15"/>
      <c r="P26" s="15"/>
    </row>
    <row r="27" spans="1:52" ht="18.5">
      <c r="A27" s="21"/>
      <c r="B27" s="15"/>
      <c r="C27" s="15"/>
      <c r="D27" s="15"/>
      <c r="E27" s="15"/>
      <c r="F27" s="17"/>
      <c r="G27" s="17"/>
      <c r="H27" s="17"/>
      <c r="I27" s="15"/>
      <c r="J27" s="17"/>
      <c r="K27" s="17"/>
      <c r="L27" s="17"/>
      <c r="M27" s="17"/>
      <c r="N27" s="17"/>
      <c r="O27" s="17"/>
      <c r="P27" s="17"/>
    </row>
    <row r="28" spans="1:52" ht="18.5">
      <c r="A28" s="21"/>
      <c r="B28" s="15"/>
      <c r="C28" s="15"/>
      <c r="D28" s="15"/>
      <c r="E28" s="15"/>
      <c r="F28" s="17"/>
      <c r="G28" s="17"/>
      <c r="H28" s="17"/>
      <c r="I28" s="17"/>
      <c r="J28" s="204"/>
      <c r="K28" s="204"/>
      <c r="L28" s="28"/>
      <c r="M28" s="23"/>
      <c r="N28" s="23"/>
      <c r="O28" s="23"/>
      <c r="P28" s="17"/>
    </row>
    <row r="29" spans="1:52" ht="18.5">
      <c r="A29" s="21"/>
      <c r="B29" s="16"/>
      <c r="C29" s="16"/>
      <c r="D29" s="16"/>
      <c r="E29" s="15"/>
      <c r="F29" s="15"/>
      <c r="G29" s="15"/>
      <c r="H29" s="22"/>
      <c r="I29" s="22"/>
      <c r="J29" s="22"/>
      <c r="K29" s="17"/>
      <c r="L29" s="17"/>
      <c r="M29" s="17"/>
      <c r="N29" s="17"/>
      <c r="O29" s="17"/>
      <c r="P29" s="17"/>
    </row>
    <row r="30" spans="1:52" ht="18.75" customHeight="1">
      <c r="A30" s="21"/>
      <c r="B30" s="20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6"/>
      <c r="AZ30" s="6"/>
    </row>
    <row r="31" spans="1:52" ht="18.75" customHeight="1">
      <c r="A31" s="21"/>
      <c r="B31" s="7"/>
      <c r="C31" s="6"/>
      <c r="D31" s="6"/>
      <c r="E31" s="6"/>
      <c r="F31" s="6"/>
      <c r="G31" s="6"/>
      <c r="H31" s="6"/>
      <c r="I31" s="6"/>
      <c r="J31" s="6"/>
      <c r="K31" s="6"/>
      <c r="L31" s="6"/>
      <c r="M31" s="6"/>
      <c r="N31" s="6"/>
      <c r="O31" s="207"/>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8"/>
      <c r="AO31" s="208"/>
      <c r="AP31" s="208"/>
      <c r="AQ31" s="208"/>
      <c r="AR31" s="208"/>
      <c r="AS31" s="208"/>
      <c r="AT31" s="208"/>
      <c r="AU31" s="208"/>
      <c r="AV31" s="208"/>
      <c r="AW31" s="208"/>
      <c r="AX31" s="208"/>
      <c r="AY31" s="208"/>
      <c r="AZ31" s="208"/>
    </row>
    <row r="32" spans="1:52" ht="18.5">
      <c r="A32" s="21"/>
      <c r="B32" s="32"/>
      <c r="C32"/>
      <c r="D32"/>
      <c r="E32"/>
      <c r="F32"/>
      <c r="G32"/>
      <c r="H32"/>
      <c r="I32"/>
      <c r="J32"/>
      <c r="K32"/>
      <c r="L32"/>
      <c r="M32"/>
      <c r="N32"/>
      <c r="O32"/>
      <c r="P32"/>
      <c r="Q32"/>
      <c r="R32"/>
      <c r="S32"/>
      <c r="T32"/>
      <c r="U32"/>
      <c r="V32"/>
      <c r="W32"/>
      <c r="X32"/>
      <c r="Y32"/>
      <c r="Z32"/>
    </row>
    <row r="33" spans="1:26" ht="87.75" customHeight="1">
      <c r="A33" s="21"/>
      <c r="B33" s="201"/>
      <c r="C33" s="201"/>
      <c r="D33" s="201"/>
      <c r="E33" s="201"/>
      <c r="F33" s="201"/>
      <c r="G33" s="201"/>
      <c r="H33" s="201"/>
      <c r="I33" s="33"/>
      <c r="J33" s="33"/>
      <c r="K33" s="33"/>
      <c r="L33" s="33"/>
      <c r="M33" s="33"/>
      <c r="N33" s="33"/>
      <c r="O33" s="33"/>
      <c r="P33" s="33"/>
      <c r="Q33" s="33"/>
      <c r="R33" s="33"/>
      <c r="S33" s="33"/>
      <c r="T33" s="33"/>
      <c r="U33" s="33"/>
      <c r="V33" s="33"/>
      <c r="W33" s="33"/>
      <c r="X33" s="33"/>
      <c r="Y33" s="33"/>
      <c r="Z33" s="33"/>
    </row>
    <row r="34" spans="1:26" ht="16">
      <c r="A34" s="21"/>
      <c r="B34" s="21"/>
      <c r="C34" s="21"/>
      <c r="D34" s="21"/>
      <c r="E34" s="21"/>
      <c r="F34" s="22"/>
      <c r="G34" s="22"/>
      <c r="H34" s="22"/>
      <c r="I34" s="22"/>
      <c r="J34" s="20"/>
      <c r="K34" s="21"/>
      <c r="L34" s="21"/>
      <c r="M34" s="21"/>
      <c r="N34" s="21"/>
      <c r="O34" s="21"/>
      <c r="P34" s="21"/>
    </row>
    <row r="35" spans="1:26" ht="16">
      <c r="A35" s="21"/>
      <c r="B35" s="21"/>
      <c r="C35" s="21"/>
      <c r="D35" s="21"/>
      <c r="E35" s="21"/>
      <c r="F35" s="21"/>
      <c r="G35" s="22"/>
      <c r="H35" s="22"/>
      <c r="I35" s="22"/>
      <c r="J35" s="20"/>
      <c r="K35" s="21"/>
      <c r="L35" s="21"/>
      <c r="M35" s="21"/>
      <c r="N35" s="21"/>
      <c r="O35" s="21"/>
      <c r="P35" s="21"/>
    </row>
    <row r="36" spans="1:26" ht="45" customHeight="1">
      <c r="A36" s="21"/>
      <c r="B36" s="201"/>
      <c r="C36" s="201"/>
      <c r="D36" s="201"/>
      <c r="E36" s="201"/>
      <c r="F36" s="201"/>
      <c r="G36" s="201"/>
      <c r="H36" s="201"/>
      <c r="I36" s="33"/>
      <c r="J36" s="33"/>
      <c r="K36" s="33"/>
      <c r="L36" s="33"/>
      <c r="M36" s="33"/>
      <c r="N36" s="33"/>
      <c r="O36" s="33"/>
      <c r="P36" s="33"/>
      <c r="Q36" s="33"/>
      <c r="R36" s="33"/>
      <c r="S36" s="33"/>
      <c r="T36" s="33"/>
      <c r="U36" s="33"/>
      <c r="V36" s="33"/>
      <c r="W36" s="33"/>
      <c r="X36" s="33"/>
      <c r="Y36" s="33"/>
      <c r="Z36" s="33"/>
    </row>
    <row r="37" spans="1:26" ht="16">
      <c r="A37" s="21"/>
      <c r="B37" s="21"/>
      <c r="C37" s="21"/>
      <c r="D37" s="21"/>
      <c r="E37" s="21"/>
      <c r="F37" s="21"/>
      <c r="G37" s="21"/>
      <c r="H37" s="21"/>
      <c r="I37" s="21"/>
      <c r="J37" s="20"/>
      <c r="K37" s="21"/>
      <c r="L37" s="21"/>
      <c r="M37" s="21"/>
      <c r="N37" s="21"/>
      <c r="O37" s="21"/>
      <c r="P37" s="21"/>
    </row>
    <row r="38" spans="1:26" ht="16">
      <c r="A38" s="21"/>
      <c r="B38" s="21"/>
      <c r="C38" s="21"/>
      <c r="D38" s="21"/>
      <c r="E38" s="21"/>
      <c r="F38" s="21"/>
      <c r="G38" s="21"/>
      <c r="H38" s="21"/>
      <c r="I38" s="21"/>
      <c r="J38" s="20"/>
      <c r="K38" s="21"/>
      <c r="L38" s="21"/>
      <c r="M38" s="21"/>
      <c r="N38" s="21"/>
      <c r="O38" s="21"/>
      <c r="P38" s="21"/>
    </row>
    <row r="39" spans="1:26">
      <c r="J39" s="5"/>
    </row>
    <row r="40" spans="1:26">
      <c r="J40" s="5"/>
    </row>
    <row r="41" spans="1:26">
      <c r="J41" s="5"/>
    </row>
    <row r="42" spans="1:26">
      <c r="J42" s="5"/>
    </row>
    <row r="43" spans="1:26">
      <c r="J43" s="5"/>
    </row>
    <row r="44" spans="1:26">
      <c r="J44" s="5"/>
    </row>
    <row r="45" spans="1:26">
      <c r="J45" s="5"/>
    </row>
    <row r="46" spans="1:26">
      <c r="J46" s="5"/>
    </row>
    <row r="47" spans="1:26">
      <c r="J47" s="5"/>
    </row>
    <row r="48" spans="1:26">
      <c r="J48" s="5"/>
    </row>
    <row r="49" spans="10:12">
      <c r="J49" s="5"/>
    </row>
    <row r="50" spans="10:12">
      <c r="J50" s="4"/>
      <c r="K50" s="4"/>
      <c r="L50" s="4"/>
    </row>
    <row r="51" spans="10:12">
      <c r="J51" s="4"/>
    </row>
  </sheetData>
  <mergeCells count="29">
    <mergeCell ref="B33:H33"/>
    <mergeCell ref="B36:H36"/>
    <mergeCell ref="A10:K10"/>
    <mergeCell ref="A11:K11"/>
    <mergeCell ref="B30:AX30"/>
    <mergeCell ref="O31:AM31"/>
    <mergeCell ref="AN31:AZ31"/>
    <mergeCell ref="B20:G20"/>
    <mergeCell ref="B22:P22"/>
    <mergeCell ref="J28:K28"/>
    <mergeCell ref="J14:K14"/>
    <mergeCell ref="L14:L15"/>
    <mergeCell ref="M14:N14"/>
    <mergeCell ref="B16:G16"/>
    <mergeCell ref="B14:B15"/>
    <mergeCell ref="C14:E14"/>
    <mergeCell ref="A5:P5"/>
    <mergeCell ref="A6:P6"/>
    <mergeCell ref="A7:P7"/>
    <mergeCell ref="A13:A15"/>
    <mergeCell ref="B13:I13"/>
    <mergeCell ref="J13:L13"/>
    <mergeCell ref="M13:N13"/>
    <mergeCell ref="O13:P13"/>
    <mergeCell ref="B21:P21"/>
    <mergeCell ref="F14:F15"/>
    <mergeCell ref="G14:G15"/>
    <mergeCell ref="H14:H15"/>
    <mergeCell ref="I14:I15"/>
  </mergeCells>
  <printOptions horizontalCentered="1"/>
  <pageMargins left="0" right="0" top="0.39370078740157483" bottom="0.39370078740157483" header="0" footer="0"/>
  <pageSetup paperSize="5"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
  <sheetViews>
    <sheetView showGridLines="0" zoomScale="60" zoomScaleNormal="60" workbookViewId="0">
      <selection activeCell="E3" sqref="E3"/>
    </sheetView>
  </sheetViews>
  <sheetFormatPr baseColWidth="10" defaultColWidth="11.453125" defaultRowHeight="14.5"/>
  <cols>
    <col min="1" max="1" width="23.54296875" customWidth="1"/>
    <col min="2" max="2" width="32.453125" customWidth="1"/>
    <col min="3" max="3" width="25.54296875" customWidth="1"/>
    <col min="4" max="4" width="14.1796875" customWidth="1"/>
    <col min="5" max="5" width="26.453125" customWidth="1"/>
    <col min="6" max="6" width="24.7265625" bestFit="1" customWidth="1"/>
    <col min="7" max="7" width="27.1796875" customWidth="1"/>
    <col min="8" max="8" width="24.7265625" bestFit="1" customWidth="1"/>
    <col min="9" max="9" width="24" customWidth="1"/>
    <col min="10" max="10" width="21.453125" customWidth="1"/>
    <col min="11" max="11" width="28.7265625" customWidth="1"/>
    <col min="12" max="12" width="20.81640625" customWidth="1"/>
    <col min="13" max="13" width="26.54296875" customWidth="1"/>
  </cols>
  <sheetData>
    <row r="1" spans="1:13" ht="90" customHeight="1">
      <c r="A1" s="230" t="s">
        <v>118</v>
      </c>
      <c r="B1" s="230"/>
      <c r="C1" s="230"/>
      <c r="D1" s="230"/>
      <c r="E1" s="230"/>
      <c r="F1" s="230"/>
      <c r="G1" s="230"/>
      <c r="H1" s="230"/>
      <c r="I1" s="230"/>
      <c r="J1" s="230"/>
      <c r="K1" s="230"/>
      <c r="L1" s="230"/>
      <c r="M1" s="54"/>
    </row>
    <row r="2" spans="1:13" ht="23.25" customHeight="1">
      <c r="A2" s="55" t="s">
        <v>0</v>
      </c>
      <c r="B2" s="56" t="s">
        <v>103</v>
      </c>
      <c r="C2" s="57"/>
      <c r="D2" s="57"/>
      <c r="E2" s="57"/>
      <c r="F2" s="57"/>
      <c r="G2" s="57"/>
      <c r="H2" s="57"/>
      <c r="I2" s="57"/>
      <c r="J2" s="57"/>
      <c r="K2" s="57"/>
      <c r="L2" s="57"/>
      <c r="M2" s="57"/>
    </row>
    <row r="3" spans="1:13" ht="32.25" customHeight="1">
      <c r="A3" s="55" t="s">
        <v>2</v>
      </c>
      <c r="B3" s="58" t="s">
        <v>104</v>
      </c>
      <c r="C3" s="58"/>
      <c r="D3" s="58"/>
      <c r="E3" s="58"/>
      <c r="F3" s="58"/>
      <c r="G3" s="58"/>
      <c r="H3" s="58"/>
      <c r="I3" s="58"/>
      <c r="J3" s="58"/>
      <c r="K3" s="58"/>
      <c r="L3" s="58"/>
      <c r="M3" s="58"/>
    </row>
    <row r="4" spans="1:13" ht="32.25" customHeight="1" thickBot="1">
      <c r="A4" s="55" t="s">
        <v>4</v>
      </c>
      <c r="B4" s="231" t="s">
        <v>105</v>
      </c>
      <c r="C4" s="231"/>
      <c r="D4" s="58"/>
      <c r="E4" s="58"/>
      <c r="F4" s="58"/>
      <c r="G4" s="58"/>
      <c r="H4" s="58"/>
      <c r="I4" s="58"/>
      <c r="J4" s="58"/>
      <c r="K4" s="58"/>
      <c r="L4" s="58"/>
      <c r="M4" s="58"/>
    </row>
    <row r="5" spans="1:13" ht="27" customHeight="1">
      <c r="A5" s="232" t="s">
        <v>54</v>
      </c>
      <c r="B5" s="233"/>
      <c r="C5" s="233"/>
      <c r="D5" s="233"/>
      <c r="E5" s="233"/>
      <c r="F5" s="233" t="s">
        <v>106</v>
      </c>
      <c r="G5" s="233"/>
      <c r="H5" s="233" t="s">
        <v>107</v>
      </c>
      <c r="I5" s="233"/>
      <c r="J5" s="233" t="s">
        <v>108</v>
      </c>
      <c r="K5" s="233"/>
      <c r="L5" s="233" t="s">
        <v>109</v>
      </c>
      <c r="M5" s="234"/>
    </row>
    <row r="6" spans="1:13" ht="36" customHeight="1">
      <c r="A6" s="224" t="s">
        <v>31</v>
      </c>
      <c r="B6" s="226" t="s">
        <v>110</v>
      </c>
      <c r="C6" s="59" t="s">
        <v>111</v>
      </c>
      <c r="D6" s="228" t="s">
        <v>112</v>
      </c>
      <c r="E6" s="226" t="s">
        <v>113</v>
      </c>
      <c r="F6" s="59" t="s">
        <v>114</v>
      </c>
      <c r="G6" s="59" t="s">
        <v>115</v>
      </c>
      <c r="H6" s="59" t="s">
        <v>114</v>
      </c>
      <c r="I6" s="59" t="s">
        <v>115</v>
      </c>
      <c r="J6" s="59" t="s">
        <v>114</v>
      </c>
      <c r="K6" s="59" t="s">
        <v>115</v>
      </c>
      <c r="L6" s="59" t="s">
        <v>114</v>
      </c>
      <c r="M6" s="60" t="s">
        <v>115</v>
      </c>
    </row>
    <row r="7" spans="1:13" ht="27" customHeight="1" thickBot="1">
      <c r="A7" s="225"/>
      <c r="B7" s="227"/>
      <c r="C7" s="61" t="s">
        <v>116</v>
      </c>
      <c r="D7" s="229"/>
      <c r="E7" s="227"/>
      <c r="F7" s="61" t="s">
        <v>116</v>
      </c>
      <c r="G7" s="61" t="s">
        <v>117</v>
      </c>
      <c r="H7" s="61" t="s">
        <v>116</v>
      </c>
      <c r="I7" s="61" t="s">
        <v>117</v>
      </c>
      <c r="J7" s="61" t="s">
        <v>116</v>
      </c>
      <c r="K7" s="61" t="s">
        <v>117</v>
      </c>
      <c r="L7" s="61" t="s">
        <v>116</v>
      </c>
      <c r="M7" s="62" t="s">
        <v>117</v>
      </c>
    </row>
    <row r="8" spans="1:13" ht="134.25" customHeight="1">
      <c r="A8" s="63">
        <v>6473</v>
      </c>
      <c r="B8" s="64" t="s">
        <v>17</v>
      </c>
      <c r="C8" s="65" t="s">
        <v>18</v>
      </c>
      <c r="D8" s="66">
        <v>1080060</v>
      </c>
      <c r="E8" s="67">
        <v>5103202682</v>
      </c>
      <c r="F8" s="66">
        <v>251763</v>
      </c>
      <c r="G8" s="67">
        <f>+E8/4</f>
        <v>1275800670.5</v>
      </c>
      <c r="H8" s="66">
        <v>267695</v>
      </c>
      <c r="I8" s="67">
        <v>1275800670.5</v>
      </c>
      <c r="J8" s="68">
        <v>336257</v>
      </c>
      <c r="K8" s="67">
        <v>1275800670.5</v>
      </c>
      <c r="L8" s="68">
        <v>224345</v>
      </c>
      <c r="M8" s="69">
        <v>1275800670.5</v>
      </c>
    </row>
    <row r="9" spans="1:13" ht="126" customHeight="1">
      <c r="A9" s="70">
        <v>6521</v>
      </c>
      <c r="B9" s="71" t="s">
        <v>21</v>
      </c>
      <c r="C9" s="72" t="s">
        <v>22</v>
      </c>
      <c r="D9" s="73">
        <v>360552</v>
      </c>
      <c r="E9" s="74">
        <v>684000000</v>
      </c>
      <c r="F9" s="75">
        <v>89124</v>
      </c>
      <c r="G9" s="76">
        <f>+E9/4</f>
        <v>171000000</v>
      </c>
      <c r="H9" s="75">
        <v>89575</v>
      </c>
      <c r="I9" s="76">
        <v>171000000</v>
      </c>
      <c r="J9" s="75">
        <v>90476</v>
      </c>
      <c r="K9" s="76">
        <v>171000000</v>
      </c>
      <c r="L9" s="75">
        <v>91377</v>
      </c>
      <c r="M9" s="77">
        <v>171000000</v>
      </c>
    </row>
    <row r="10" spans="1:13" ht="172.5" customHeight="1" thickBot="1">
      <c r="A10" s="78">
        <v>6523</v>
      </c>
      <c r="B10" s="79" t="s">
        <v>19</v>
      </c>
      <c r="C10" s="80" t="s">
        <v>95</v>
      </c>
      <c r="D10" s="81">
        <v>976</v>
      </c>
      <c r="E10" s="82">
        <v>155000000</v>
      </c>
      <c r="F10" s="83">
        <v>241</v>
      </c>
      <c r="G10" s="82">
        <f>+E10/4</f>
        <v>38750000</v>
      </c>
      <c r="H10" s="83">
        <v>243</v>
      </c>
      <c r="I10" s="82">
        <v>38750000</v>
      </c>
      <c r="J10" s="83">
        <v>245</v>
      </c>
      <c r="K10" s="82">
        <v>38750000</v>
      </c>
      <c r="L10" s="83">
        <v>247</v>
      </c>
      <c r="M10" s="84">
        <v>38750000</v>
      </c>
    </row>
    <row r="11" spans="1:13" ht="18.5">
      <c r="A11" s="85"/>
      <c r="B11" s="85"/>
      <c r="C11" s="85"/>
      <c r="D11" s="85"/>
      <c r="E11" s="85"/>
      <c r="F11" s="85"/>
      <c r="G11" s="85"/>
      <c r="H11" s="85"/>
      <c r="I11" s="85"/>
      <c r="J11" s="85"/>
      <c r="K11" s="85"/>
      <c r="L11" s="85"/>
      <c r="M11" s="85"/>
    </row>
    <row r="12" spans="1:13" ht="18.5">
      <c r="A12" s="85"/>
      <c r="B12" s="86"/>
      <c r="C12" s="86"/>
      <c r="D12" s="87"/>
      <c r="E12" s="86"/>
      <c r="F12" s="86"/>
      <c r="G12" s="88"/>
      <c r="H12" s="88"/>
      <c r="I12" s="88"/>
      <c r="J12" s="86"/>
      <c r="K12" s="89"/>
      <c r="L12" s="85"/>
      <c r="M12" s="85"/>
    </row>
    <row r="13" spans="1:13" ht="18.5">
      <c r="A13" s="85"/>
      <c r="B13" s="90"/>
      <c r="C13" s="90"/>
      <c r="D13" s="90"/>
      <c r="E13" s="90"/>
      <c r="F13" s="90"/>
      <c r="G13" s="90"/>
      <c r="H13" s="90"/>
      <c r="I13" s="90"/>
      <c r="J13" s="90"/>
      <c r="K13" s="90"/>
      <c r="L13" s="85"/>
      <c r="M13" s="85"/>
    </row>
    <row r="14" spans="1:13" ht="18.5">
      <c r="A14" s="85"/>
      <c r="B14" s="85"/>
      <c r="C14" s="85"/>
      <c r="D14" s="85"/>
      <c r="E14" s="85"/>
      <c r="F14" s="85"/>
      <c r="G14" s="85"/>
      <c r="H14" s="85"/>
      <c r="I14" s="85"/>
      <c r="J14" s="85"/>
      <c r="K14" s="85"/>
      <c r="L14" s="85"/>
      <c r="M14" s="85"/>
    </row>
    <row r="15" spans="1:13" ht="18.5">
      <c r="A15" s="85"/>
      <c r="B15" s="85"/>
      <c r="C15" s="85"/>
      <c r="D15" s="85"/>
      <c r="E15" s="85"/>
      <c r="F15" s="85"/>
      <c r="G15" s="85"/>
      <c r="H15" s="85"/>
      <c r="I15" s="85"/>
      <c r="J15" s="85"/>
      <c r="K15" s="85"/>
      <c r="L15" s="85"/>
      <c r="M15" s="85"/>
    </row>
    <row r="16" spans="1:13" ht="18.5">
      <c r="A16" s="85"/>
      <c r="B16" s="85"/>
      <c r="C16" s="85"/>
      <c r="D16" s="85"/>
      <c r="E16" s="85"/>
      <c r="F16" s="85"/>
      <c r="G16" s="85"/>
      <c r="H16" s="85"/>
      <c r="I16" s="85"/>
      <c r="J16" s="85"/>
      <c r="K16" s="85"/>
      <c r="L16" s="85"/>
      <c r="M16" s="85"/>
    </row>
    <row r="17" spans="1:13" ht="18.5">
      <c r="A17" s="85"/>
      <c r="B17" s="85"/>
      <c r="C17" s="85"/>
      <c r="D17" s="85"/>
      <c r="E17" s="85"/>
      <c r="F17" s="85"/>
      <c r="G17" s="85"/>
      <c r="H17" s="85"/>
      <c r="I17" s="85"/>
      <c r="J17" s="85"/>
      <c r="K17" s="85"/>
      <c r="L17" s="85"/>
      <c r="M17" s="85"/>
    </row>
    <row r="18" spans="1:13" ht="18.5">
      <c r="A18" s="91"/>
      <c r="B18" s="91"/>
      <c r="C18" s="91"/>
      <c r="D18" s="91"/>
      <c r="E18" s="91"/>
      <c r="F18" s="91"/>
      <c r="G18" s="91"/>
      <c r="H18" s="91"/>
      <c r="I18" s="91"/>
      <c r="J18" s="91"/>
      <c r="K18" s="91"/>
      <c r="L18" s="91"/>
      <c r="M18" s="91"/>
    </row>
  </sheetData>
  <mergeCells count="11">
    <mergeCell ref="A6:A7"/>
    <mergeCell ref="B6:B7"/>
    <mergeCell ref="D6:D7"/>
    <mergeCell ref="E6:E7"/>
    <mergeCell ref="A1:L1"/>
    <mergeCell ref="B4:C4"/>
    <mergeCell ref="A5:E5"/>
    <mergeCell ref="F5:G5"/>
    <mergeCell ref="H5:I5"/>
    <mergeCell ref="J5:K5"/>
    <mergeCell ref="L5:M5"/>
  </mergeCells>
  <pageMargins left="0.7" right="0.7" top="0.75" bottom="0.75" header="0.3" footer="0.3"/>
  <pageSetup scale="3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045315FBA9F44D8D70733E3990EA95" ma:contentTypeVersion="12" ma:contentTypeDescription="Crear nuevo documento." ma:contentTypeScope="" ma:versionID="ceb7bbe4551f05980a15400c4f91b6ce">
  <xsd:schema xmlns:xsd="http://www.w3.org/2001/XMLSchema" xmlns:xs="http://www.w3.org/2001/XMLSchema" xmlns:p="http://schemas.microsoft.com/office/2006/metadata/properties" xmlns:ns2="413b7329-655d-4d7d-a76a-bebacd67a116" xmlns:ns3="6e0e2266-76bd-4139-930a-1cefa2e3aa60" targetNamespace="http://schemas.microsoft.com/office/2006/metadata/properties" ma:root="true" ma:fieldsID="e79048e8a7a9c2e2389d0d4c1f59bb74" ns2:_="" ns3:_="">
    <xsd:import namespace="413b7329-655d-4d7d-a76a-bebacd67a116"/>
    <xsd:import namespace="6e0e2266-76bd-4139-930a-1cefa2e3a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b7329-655d-4d7d-a76a-bebacd67a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e2266-76bd-4139-930a-1cefa2e3aa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BDE329-B325-4792-A3F1-FFB46AB614AE}">
  <ds:schemaRefs>
    <ds:schemaRef ds:uri="http://schemas.microsoft.com/sharepoint/v3/contenttype/forms"/>
  </ds:schemaRefs>
</ds:datastoreItem>
</file>

<file path=customXml/itemProps2.xml><?xml version="1.0" encoding="utf-8"?>
<ds:datastoreItem xmlns:ds="http://schemas.openxmlformats.org/officeDocument/2006/customXml" ds:itemID="{B6EDA6C6-F1A5-478B-8D85-1611625A73E7}">
  <ds:schemaRefs>
    <ds:schemaRef ds:uri="http://purl.org/dc/elements/1.1/"/>
    <ds:schemaRef ds:uri="6e0e2266-76bd-4139-930a-1cefa2e3aa60"/>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413b7329-655d-4d7d-a76a-bebacd67a116"/>
    <ds:schemaRef ds:uri="http://schemas.microsoft.com/office/2006/metadata/properties"/>
  </ds:schemaRefs>
</ds:datastoreItem>
</file>

<file path=customXml/itemProps3.xml><?xml version="1.0" encoding="utf-8"?>
<ds:datastoreItem xmlns:ds="http://schemas.openxmlformats.org/officeDocument/2006/customXml" ds:itemID="{6305E241-B08C-4667-91AF-132C436E3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b7329-655d-4d7d-a76a-bebacd67a116"/>
    <ds:schemaRef ds:uri="6e0e2266-76bd-4139-930a-1cefa2e3a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Informe Segundo Trimestre 2023</vt:lpstr>
      <vt:lpstr>EJEC.FIS.-FIN. ABRIL-JUNIO 2023</vt:lpstr>
      <vt:lpstr>Informe Primer Trimestre 2023</vt:lpstr>
      <vt:lpstr>EJEC.FIS. -FIN. ENE-MAR. 2023</vt:lpstr>
      <vt:lpstr>Programación indicativa 2023</vt:lpstr>
      <vt:lpstr>'EJEC.FIS. -FIN. ENE-MAR. 2023'!Área_de_impresión</vt:lpstr>
      <vt:lpstr>'Programación indicativa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 Florentino P.</dc:creator>
  <cp:keywords/>
  <dc:description/>
  <cp:lastModifiedBy>Gilena J. Alcantara Mateo</cp:lastModifiedBy>
  <cp:revision/>
  <cp:lastPrinted>2023-07-10T13:26:05Z</cp:lastPrinted>
  <dcterms:created xsi:type="dcterms:W3CDTF">2022-02-08T13:21:40Z</dcterms:created>
  <dcterms:modified xsi:type="dcterms:W3CDTF">2023-07-10T14:03:25Z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0x01010027045315FBA9F44D8D70733E3990EA95</vt:lpwstr>
  </property>
</Properties>
</file>