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anrosario_poderjudicial_gob_do/Documents/Escritorio/"/>
    </mc:Choice>
  </mc:AlternateContent>
  <xr:revisionPtr revIDLastSave="35" documentId="8_{0ACDAC3B-E978-4B90-9B97-0A37E453764B}" xr6:coauthVersionLast="47" xr6:coauthVersionMax="47" xr10:uidLastSave="{2D264774-7D48-4B7D-8404-F587BCB187E2}"/>
  <bookViews>
    <workbookView xWindow="28680" yWindow="-120" windowWidth="29040" windowHeight="15720" xr2:uid="{B803DA82-870D-4D92-9201-B92B72EBFEF0}"/>
  </bookViews>
  <sheets>
    <sheet name="Informe Primer Trimestre 2025" sheetId="1" r:id="rId1"/>
    <sheet name="EJEC-FIS.Enero-Mar.2025" sheetId="2" r:id="rId2"/>
  </sheets>
  <externalReferences>
    <externalReference r:id="rId3"/>
    <externalReference r:id="rId4"/>
    <externalReference r:id="rId5"/>
  </externalReferences>
  <definedNames>
    <definedName name="aa">#REF!</definedName>
    <definedName name="aaa">#REF!</definedName>
    <definedName name="AAAAAAAAAAAAAA">#REF!</definedName>
    <definedName name="AME">#REF!</definedName>
    <definedName name="años">#REF!</definedName>
    <definedName name="areas">#REF!</definedName>
    <definedName name="areas2">#REF!</definedName>
    <definedName name="categoria">#REF!</definedName>
    <definedName name="Conssssssss">[1]listas!$G$36:$G$39</definedName>
    <definedName name="CONTABILIDAD">#REF!</definedName>
    <definedName name="CTAACUM">#REF!</definedName>
    <definedName name="CTAMES">#REF!</definedName>
    <definedName name="cuentas">[2]listas!$B$5:$C$183</definedName>
    <definedName name="Inicial">#REF!</definedName>
    <definedName name="J">#REF!</definedName>
    <definedName name="JH">#REF!</definedName>
    <definedName name="jjj">#REF!</definedName>
    <definedName name="LA.2">#REF!</definedName>
    <definedName name="LA.3">#REF!</definedName>
    <definedName name="LA.4">#REF!</definedName>
    <definedName name="LA.5">#REF!</definedName>
    <definedName name="LA.6">#REF!</definedName>
    <definedName name="LA.7">#REF!</definedName>
    <definedName name="MONEDA">#REF!</definedName>
    <definedName name="OBJ">#REF!</definedName>
    <definedName name="objetivo">#REF!</definedName>
    <definedName name="OE">#REF!</definedName>
    <definedName name="OTRO">#REF!</definedName>
    <definedName name="PEDRO">#REF!</definedName>
    <definedName name="priori">#REF!</definedName>
    <definedName name="prioridad">#REF!</definedName>
    <definedName name="qq">#REF!</definedName>
    <definedName name="qqq">#REF!</definedName>
    <definedName name="qwsqwqws">#REF!</definedName>
    <definedName name="rererter">#REF!</definedName>
    <definedName name="sdfgsrg">[1]listas!$G$9:$G$17</definedName>
    <definedName name="SISI">#REF!</definedName>
    <definedName name="solicitado">[1]Solicitado!$E$12:$E$5000</definedName>
    <definedName name="sssssss">[3]listas!$C$12:$C$14</definedName>
    <definedName name="SUM">#REF!</definedName>
    <definedName name="SUMAACUM">#REF!</definedName>
    <definedName name="SUMAMES">#REF!</definedName>
    <definedName name="valores">#REF!</definedName>
    <definedName name="vvvvvvvvvvvvvvvvvvvvvvvvvvvv">[3]listas!$C$12:$C$14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" l="1"/>
  <c r="J19" i="2"/>
  <c r="N18" i="2"/>
  <c r="N15" i="2" s="1"/>
  <c r="M18" i="2"/>
  <c r="M15" i="2" s="1"/>
  <c r="P17" i="2"/>
  <c r="O17" i="2"/>
  <c r="P16" i="2"/>
  <c r="O16" i="2"/>
  <c r="N16" i="2"/>
  <c r="L15" i="2"/>
  <c r="K15" i="2"/>
  <c r="K19" i="2" s="1"/>
  <c r="J15" i="2"/>
  <c r="I15" i="2"/>
  <c r="I19" i="2" s="1"/>
  <c r="H15" i="2"/>
  <c r="H19" i="2" s="1"/>
  <c r="G30" i="1"/>
  <c r="I30" i="1" s="1"/>
  <c r="F30" i="1"/>
  <c r="H30" i="1" s="1"/>
  <c r="J30" i="1" s="1"/>
  <c r="I29" i="1"/>
  <c r="F29" i="1"/>
  <c r="H29" i="1" s="1"/>
  <c r="J29" i="1" s="1"/>
  <c r="I28" i="1"/>
  <c r="F28" i="1"/>
  <c r="H28" i="1" s="1"/>
  <c r="C24" i="1"/>
  <c r="A24" i="1"/>
  <c r="O15" i="2" l="1"/>
  <c r="M19" i="2"/>
  <c r="O19" i="2" s="1"/>
  <c r="P15" i="2"/>
  <c r="N19" i="2"/>
  <c r="P19" i="2" s="1"/>
  <c r="O18" i="2"/>
  <c r="P18" i="2"/>
  <c r="J28" i="1"/>
  <c r="F24" i="1"/>
  <c r="I24" i="1" s="1"/>
</calcChain>
</file>

<file path=xl/sharedStrings.xml><?xml version="1.0" encoding="utf-8"?>
<sst xmlns="http://schemas.openxmlformats.org/spreadsheetml/2006/main" count="135" uniqueCount="119">
  <si>
    <t>Informe de Evaluación Primer Trimestre del 2025 de las Metas Físicas-Financieras</t>
  </si>
  <si>
    <t>I -Información Instituciónal</t>
  </si>
  <si>
    <t>I.I - Completar los datos requeridos sobre la institución</t>
  </si>
  <si>
    <t>Capítulo</t>
  </si>
  <si>
    <t>301-Poder Judicial</t>
  </si>
  <si>
    <t>Subcapítulo</t>
  </si>
  <si>
    <t>1-Poder Judicial</t>
  </si>
  <si>
    <t>Unidad Ejecutora</t>
  </si>
  <si>
    <t>Misión</t>
  </si>
  <si>
    <t>Garantizar derechos resolviendo conflictos de manera oportuna y eficiente, a través de una administración de justicia que favorece la convivencia pacífica, en el marco de un Estado Social y democrático de Derecho.</t>
  </si>
  <si>
    <t>Visión</t>
  </si>
  <si>
    <t>Una justicia oportuna, inclusiva, accesible y confiable, garante de la dignidad y los derechos de las personas, reconocida por la integridad y compromiso institucional de sus servidores y servidoras.</t>
  </si>
  <si>
    <t>II. Contribución a la Estrategia Nacional de Desarrollo</t>
  </si>
  <si>
    <t>Eje estratégico:</t>
  </si>
  <si>
    <t>Desarrollo Institucional</t>
  </si>
  <si>
    <t>Objetivo general:</t>
  </si>
  <si>
    <t xml:space="preserve"> Imperio de la ley y seguridad ciudadana. </t>
  </si>
  <si>
    <t>Objetivo(s) específico(s):</t>
  </si>
  <si>
    <t>1,2,1</t>
  </si>
  <si>
    <t xml:space="preserve"> Fortalecer el respeto a la ley y sancionar su incumplimiento a través de un sistema de
administración de justicia accesible a toda la población, eficiente en el despacho judicial y ágil en los procesos judiciales</t>
  </si>
  <si>
    <t>III. Información del Programa</t>
  </si>
  <si>
    <t>Nombre:</t>
  </si>
  <si>
    <t>Administración de Justicia</t>
  </si>
  <si>
    <t>Descripción:</t>
  </si>
  <si>
    <t>Proporcinar un servicio de justicia oportuno y eficiente, accesible a todos los ciudadanos para la resolución de los conflictos y garantizar los derechos de las personas.</t>
  </si>
  <si>
    <r>
      <t>Beneficiarios:</t>
    </r>
    <r>
      <rPr>
        <sz val="12"/>
        <color rgb="FF000000"/>
        <rFont val="Montserrat"/>
      </rPr>
      <t xml:space="preserve"> </t>
    </r>
  </si>
  <si>
    <t>Los habitantes del país</t>
  </si>
  <si>
    <t>Resultado Asociado:</t>
  </si>
  <si>
    <t>Lograr la paz social y seguridad juridica de los dominicanos en el marco de un estado de derecho.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</si>
  <si>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</si>
  <si>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</si>
  <si>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</si>
  <si>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</si>
  <si>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</si>
  <si>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</si>
  <si>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</si>
  <si>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</si>
  <si>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 xml:space="preserve"> 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</si>
  <si>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</si>
  <si>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</si>
  <si>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</si>
  <si>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</si>
  <si>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</si>
  <si>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</si>
  <si>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</si>
  <si>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</si>
  <si>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</si>
  <si>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</si>
  <si>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</si>
  <si>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</si>
  <si>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Usuarios del Sistema de Administración de Justicia con Decisiones Emitidas </t>
  </si>
  <si>
    <t>No. De desiciones  emitidas a nivel nacional</t>
  </si>
  <si>
    <t xml:space="preserve">Certificados de Títulos Expedidos a Propietarios </t>
  </si>
  <si>
    <t>No. de Certificados de Títulos expedidos</t>
  </si>
  <si>
    <t xml:space="preserve">Jueces del Sistema Judicial y Aspirantes a Juez de paz reciben Capacitación y Formación Intergral </t>
  </si>
  <si>
    <t>No. de Jueces/Aspirantes a Juez de Paz   capacitados/formados</t>
  </si>
  <si>
    <t>V. Análisis de los Logros y Desviaciones</t>
  </si>
  <si>
    <t>V.I - Información de Logros y Desviaciones por Producto</t>
  </si>
  <si>
    <t xml:space="preserve">Producto: </t>
  </si>
  <si>
    <t>Sentencias Emitidas</t>
  </si>
  <si>
    <t xml:space="preserve">Descripción del producto: </t>
  </si>
  <si>
    <t>Decisión judicial emitida por un juez o tribunal que pone fin a una litis (civil y comercial, de familia, laboral, contencioso-administrativo, inmobiliaria) o causa penal, mediante la cual se reconoce o declara el derecho de una de las partes, obligando a la otra a cumplir con lo resuelto.</t>
  </si>
  <si>
    <t>Logros alcanzados:</t>
  </si>
  <si>
    <t xml:space="preserve">Durante el primer trimestre de 2025, se emitieron 244,614 sentencias de un total de 261,411 decisiones programadas para ese período, lo que representa un cumplimiento del 93.57% de la meta física. En términos financieros, la ejecución alcanzó un 25% de lo programado, con una inversión ejecutada de RD$2,030,238,471.75.                                                                                                                                             </t>
  </si>
  <si>
    <t>Causas y justificación del desvío:</t>
  </si>
  <si>
    <t>La desviación del 6.43% en el cumplimiento físico se atribuye a los ajustes derivados de la implementación de mejoras en los procesos de gestión judicial, orientadas a fortalecer la calidad y trazabilidad de las decisiones. Estos cambios, aunque necesarios para una mejora estructural, impactaron temporalmente en la capacidad operativa para alcanzar el 100% de la meta trimestral.  En cuanto a la ejecución financiera, el 25% ejecutado corresponde proporcionalmente al primer trimestre del presupuesto anual asignado, por lo que no se reportan desviaciones en este componente.</t>
  </si>
  <si>
    <t>Certificados de Títulos Expedidos</t>
  </si>
  <si>
    <t>Documento oficial emitido y garantizado por el Estado dominicano, que acredita la existencia de un derecho real de propiedad y la titularidad sobre un inmueble.</t>
  </si>
  <si>
    <t>Durante el primer trimestre de 2025, se emitieron 105,954 Certificados de Títulos, superando la meta trimestral programada. Esta ejecución representa un cumplimiento del 103.48% respecto a la programación física, como se refleja en la tabla de desempeño.  En cuanto a la ejecución financiera, se alcanzó el 25% del presupuesto anual previsto, conforme a lo programado para este período.</t>
  </si>
  <si>
    <t>El sobrecumplimiento de la meta física se debe a la actualización y fortalecimiento de los sistemas de tecnología de la información, así como a la agilización de los procesos operativos en el Registro Inmobiliario. Estas mejoras permitieron atender de manera más eficiente la demanda de solicitudes, logrando una emisión superior a lo proyectado y garantizando un servicio más oportuno y eficaz para la ciudadanía.</t>
  </si>
  <si>
    <t>Jueces y Aspirantes a Juez de Paz capacitados/formados integralmente.</t>
  </si>
  <si>
    <t xml:space="preserve">Este producto tiene por finalidad, contribuir con la excelencia en el sistema de administración de justicia, mediante la aplicación de un conjunto de programas dirigidos a satisfacer todas las necesidades de formación de los aspirantes a  juez de paz, asi como de capacitación continua de los jueces existentes del Poder Judicial.   </t>
  </si>
  <si>
    <t>Durante el primer trimestre de 2025, el Poder Judicial, a través de la Escuela Nacional de la Judicatura (ENJ), logró la capacitación de 244 jueces y aspirantes, superando la meta trimestral con un cumplimiento del 126.42%. Las actividades de formación incluyeron talleres en áreas clave como derecho penal, civil, principios judiciales, así como formación integral y funcional.  La ejecución financiera alcanzó el 25% del presupuesto anual programado, acorde al ritmo previsto.</t>
  </si>
  <si>
    <t>El sobrecumplimiento físico de un 26.42% se debe a la implementación de nuevas metodologías en las actividades de formación presencial y virtual, que optimizaron la cobertura y eficiencia de los programas impartidos. Esta mejora permitió superar significativamente las metas establecidas para el primer trimestre, garantizando mayor impacto en el fortalecimiento de las competencias judiciales.</t>
  </si>
  <si>
    <r>
      <t xml:space="preserve">VI. </t>
    </r>
    <r>
      <rPr>
        <b/>
        <sz val="11"/>
        <color theme="0"/>
        <rFont val="Montserrat"/>
      </rPr>
      <t>Oportunidades de Mejora</t>
    </r>
  </si>
  <si>
    <t xml:space="preserve">VI. I - De acuerdo a los eventos presentados durante la ejecución del producto, ¿qué aspecto puede mejorarse? </t>
  </si>
  <si>
    <t>Se recomienda continuar con la implementación progresiva de la Ley 339-22 y su reglamento, como vía para transformar y fortalecer el sistema de justicia, promoviendo una Justicia al Día que garantice la dignidad y los derechos de las personas.  La aplicación de esta normativa permitirá a los usuarios realizar solicitudes y depósitos en línea, así como consultar y dar seguimiento a sus expedientes desde cualquier lugar, lo que incrementará la agilidad de los procesos, reducirá costos operativos y facilitará el acceso de la ciudadanía a los servicios de justicia.</t>
  </si>
  <si>
    <t>AVANCE FÍSICO - FINANCIERO Y DESVÍOS</t>
  </si>
  <si>
    <t>Enero-Marzo 2025</t>
  </si>
  <si>
    <r>
      <rPr>
        <b/>
        <sz val="11"/>
        <color theme="1"/>
        <rFont val="Century Gothic"/>
        <family val="2"/>
      </rPr>
      <t xml:space="preserve">Misión: </t>
    </r>
    <r>
      <rPr>
        <sz val="11"/>
        <color theme="1"/>
        <rFont val="Century Gothic"/>
        <family val="2"/>
      </rPr>
      <t>Garantizar derechos resolviendo conflictos de manera oportuna y eficiente, a través de una administración de justicia que favorece la convivencia pacífica, en el marco de un Estado Social y democrático de Derecho.</t>
    </r>
  </si>
  <si>
    <r>
      <rPr>
        <b/>
        <sz val="11"/>
        <color theme="1"/>
        <rFont val="Century Gothic"/>
        <family val="2"/>
      </rPr>
      <t>Visión:</t>
    </r>
    <r>
      <rPr>
        <sz val="11"/>
        <color theme="1"/>
        <rFont val="Century Gothic"/>
        <family val="2"/>
      </rPr>
      <t xml:space="preserve"> Una justicia oportuna, inclusiva, accesible y confiable, garante de la dignidad y los derechos de las personas, reconocida por la integridad y compromiso institucional de sus servidores y servidoras.</t>
    </r>
  </si>
  <si>
    <t>SIGEF</t>
  </si>
  <si>
    <t>PROGRAMAS PRESUPUESTARIOS</t>
  </si>
  <si>
    <t>Programación Física Financiera Enero-Marzo 2025</t>
  </si>
  <si>
    <t>Ejecución Física Financiera Enero-Marzo 2025</t>
  </si>
  <si>
    <t>% de Ejecución Fisico-Finanaciero, Enero-Marzo  2025</t>
  </si>
  <si>
    <t>NUM. Y PRODUCTO</t>
  </si>
  <si>
    <t>Estrategia Nacional de Desarrollo a Contribuir</t>
  </si>
  <si>
    <t>BENEFICIARIO</t>
  </si>
  <si>
    <t xml:space="preserve">UNIDAD DE MEDIDA </t>
  </si>
  <si>
    <t>Presupuesto Inicial   Aprobado 2025</t>
  </si>
  <si>
    <t>Metas Físicas para el año 2025</t>
  </si>
  <si>
    <t>Enero-Marzo</t>
  </si>
  <si>
    <t xml:space="preserve">   Presupuesto  2025  Modificado   Vigente  (B)</t>
  </si>
  <si>
    <t>% Física de avance</t>
  </si>
  <si>
    <t>% Financiero de avance</t>
  </si>
  <si>
    <t>Ejec</t>
  </si>
  <si>
    <t>Obj. Gral.</t>
  </si>
  <si>
    <t>Obj. Esp.</t>
  </si>
  <si>
    <t>Programación Física (A)</t>
  </si>
  <si>
    <t xml:space="preserve">Programación Financiera                     </t>
  </si>
  <si>
    <t>Ejecución Física  (C)</t>
  </si>
  <si>
    <t xml:space="preserve">        Ejecución              Financiera (D)</t>
  </si>
  <si>
    <t>% Física =C/A*100</t>
  </si>
  <si>
    <t>Financiera %=D/B*100</t>
  </si>
  <si>
    <t xml:space="preserve">Código </t>
  </si>
  <si>
    <t>PROGRAMA 11 - ADMINISTRACIÓN DE JUSTICIA</t>
  </si>
  <si>
    <t>1.2.1</t>
  </si>
  <si>
    <t>Los Habitantes del País</t>
  </si>
  <si>
    <t>No. De decisiones  emitidas a nivel nacional</t>
  </si>
  <si>
    <t xml:space="preserve">Jueces del Sistema Judicial y Aspirantes a Juez de paz reciben Capacitación y Formación Integral </t>
  </si>
  <si>
    <t>No. de Aspirante a Juez de Paz   formados</t>
  </si>
  <si>
    <t>TOTAL GENERAL PROGRAMAS SUSTANTIVOS 11</t>
  </si>
  <si>
    <t>Los datos presentados son preliminares</t>
  </si>
  <si>
    <r>
      <rPr>
        <b/>
        <sz val="10"/>
        <rFont val="Century Gothic"/>
        <family val="2"/>
      </rPr>
      <t>Nota:</t>
    </r>
    <r>
      <rPr>
        <sz val="10"/>
        <rFont val="Century Gothic"/>
        <family val="2"/>
      </rPr>
      <t xml:space="preserve"> Este análisis físico-financiero, solo se realiza a los Programas sustantivos y de producción terminal de este Poder Judicial : Prog. 11.-(Administración de Justicia). La justificación de desviación de los productos se realizan en el informe final del año, en vista de que los productos pueden sufrir variaciones durante el año.</t>
    </r>
  </si>
  <si>
    <t>Gilena Alcántara</t>
  </si>
  <si>
    <t xml:space="preserve">Isnelda Guzmán </t>
  </si>
  <si>
    <t>Gerente de Planificación y Seguimiento</t>
  </si>
  <si>
    <t>Director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</si>
</sst>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09]0.00%"/>
    <numFmt numFmtId="165" formatCode="_-* #,##0\ _€_-;\-* #,##0\ _€_-;_-* &quot;-&quot;??\ _€_-;_-@_-"/>
    <numFmt numFmtId="166" formatCode="_-* #,##0.00\ _€_-;\-* #,##0.00\ _€_-;_-* &quot;-&quot;??\ _€_-;_-@_-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000000"/>
      <name val="Montserrat"/>
    </font>
    <font>
      <sz val="11"/>
      <color theme="1"/>
      <name val="Montserrat"/>
    </font>
    <font>
      <b/>
      <sz val="12"/>
      <color theme="0"/>
      <name val="Montserrat"/>
    </font>
    <font>
      <b/>
      <sz val="11"/>
      <color theme="1"/>
      <name val="Montserrat"/>
    </font>
    <font>
      <b/>
      <sz val="11"/>
      <color rgb="FF000000"/>
      <name val="Montserrat"/>
    </font>
    <font>
      <sz val="11"/>
      <color rgb="FF000000"/>
      <name val="Aptos Narrow"/>
      <family val="2"/>
      <scheme val="minor"/>
    </font>
    <font>
      <sz val="11"/>
      <name val="Montserrat"/>
    </font>
    <font>
      <sz val="10"/>
      <color theme="1"/>
      <name val="Montserrat"/>
    </font>
    <font>
      <b/>
      <sz val="11"/>
      <name val="Montserrat"/>
    </font>
    <font>
      <sz val="12"/>
      <color rgb="FF000000"/>
      <name val="Montserrat"/>
    </font>
    <font>
      <b/>
      <sz val="12"/>
      <color theme="1"/>
      <name val="Montserrat"/>
    </font>
    <font>
      <b/>
      <sz val="10"/>
      <color rgb="FF000000"/>
      <name val="Montserrat"/>
    </font>
    <font>
      <sz val="10"/>
      <name val="Montserrat"/>
    </font>
    <font>
      <sz val="11"/>
      <color rgb="FF000000"/>
      <name val="Montserrat"/>
    </font>
    <font>
      <b/>
      <sz val="9"/>
      <name val="Montserrat"/>
    </font>
    <font>
      <sz val="11"/>
      <color rgb="FFFF0000"/>
      <name val="Montserrat"/>
    </font>
    <font>
      <b/>
      <sz val="11"/>
      <color theme="0"/>
      <name val="Montserrat"/>
    </font>
    <font>
      <sz val="12"/>
      <name val="Century Gothic"/>
      <family val="2"/>
    </font>
    <font>
      <b/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8"/>
      <color rgb="FF000000"/>
      <name val="Century Gothic"/>
      <family val="2"/>
    </font>
    <font>
      <b/>
      <sz val="8"/>
      <name val="Century Gothic"/>
      <family val="2"/>
    </font>
    <font>
      <b/>
      <sz val="11"/>
      <color rgb="FF000000"/>
      <name val="Century Gothic"/>
      <family val="2"/>
    </font>
    <font>
      <sz val="11"/>
      <color theme="1"/>
      <name val="Calibri"/>
      <family val="2"/>
    </font>
    <font>
      <sz val="12"/>
      <color rgb="FF000000"/>
      <name val="Century Gothic"/>
      <family val="2"/>
    </font>
    <font>
      <sz val="11"/>
      <color rgb="FF000000"/>
      <name val="Calibri"/>
      <family val="2"/>
    </font>
    <font>
      <b/>
      <sz val="12"/>
      <name val="Century Gothic"/>
      <family val="2"/>
    </font>
    <font>
      <sz val="10"/>
      <color rgb="FF000000"/>
      <name val="Century Gothic"/>
      <family val="2"/>
    </font>
    <font>
      <sz val="9"/>
      <color theme="1"/>
      <name val="Montserrat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50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5F5F5"/>
      </patternFill>
    </fill>
    <fill>
      <patternFill patternType="solid">
        <fgColor theme="3" tint="0.89999084444715716"/>
        <bgColor indexed="64"/>
      </patternFill>
    </fill>
  </fills>
  <borders count="24">
    <border>
      <left/>
      <right/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0" xfId="0" applyFont="1" applyProtection="1"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 wrapText="1"/>
    </xf>
    <xf numFmtId="0" fontId="10" fillId="0" borderId="4" xfId="3" applyFont="1" applyBorder="1" applyAlignment="1">
      <alignment vertical="center" readingOrder="1"/>
    </xf>
    <xf numFmtId="3" fontId="14" fillId="0" borderId="5" xfId="2" applyNumberFormat="1" applyFont="1" applyFill="1" applyBorder="1" applyAlignment="1">
      <alignment horizontal="center" vertical="center" wrapText="1" readingOrder="1"/>
    </xf>
    <xf numFmtId="43" fontId="14" fillId="0" borderId="5" xfId="4" applyFont="1" applyFill="1" applyBorder="1" applyAlignment="1">
      <alignment vertical="center" wrapText="1" readingOrder="1"/>
    </xf>
    <xf numFmtId="37" fontId="15" fillId="0" borderId="5" xfId="1" applyNumberFormat="1" applyFont="1" applyFill="1" applyBorder="1" applyAlignment="1">
      <alignment horizontal="center" vertical="center" wrapText="1" readingOrder="1"/>
    </xf>
    <xf numFmtId="43" fontId="8" fillId="0" borderId="5" xfId="1" applyFont="1" applyFill="1" applyBorder="1" applyAlignment="1">
      <alignment vertical="center" wrapText="1" readingOrder="1"/>
    </xf>
    <xf numFmtId="3" fontId="3" fillId="0" borderId="5" xfId="3" applyNumberFormat="1" applyFont="1" applyBorder="1" applyAlignment="1">
      <alignment horizontal="center" vertical="center" wrapText="1" readingOrder="1"/>
    </xf>
    <xf numFmtId="3" fontId="15" fillId="7" borderId="5" xfId="3" applyNumberFormat="1" applyFont="1" applyFill="1" applyBorder="1" applyAlignment="1">
      <alignment horizontal="center" vertical="center" wrapText="1" readingOrder="1"/>
    </xf>
    <xf numFmtId="0" fontId="6" fillId="0" borderId="4" xfId="0" applyFont="1" applyBorder="1" applyAlignment="1" applyProtection="1">
      <alignment vertical="center" wrapText="1"/>
      <protection locked="0"/>
    </xf>
    <xf numFmtId="0" fontId="19" fillId="7" borderId="0" xfId="0" applyFont="1" applyFill="1" applyAlignment="1">
      <alignment vertical="center"/>
    </xf>
    <xf numFmtId="0" fontId="19" fillId="7" borderId="0" xfId="0" applyFont="1" applyFill="1"/>
    <xf numFmtId="0" fontId="19" fillId="7" borderId="0" xfId="0" applyFont="1" applyFill="1" applyAlignment="1">
      <alignment horizontal="center"/>
    </xf>
    <xf numFmtId="0" fontId="19" fillId="0" borderId="0" xfId="0" applyFont="1"/>
    <xf numFmtId="0" fontId="22" fillId="7" borderId="0" xfId="0" applyFont="1" applyFill="1" applyAlignment="1">
      <alignment vertical="center"/>
    </xf>
    <xf numFmtId="0" fontId="22" fillId="7" borderId="0" xfId="0" applyFont="1" applyFill="1"/>
    <xf numFmtId="0" fontId="22" fillId="7" borderId="0" xfId="0" applyFont="1" applyFill="1" applyAlignment="1">
      <alignment horizontal="center"/>
    </xf>
    <xf numFmtId="0" fontId="19" fillId="0" borderId="0" xfId="0" applyFont="1" applyAlignment="1">
      <alignment vertical="center"/>
    </xf>
    <xf numFmtId="0" fontId="25" fillId="6" borderId="13" xfId="0" applyFont="1" applyFill="1" applyBorder="1" applyAlignment="1">
      <alignment horizontal="center" vertical="center"/>
    </xf>
    <xf numFmtId="0" fontId="27" fillId="8" borderId="14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165" fontId="25" fillId="8" borderId="14" xfId="0" applyNumberFormat="1" applyFont="1" applyFill="1" applyBorder="1" applyAlignment="1">
      <alignment horizontal="center"/>
    </xf>
    <xf numFmtId="166" fontId="29" fillId="8" borderId="14" xfId="0" applyNumberFormat="1" applyFont="1" applyFill="1" applyBorder="1" applyAlignment="1">
      <alignment horizontal="right" vertical="center"/>
    </xf>
    <xf numFmtId="43" fontId="26" fillId="8" borderId="14" xfId="0" applyNumberFormat="1" applyFont="1" applyFill="1" applyBorder="1" applyAlignment="1">
      <alignment vertical="center"/>
    </xf>
    <xf numFmtId="1" fontId="26" fillId="8" borderId="14" xfId="0" applyNumberFormat="1" applyFont="1" applyFill="1" applyBorder="1" applyAlignment="1">
      <alignment horizontal="center" vertical="center"/>
    </xf>
    <xf numFmtId="43" fontId="26" fillId="8" borderId="15" xfId="0" applyNumberFormat="1" applyFont="1" applyFill="1" applyBorder="1" applyAlignment="1">
      <alignment vertical="center"/>
    </xf>
    <xf numFmtId="0" fontId="22" fillId="7" borderId="14" xfId="0" applyFont="1" applyFill="1" applyBorder="1" applyAlignment="1">
      <alignment vertical="center" wrapText="1"/>
    </xf>
    <xf numFmtId="0" fontId="22" fillId="7" borderId="14" xfId="0" applyFont="1" applyFill="1" applyBorder="1" applyAlignment="1">
      <alignment horizontal="center" vertical="center"/>
    </xf>
    <xf numFmtId="43" fontId="14" fillId="0" borderId="14" xfId="4" applyFont="1" applyFill="1" applyBorder="1" applyAlignment="1">
      <alignment vertical="center" wrapText="1" readingOrder="1"/>
    </xf>
    <xf numFmtId="3" fontId="14" fillId="0" borderId="14" xfId="2" applyNumberFormat="1" applyFont="1" applyFill="1" applyBorder="1" applyAlignment="1">
      <alignment horizontal="center" vertical="center" wrapText="1" readingOrder="1"/>
    </xf>
    <xf numFmtId="3" fontId="30" fillId="0" borderId="14" xfId="3" applyNumberFormat="1" applyFont="1" applyBorder="1" applyAlignment="1">
      <alignment horizontal="center" vertical="center" wrapText="1" readingOrder="1"/>
    </xf>
    <xf numFmtId="165" fontId="31" fillId="7" borderId="14" xfId="1" applyNumberFormat="1" applyFont="1" applyFill="1" applyBorder="1" applyAlignment="1">
      <alignment horizontal="right" vertical="center"/>
    </xf>
    <xf numFmtId="43" fontId="21" fillId="7" borderId="14" xfId="1" applyFont="1" applyFill="1" applyBorder="1" applyAlignment="1">
      <alignment vertical="center" readingOrder="1"/>
    </xf>
    <xf numFmtId="165" fontId="21" fillId="7" borderId="15" xfId="1" applyNumberFormat="1" applyFont="1" applyFill="1" applyBorder="1" applyAlignment="1">
      <alignment vertical="center"/>
    </xf>
    <xf numFmtId="0" fontId="22" fillId="7" borderId="14" xfId="0" applyFont="1" applyFill="1" applyBorder="1" applyAlignment="1">
      <alignment horizontal="center" vertical="center" wrapText="1"/>
    </xf>
    <xf numFmtId="43" fontId="19" fillId="0" borderId="14" xfId="1" applyFont="1" applyFill="1" applyBorder="1" applyAlignment="1">
      <alignment vertical="center" wrapText="1" readingOrder="1"/>
    </xf>
    <xf numFmtId="3" fontId="32" fillId="7" borderId="14" xfId="3" applyNumberFormat="1" applyFont="1" applyFill="1" applyBorder="1" applyAlignment="1">
      <alignment horizontal="center" vertical="center" wrapText="1" readingOrder="1"/>
    </xf>
    <xf numFmtId="0" fontId="25" fillId="6" borderId="16" xfId="0" applyFont="1" applyFill="1" applyBorder="1" applyAlignment="1">
      <alignment horizontal="center" vertical="center"/>
    </xf>
    <xf numFmtId="165" fontId="33" fillId="8" borderId="17" xfId="0" applyNumberFormat="1" applyFont="1" applyFill="1" applyBorder="1" applyAlignment="1">
      <alignment horizontal="right"/>
    </xf>
    <xf numFmtId="1" fontId="33" fillId="8" borderId="17" xfId="0" applyNumberFormat="1" applyFont="1" applyFill="1" applyBorder="1" applyAlignment="1">
      <alignment horizontal="center"/>
    </xf>
    <xf numFmtId="165" fontId="33" fillId="8" borderId="18" xfId="0" applyNumberFormat="1" applyFont="1" applyFill="1" applyBorder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19" fillId="3" borderId="0" xfId="0" applyFont="1" applyFill="1"/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43" fontId="22" fillId="0" borderId="0" xfId="1" applyFont="1" applyFill="1" applyBorder="1"/>
    <xf numFmtId="0" fontId="25" fillId="0" borderId="19" xfId="0" applyFont="1" applyBorder="1" applyAlignment="1">
      <alignment vertical="center"/>
    </xf>
    <xf numFmtId="0" fontId="25" fillId="0" borderId="19" xfId="0" applyFont="1" applyBorder="1"/>
    <xf numFmtId="2" fontId="22" fillId="0" borderId="0" xfId="0" applyNumberFormat="1" applyFont="1"/>
    <xf numFmtId="43" fontId="22" fillId="0" borderId="0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3" fontId="19" fillId="0" borderId="0" xfId="0" applyNumberFormat="1" applyFont="1"/>
    <xf numFmtId="0" fontId="13" fillId="11" borderId="5" xfId="0" applyFont="1" applyFill="1" applyBorder="1" applyAlignment="1">
      <alignment horizontal="center" vertical="center" wrapText="1" readingOrder="1"/>
    </xf>
    <xf numFmtId="0" fontId="13" fillId="11" borderId="6" xfId="0" applyFont="1" applyFill="1" applyBorder="1" applyAlignment="1">
      <alignment horizontal="center" vertical="center" wrapText="1" readingOrder="1"/>
    </xf>
    <xf numFmtId="0" fontId="13" fillId="11" borderId="21" xfId="0" applyFont="1" applyFill="1" applyBorder="1" applyAlignment="1">
      <alignment horizontal="center" vertical="center" wrapText="1" readingOrder="1"/>
    </xf>
    <xf numFmtId="0" fontId="13" fillId="11" borderId="22" xfId="0" applyFont="1" applyFill="1" applyBorder="1" applyAlignment="1">
      <alignment horizontal="center" vertical="center" wrapText="1" readingOrder="1"/>
    </xf>
    <xf numFmtId="0" fontId="3" fillId="10" borderId="20" xfId="0" applyFont="1" applyFill="1" applyBorder="1"/>
    <xf numFmtId="0" fontId="3" fillId="10" borderId="23" xfId="0" applyFont="1" applyFill="1" applyBorder="1"/>
    <xf numFmtId="0" fontId="6" fillId="12" borderId="4" xfId="0" applyFont="1" applyFill="1" applyBorder="1" applyAlignment="1" applyProtection="1">
      <alignment vertical="center" wrapText="1"/>
      <protection locked="0"/>
    </xf>
    <xf numFmtId="0" fontId="35" fillId="0" borderId="4" xfId="0" applyFont="1" applyBorder="1" applyAlignment="1" applyProtection="1">
      <alignment horizontal="left" vertical="center" wrapText="1"/>
      <protection locked="0"/>
    </xf>
    <xf numFmtId="0" fontId="35" fillId="0" borderId="5" xfId="0" applyFont="1" applyBorder="1" applyAlignment="1" applyProtection="1">
      <alignment horizontal="left" vertical="center" wrapText="1"/>
      <protection locked="0"/>
    </xf>
    <xf numFmtId="10" fontId="16" fillId="10" borderId="5" xfId="2" applyNumberFormat="1" applyFont="1" applyFill="1" applyBorder="1" applyAlignment="1" applyProtection="1">
      <alignment horizontal="center" vertical="center" wrapText="1" readingOrder="1"/>
      <protection locked="0"/>
    </xf>
    <xf numFmtId="164" fontId="16" fillId="10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/>
    </xf>
    <xf numFmtId="0" fontId="4" fillId="9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8" fillId="0" borderId="5" xfId="3" applyFont="1" applyBorder="1" applyAlignment="1">
      <alignment horizontal="left" vertical="center" readingOrder="1"/>
    </xf>
    <xf numFmtId="0" fontId="8" fillId="0" borderId="6" xfId="3" applyFont="1" applyBorder="1" applyAlignment="1">
      <alignment horizontal="left" vertical="center" readingOrder="1"/>
    </xf>
    <xf numFmtId="0" fontId="3" fillId="5" borderId="5" xfId="0" applyFont="1" applyFill="1" applyBorder="1" applyAlignment="1" applyProtection="1">
      <alignment horizontal="left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10" fillId="0" borderId="5" xfId="3" applyFont="1" applyBorder="1" applyAlignment="1">
      <alignment horizontal="left" vertical="center" readingOrder="1"/>
    </xf>
    <xf numFmtId="0" fontId="10" fillId="0" borderId="6" xfId="3" applyFont="1" applyBorder="1" applyAlignment="1">
      <alignment horizontal="left" vertical="center" readingOrder="1"/>
    </xf>
    <xf numFmtId="0" fontId="8" fillId="0" borderId="5" xfId="3" applyFont="1" applyBorder="1" applyAlignment="1">
      <alignment horizontal="left" vertical="center" wrapText="1" readingOrder="1"/>
    </xf>
    <xf numFmtId="0" fontId="8" fillId="0" borderId="6" xfId="3" applyFont="1" applyBorder="1" applyAlignment="1">
      <alignment horizontal="left" vertical="center" wrapText="1" readingOrder="1"/>
    </xf>
    <xf numFmtId="0" fontId="6" fillId="11" borderId="5" xfId="0" applyFont="1" applyFill="1" applyBorder="1" applyAlignment="1">
      <alignment horizontal="center" vertical="center" wrapText="1" readingOrder="1"/>
    </xf>
    <xf numFmtId="0" fontId="8" fillId="10" borderId="5" xfId="0" applyFont="1" applyFill="1" applyBorder="1" applyAlignment="1">
      <alignment vertical="top" wrapText="1"/>
    </xf>
    <xf numFmtId="0" fontId="8" fillId="10" borderId="6" xfId="0" applyFont="1" applyFill="1" applyBorder="1" applyAlignment="1">
      <alignment vertical="top" wrapText="1"/>
    </xf>
    <xf numFmtId="0" fontId="12" fillId="10" borderId="4" xfId="0" applyFont="1" applyFill="1" applyBorder="1" applyAlignment="1">
      <alignment horizontal="left" vertical="center"/>
    </xf>
    <xf numFmtId="0" fontId="12" fillId="10" borderId="5" xfId="0" applyFont="1" applyFill="1" applyBorder="1" applyAlignment="1">
      <alignment horizontal="left" vertical="center"/>
    </xf>
    <xf numFmtId="0" fontId="12" fillId="10" borderId="6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center" vertical="center" wrapText="1" readingOrder="1"/>
    </xf>
    <xf numFmtId="0" fontId="10" fillId="10" borderId="5" xfId="0" applyFont="1" applyFill="1" applyBorder="1" applyAlignment="1">
      <alignment horizontal="center" vertical="center" wrapText="1" readingOrder="1"/>
    </xf>
    <xf numFmtId="0" fontId="10" fillId="10" borderId="6" xfId="0" applyFont="1" applyFill="1" applyBorder="1" applyAlignment="1">
      <alignment horizontal="center" vertical="center" wrapText="1" readingOrder="1"/>
    </xf>
    <xf numFmtId="39" fontId="8" fillId="0" borderId="4" xfId="1" applyNumberFormat="1" applyFont="1" applyFill="1" applyBorder="1" applyAlignment="1" applyProtection="1">
      <alignment horizontal="center" vertical="center" wrapText="1" readingOrder="1"/>
      <protection locked="0"/>
    </xf>
    <xf numFmtId="39" fontId="8" fillId="0" borderId="5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10" borderId="5" xfId="2" applyNumberFormat="1" applyFont="1" applyFill="1" applyBorder="1" applyAlignment="1" applyProtection="1">
      <alignment horizontal="center" vertical="center" wrapText="1" readingOrder="1"/>
    </xf>
    <xf numFmtId="10" fontId="10" fillId="10" borderId="6" xfId="2" applyNumberFormat="1" applyFont="1" applyFill="1" applyBorder="1" applyAlignment="1" applyProtection="1">
      <alignment horizontal="center" vertical="center" wrapText="1" readingOrder="1"/>
    </xf>
    <xf numFmtId="0" fontId="5" fillId="10" borderId="4" xfId="0" applyFont="1" applyFill="1" applyBorder="1" applyAlignment="1">
      <alignment horizontal="left" vertical="center"/>
    </xf>
    <xf numFmtId="0" fontId="5" fillId="10" borderId="5" xfId="0" applyFont="1" applyFill="1" applyBorder="1" applyAlignment="1">
      <alignment horizontal="left" vertical="center"/>
    </xf>
    <xf numFmtId="0" fontId="5" fillId="10" borderId="6" xfId="0" applyFont="1" applyFill="1" applyBorder="1" applyAlignment="1">
      <alignment horizontal="left" vertical="center"/>
    </xf>
    <xf numFmtId="0" fontId="10" fillId="12" borderId="5" xfId="3" applyFont="1" applyFill="1" applyBorder="1" applyAlignment="1">
      <alignment horizontal="left" vertical="center" wrapText="1" readingOrder="1"/>
    </xf>
    <xf numFmtId="0" fontId="10" fillId="12" borderId="6" xfId="3" applyFont="1" applyFill="1" applyBorder="1" applyAlignment="1">
      <alignment horizontal="left" vertical="center" wrapText="1" readingOrder="1"/>
    </xf>
    <xf numFmtId="0" fontId="15" fillId="0" borderId="5" xfId="3" applyFont="1" applyBorder="1" applyAlignment="1">
      <alignment horizontal="left" vertical="center" wrapText="1" readingOrder="1"/>
    </xf>
    <xf numFmtId="0" fontId="15" fillId="0" borderId="6" xfId="3" applyFont="1" applyBorder="1" applyAlignment="1">
      <alignment horizontal="left" vertical="center" wrapText="1" readingOrder="1"/>
    </xf>
    <xf numFmtId="0" fontId="15" fillId="7" borderId="5" xfId="3" applyFont="1" applyFill="1" applyBorder="1" applyAlignment="1">
      <alignment horizontal="left" vertical="center" wrapText="1" readingOrder="1"/>
    </xf>
    <xf numFmtId="0" fontId="17" fillId="7" borderId="5" xfId="3" applyFont="1" applyFill="1" applyBorder="1" applyAlignment="1">
      <alignment horizontal="left" vertical="center" wrapText="1" readingOrder="1"/>
    </xf>
    <xf numFmtId="0" fontId="17" fillId="7" borderId="6" xfId="3" applyFont="1" applyFill="1" applyBorder="1" applyAlignment="1">
      <alignment horizontal="left" vertical="center" wrapText="1" readingOrder="1"/>
    </xf>
    <xf numFmtId="49" fontId="8" fillId="0" borderId="5" xfId="3" applyNumberFormat="1" applyFont="1" applyBorder="1" applyAlignment="1">
      <alignment horizontal="left" vertical="center" wrapText="1" readingOrder="1"/>
    </xf>
    <xf numFmtId="49" fontId="8" fillId="0" borderId="6" xfId="3" applyNumberFormat="1" applyFont="1" applyBorder="1" applyAlignment="1">
      <alignment horizontal="left" vertical="center" wrapText="1" readingOrder="1"/>
    </xf>
    <xf numFmtId="49" fontId="3" fillId="0" borderId="5" xfId="3" applyNumberFormat="1" applyFont="1" applyBorder="1" applyAlignment="1">
      <alignment horizontal="left" vertical="center" wrapText="1" readingOrder="1"/>
    </xf>
    <xf numFmtId="49" fontId="3" fillId="0" borderId="6" xfId="3" applyNumberFormat="1" applyFont="1" applyBorder="1" applyAlignment="1">
      <alignment horizontal="left" vertical="center" wrapText="1" readingOrder="1"/>
    </xf>
    <xf numFmtId="0" fontId="3" fillId="0" borderId="5" xfId="3" applyFont="1" applyBorder="1" applyAlignment="1">
      <alignment horizontal="left" vertical="center" wrapText="1" readingOrder="1"/>
    </xf>
    <xf numFmtId="0" fontId="17" fillId="0" borderId="5" xfId="3" applyFont="1" applyBorder="1" applyAlignment="1">
      <alignment horizontal="left" vertical="center" wrapText="1" readingOrder="1"/>
    </xf>
    <xf numFmtId="0" fontId="17" fillId="0" borderId="6" xfId="3" applyFont="1" applyBorder="1" applyAlignment="1">
      <alignment horizontal="left" vertical="center" wrapText="1" readingOrder="1"/>
    </xf>
    <xf numFmtId="0" fontId="5" fillId="10" borderId="4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 vertical="center" wrapText="1"/>
    </xf>
    <xf numFmtId="0" fontId="5" fillId="10" borderId="6" xfId="0" applyFont="1" applyFill="1" applyBorder="1" applyAlignment="1">
      <alignment horizontal="left" vertical="center" wrapText="1"/>
    </xf>
    <xf numFmtId="0" fontId="8" fillId="0" borderId="7" xfId="3" applyFont="1" applyBorder="1" applyAlignment="1">
      <alignment vertical="center" wrapText="1" readingOrder="1"/>
    </xf>
    <xf numFmtId="0" fontId="8" fillId="0" borderId="8" xfId="3" applyFont="1" applyBorder="1" applyAlignment="1">
      <alignment vertical="center" wrapText="1" readingOrder="1"/>
    </xf>
    <xf numFmtId="0" fontId="8" fillId="0" borderId="9" xfId="3" applyFont="1" applyBorder="1" applyAlignment="1">
      <alignment vertical="center" wrapText="1" readingOrder="1"/>
    </xf>
    <xf numFmtId="0" fontId="8" fillId="0" borderId="0" xfId="3" applyFont="1" applyAlignment="1">
      <alignment horizontal="left" vertical="center" wrapText="1" readingOrder="1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22" fillId="7" borderId="0" xfId="0" applyFont="1" applyFill="1" applyAlignment="1">
      <alignment horizontal="center"/>
    </xf>
    <xf numFmtId="0" fontId="20" fillId="7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horizontal="left" vertical="center" wrapText="1"/>
    </xf>
    <xf numFmtId="0" fontId="25" fillId="6" borderId="10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6" fillId="8" borderId="11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8" fillId="8" borderId="14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5" fillId="8" borderId="14" xfId="0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vertical="center" wrapText="1"/>
    </xf>
  </cellXfs>
  <cellStyles count="5">
    <cellStyle name="Millares" xfId="1" builtinId="3"/>
    <cellStyle name="Millares 2" xfId="4" xr:uid="{0FD65195-5AA0-495B-8EC1-4EF8A793A492}"/>
    <cellStyle name="Normal" xfId="0" builtinId="0"/>
    <cellStyle name="Normal 2" xfId="3" xr:uid="{109A53B9-EDB5-49FD-9E30-94047F255C23}"/>
    <cellStyle name="Porcentaje" xfId="2" builtinId="5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"/>
        <scheme val="none"/>
      </font>
      <numFmt numFmtId="164" formatCode="[$-10409]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8" formatCode="[$-10409]#,##0.00;\-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68" formatCode="[$-10409]#,##0.00;\-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ontserra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ontserrat"/>
        <scheme val="none"/>
      </font>
      <numFmt numFmtId="0" formatCode="General"/>
      <fill>
        <patternFill patternType="solid">
          <fgColor rgb="FFF5F5F5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3A895827-5E1D-424D-ABE9-5255D03DB105}"/>
  </tableStyles>
  <colors>
    <mruColors>
      <color rgb="FF005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0</xdr:rowOff>
    </xdr:from>
    <xdr:to>
      <xdr:col>0</xdr:col>
      <xdr:colOff>1006475</xdr:colOff>
      <xdr:row>3</xdr:row>
      <xdr:rowOff>21089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2E6DD3-FDDF-4F4A-8B72-5894C30E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1" y="0"/>
          <a:ext cx="804544" cy="821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1424517</xdr:colOff>
      <xdr:row>0</xdr:row>
      <xdr:rowOff>1</xdr:rowOff>
    </xdr:from>
    <xdr:to>
      <xdr:col>9</xdr:col>
      <xdr:colOff>1160780</xdr:colOff>
      <xdr:row>5</xdr:row>
      <xdr:rowOff>21167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7C5A88-5438-498C-82C5-CDC058DDF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3002" y="1"/>
          <a:ext cx="1161203" cy="973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amartinez\Downloads\Presup%202013\SAPRECI%20V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florentino\Escritorio\SAPRECI%2020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opcnpro21\Documents%20and%20Settings\enoviedo\Escritorio\Reunion%202309\POA%202011direcciones\Formularios%20de%20Proyectos%20POA%202011%20(2)DIRECCION%20FINANCIERA%20definitiv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gral por areas"/>
      <sheetName val="Solicitado"/>
      <sheetName val="listas"/>
      <sheetName val="gral por desglose"/>
      <sheetName val="gral por renglones"/>
      <sheetName val="Hoja1"/>
      <sheetName val="Intro"/>
      <sheetName val="Estimado 2011"/>
      <sheetName val="Presup y Proy"/>
      <sheetName val="Est Prog"/>
      <sheetName val="Est Prog Seg"/>
      <sheetName val="Obj Gast"/>
      <sheetName val="Proy Des Inst e Inv"/>
      <sheetName val="Proy de Tecn"/>
      <sheetName val="POA x Dir 2011"/>
      <sheetName val="Cons Dir"/>
      <sheetName val="Cons Far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Cons por Obj del Gasto"/>
      <sheetName val="Cons por Depto Jud"/>
      <sheetName val="Trib. Sala por Dep Jud"/>
      <sheetName val="Detalle Dep Jud"/>
      <sheetName val="Detalle por Trib. Sala"/>
      <sheetName val="Detalle del Cons"/>
      <sheetName val="Base del Detalle"/>
      <sheetName val="Actualiz Mob y Equ"/>
      <sheetName val="Actualiz Seguro Medico"/>
      <sheetName val="Hoja3 (2)"/>
      <sheetName val="Estadisticas"/>
      <sheetName val="Estadistica 2"/>
      <sheetName val="PIB, PGN y PPJ América"/>
      <sheetName val="Hoja5"/>
      <sheetName val="Hoja2"/>
      <sheetName val="Hoja4"/>
    </sheetNames>
    <sheetDataSet>
      <sheetData sheetId="0"/>
      <sheetData sheetId="1"/>
      <sheetData sheetId="2"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0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0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0</v>
          </cell>
        </row>
        <row r="184">
          <cell r="E184">
            <v>0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0</v>
          </cell>
        </row>
        <row r="199">
          <cell r="E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0</v>
          </cell>
        </row>
        <row r="203">
          <cell r="E203">
            <v>0</v>
          </cell>
        </row>
        <row r="204">
          <cell r="E204">
            <v>0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1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4">
          <cell r="E1054">
            <v>0</v>
          </cell>
        </row>
        <row r="1057">
          <cell r="E1057">
            <v>0</v>
          </cell>
        </row>
        <row r="1059">
          <cell r="E1059">
            <v>0</v>
          </cell>
        </row>
        <row r="1065">
          <cell r="E1065">
            <v>0</v>
          </cell>
        </row>
        <row r="1072">
          <cell r="E1072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4">
          <cell r="E1094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3">
          <cell r="E1123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148471792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65357103</v>
          </cell>
        </row>
        <row r="1380">
          <cell r="E1380">
            <v>1637687470</v>
          </cell>
        </row>
        <row r="1381">
          <cell r="E1381">
            <v>21042500</v>
          </cell>
        </row>
        <row r="1382">
          <cell r="E1382">
            <v>26536584</v>
          </cell>
        </row>
        <row r="1383">
          <cell r="E1383">
            <v>9404809</v>
          </cell>
        </row>
        <row r="1384">
          <cell r="E1384">
            <v>156315700</v>
          </cell>
        </row>
        <row r="1385">
          <cell r="E1385">
            <v>0</v>
          </cell>
        </row>
        <row r="1386">
          <cell r="E1386">
            <v>1200000</v>
          </cell>
        </row>
        <row r="1387">
          <cell r="E1387">
            <v>9865400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29359642</v>
          </cell>
        </row>
        <row r="1391">
          <cell r="E1391">
            <v>1000590</v>
          </cell>
        </row>
        <row r="1392">
          <cell r="E1392">
            <v>2055000</v>
          </cell>
        </row>
        <row r="1393">
          <cell r="E1393">
            <v>0</v>
          </cell>
        </row>
        <row r="1394">
          <cell r="E1394">
            <v>44987402</v>
          </cell>
        </row>
        <row r="1395">
          <cell r="E1395">
            <v>159734540.05000001</v>
          </cell>
        </row>
        <row r="1396">
          <cell r="E1396">
            <v>0</v>
          </cell>
        </row>
        <row r="1397">
          <cell r="E1397">
            <v>163710486</v>
          </cell>
        </row>
        <row r="1398">
          <cell r="E1398">
            <v>8695123.2699999996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7584650</v>
          </cell>
        </row>
        <row r="1402">
          <cell r="E1402">
            <v>33061150.289999999</v>
          </cell>
        </row>
        <row r="1403">
          <cell r="E1403">
            <v>1248371</v>
          </cell>
        </row>
        <row r="1404">
          <cell r="E1404">
            <v>887012</v>
          </cell>
        </row>
        <row r="1405">
          <cell r="E1405">
            <v>97760935.879999995</v>
          </cell>
        </row>
        <row r="1406">
          <cell r="E1406">
            <v>750000</v>
          </cell>
        </row>
        <row r="1407">
          <cell r="E1407">
            <v>15264114</v>
          </cell>
        </row>
        <row r="1408">
          <cell r="E1408">
            <v>284500</v>
          </cell>
        </row>
        <row r="1409">
          <cell r="E1409">
            <v>288200</v>
          </cell>
        </row>
        <row r="1410">
          <cell r="E1410">
            <v>6313700</v>
          </cell>
        </row>
        <row r="1411">
          <cell r="E1411">
            <v>7854850</v>
          </cell>
        </row>
        <row r="1412">
          <cell r="E1412">
            <v>1610000</v>
          </cell>
        </row>
        <row r="1413">
          <cell r="E1413">
            <v>2965000</v>
          </cell>
        </row>
        <row r="1414">
          <cell r="E1414">
            <v>0</v>
          </cell>
        </row>
        <row r="1415">
          <cell r="E1415">
            <v>398845</v>
          </cell>
        </row>
        <row r="1416">
          <cell r="E1416">
            <v>34569800</v>
          </cell>
        </row>
        <row r="1417">
          <cell r="E1417">
            <v>0</v>
          </cell>
        </row>
        <row r="1418">
          <cell r="E1418">
            <v>900000</v>
          </cell>
        </row>
        <row r="1419">
          <cell r="E1419">
            <v>300000</v>
          </cell>
        </row>
        <row r="1420">
          <cell r="E1420">
            <v>350000</v>
          </cell>
        </row>
        <row r="1421">
          <cell r="E1421">
            <v>900000</v>
          </cell>
        </row>
        <row r="1422">
          <cell r="E1422">
            <v>3000000</v>
          </cell>
        </row>
        <row r="1423">
          <cell r="E1423">
            <v>106160880.36</v>
          </cell>
        </row>
        <row r="1424">
          <cell r="E1424">
            <v>12500500</v>
          </cell>
        </row>
        <row r="1425">
          <cell r="E1425">
            <v>16180672.6</v>
          </cell>
        </row>
        <row r="1426">
          <cell r="E1426">
            <v>0</v>
          </cell>
        </row>
        <row r="1428">
          <cell r="E1428">
            <v>555000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9877450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32765984</v>
          </cell>
        </row>
        <row r="1435">
          <cell r="E1435">
            <v>42051109</v>
          </cell>
        </row>
        <row r="1436">
          <cell r="E1436">
            <v>0</v>
          </cell>
        </row>
        <row r="1437">
          <cell r="E1437">
            <v>2575050</v>
          </cell>
        </row>
        <row r="1438">
          <cell r="E1438">
            <v>0</v>
          </cell>
        </row>
        <row r="1439">
          <cell r="E1439">
            <v>1634000</v>
          </cell>
        </row>
        <row r="1440">
          <cell r="E1440">
            <v>1660000</v>
          </cell>
        </row>
        <row r="1441">
          <cell r="E1441">
            <v>0</v>
          </cell>
        </row>
        <row r="1442">
          <cell r="E1442">
            <v>6418747</v>
          </cell>
        </row>
        <row r="1443">
          <cell r="E1443">
            <v>10451000</v>
          </cell>
        </row>
        <row r="1444">
          <cell r="E1444">
            <v>1085400</v>
          </cell>
        </row>
        <row r="1445">
          <cell r="E1445">
            <v>3563198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104515467</v>
          </cell>
        </row>
        <row r="1449">
          <cell r="E1449">
            <v>3933330</v>
          </cell>
        </row>
        <row r="1450">
          <cell r="E1450">
            <v>1014777</v>
          </cell>
        </row>
        <row r="1451">
          <cell r="E1451">
            <v>0</v>
          </cell>
        </row>
        <row r="1452">
          <cell r="E1452">
            <v>1205105</v>
          </cell>
        </row>
        <row r="1453">
          <cell r="E1453">
            <v>124000</v>
          </cell>
        </row>
        <row r="1454">
          <cell r="E1454">
            <v>1202650</v>
          </cell>
        </row>
        <row r="1455">
          <cell r="E1455">
            <v>220000</v>
          </cell>
        </row>
        <row r="1456">
          <cell r="E1456">
            <v>1939000</v>
          </cell>
        </row>
        <row r="1457">
          <cell r="E1457">
            <v>343000</v>
          </cell>
        </row>
        <row r="1458">
          <cell r="E1458">
            <v>6294970</v>
          </cell>
        </row>
        <row r="1459">
          <cell r="E1459">
            <v>551000</v>
          </cell>
        </row>
        <row r="1460">
          <cell r="E1460">
            <v>5852000</v>
          </cell>
        </row>
        <row r="1461">
          <cell r="E1461">
            <v>1226820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435000</v>
          </cell>
        </row>
        <row r="1465">
          <cell r="E1465">
            <v>5202984</v>
          </cell>
        </row>
        <row r="1466">
          <cell r="E1466">
            <v>14800000</v>
          </cell>
        </row>
        <row r="1467">
          <cell r="E1467">
            <v>1112000</v>
          </cell>
        </row>
        <row r="1468">
          <cell r="E1468">
            <v>0</v>
          </cell>
        </row>
        <row r="1469">
          <cell r="E1469">
            <v>3182500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190514971.56</v>
          </cell>
        </row>
        <row r="1473">
          <cell r="E1473">
            <v>0</v>
          </cell>
        </row>
        <row r="1474">
          <cell r="E1474">
            <v>8927655</v>
          </cell>
        </row>
        <row r="1475">
          <cell r="E1475">
            <v>0</v>
          </cell>
        </row>
        <row r="1477">
          <cell r="E1477">
            <v>12257927</v>
          </cell>
        </row>
        <row r="1478">
          <cell r="E1478">
            <v>9515000</v>
          </cell>
        </row>
        <row r="1479">
          <cell r="E1479">
            <v>53969277</v>
          </cell>
        </row>
        <row r="1480">
          <cell r="E1480">
            <v>4665790</v>
          </cell>
        </row>
        <row r="1481">
          <cell r="E1481">
            <v>8286800</v>
          </cell>
        </row>
        <row r="1482">
          <cell r="E1482">
            <v>70000000</v>
          </cell>
        </row>
        <row r="1483">
          <cell r="E1483">
            <v>65000000</v>
          </cell>
        </row>
        <row r="1484">
          <cell r="E1484">
            <v>147947869</v>
          </cell>
        </row>
        <row r="1485">
          <cell r="E1485">
            <v>23000000</v>
          </cell>
        </row>
        <row r="1486">
          <cell r="E1486">
            <v>13192000</v>
          </cell>
        </row>
        <row r="1487">
          <cell r="E1487">
            <v>16446520</v>
          </cell>
        </row>
        <row r="1488">
          <cell r="E1488">
            <v>5403000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12041784</v>
          </cell>
        </row>
        <row r="1495">
          <cell r="E1495">
            <v>0</v>
          </cell>
        </row>
        <row r="1496">
          <cell r="E1496">
            <v>841900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72000</v>
          </cell>
        </row>
        <row r="1505">
          <cell r="E1505">
            <v>13824956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144000</v>
          </cell>
        </row>
        <row r="1509">
          <cell r="E1509">
            <v>1529407.33</v>
          </cell>
        </row>
        <row r="1510">
          <cell r="E1510">
            <v>0</v>
          </cell>
        </row>
        <row r="1511">
          <cell r="E1511">
            <v>1687359</v>
          </cell>
        </row>
        <row r="1512">
          <cell r="E1512">
            <v>1246782.3500000001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600000</v>
          </cell>
        </row>
        <row r="1516">
          <cell r="E1516">
            <v>720000</v>
          </cell>
        </row>
        <row r="1517">
          <cell r="E1517">
            <v>391628.71</v>
          </cell>
        </row>
        <row r="1518">
          <cell r="E1518">
            <v>188160</v>
          </cell>
        </row>
        <row r="1519">
          <cell r="E1519">
            <v>2652000</v>
          </cell>
        </row>
        <row r="1520">
          <cell r="E1520">
            <v>152490.23999999999</v>
          </cell>
        </row>
        <row r="1521">
          <cell r="E1521">
            <v>554015.88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236811</v>
          </cell>
        </row>
        <row r="1525">
          <cell r="E1525">
            <v>4025179.6</v>
          </cell>
        </row>
        <row r="1526">
          <cell r="E1526">
            <v>621600</v>
          </cell>
        </row>
        <row r="1527">
          <cell r="E1527">
            <v>5806980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422120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131000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361642.64</v>
          </cell>
        </row>
        <row r="1537">
          <cell r="E1537">
            <v>370470</v>
          </cell>
        </row>
        <row r="1538">
          <cell r="E1538">
            <v>714000</v>
          </cell>
        </row>
        <row r="1539">
          <cell r="E1539">
            <v>1815818.4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300000</v>
          </cell>
        </row>
        <row r="1543">
          <cell r="E1543">
            <v>0</v>
          </cell>
        </row>
        <row r="1544">
          <cell r="E1544">
            <v>62362</v>
          </cell>
        </row>
        <row r="1545">
          <cell r="E1545">
            <v>3773950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940800</v>
          </cell>
        </row>
        <row r="1549">
          <cell r="E1549">
            <v>7165183</v>
          </cell>
        </row>
        <row r="1550">
          <cell r="E1550">
            <v>0</v>
          </cell>
        </row>
        <row r="1551">
          <cell r="E1551">
            <v>90000</v>
          </cell>
        </row>
        <row r="1552">
          <cell r="E1552">
            <v>0</v>
          </cell>
        </row>
        <row r="1553">
          <cell r="E1553">
            <v>36000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15000</v>
          </cell>
        </row>
        <row r="1558">
          <cell r="E1558">
            <v>22000</v>
          </cell>
        </row>
        <row r="1559">
          <cell r="E1559">
            <v>20000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2310000</v>
          </cell>
        </row>
        <row r="1563">
          <cell r="E1563">
            <v>24000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43680</v>
          </cell>
        </row>
        <row r="1567">
          <cell r="E1567">
            <v>150000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289000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380000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19740416.440000001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2347792</v>
          </cell>
        </row>
        <row r="1592">
          <cell r="E1592">
            <v>0</v>
          </cell>
        </row>
        <row r="1593">
          <cell r="E1593">
            <v>783208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250600000</v>
          </cell>
        </row>
        <row r="1609">
          <cell r="E1609">
            <v>1500000</v>
          </cell>
        </row>
        <row r="1610">
          <cell r="E1610">
            <v>8250000</v>
          </cell>
        </row>
        <row r="1611">
          <cell r="E1611">
            <v>1675000</v>
          </cell>
        </row>
        <row r="1612">
          <cell r="E1612">
            <v>562300</v>
          </cell>
        </row>
        <row r="1613">
          <cell r="E1613">
            <v>0</v>
          </cell>
        </row>
        <row r="1614">
          <cell r="E1614">
            <v>300000</v>
          </cell>
        </row>
        <row r="1615">
          <cell r="E1615">
            <v>5300000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3940000</v>
          </cell>
        </row>
        <row r="1619">
          <cell r="E1619">
            <v>1700000</v>
          </cell>
        </row>
        <row r="1620">
          <cell r="E1620">
            <v>250000</v>
          </cell>
        </row>
        <row r="1621">
          <cell r="E1621">
            <v>0</v>
          </cell>
        </row>
        <row r="1622">
          <cell r="E1622">
            <v>1250000</v>
          </cell>
        </row>
        <row r="1623">
          <cell r="E1623">
            <v>18028800</v>
          </cell>
        </row>
        <row r="1624">
          <cell r="E1624">
            <v>0</v>
          </cell>
        </row>
        <row r="1625">
          <cell r="E1625">
            <v>13000000</v>
          </cell>
        </row>
        <row r="1626">
          <cell r="E1626">
            <v>1171200</v>
          </cell>
        </row>
        <row r="1627">
          <cell r="E1627">
            <v>0</v>
          </cell>
        </row>
        <row r="1629">
          <cell r="E1629">
            <v>2230000</v>
          </cell>
        </row>
        <row r="1630">
          <cell r="E1630">
            <v>10000000</v>
          </cell>
        </row>
        <row r="1631">
          <cell r="E1631">
            <v>200000</v>
          </cell>
        </row>
        <row r="1632">
          <cell r="E1632">
            <v>300000</v>
          </cell>
        </row>
        <row r="1633">
          <cell r="E1633">
            <v>41000000</v>
          </cell>
        </row>
        <row r="1634">
          <cell r="E1634">
            <v>191500</v>
          </cell>
        </row>
        <row r="1635">
          <cell r="E1635">
            <v>16500000</v>
          </cell>
        </row>
        <row r="1636">
          <cell r="E1636">
            <v>380500</v>
          </cell>
        </row>
        <row r="1637">
          <cell r="E1637">
            <v>1900000</v>
          </cell>
        </row>
        <row r="1638">
          <cell r="E1638">
            <v>3000000</v>
          </cell>
        </row>
        <row r="1639">
          <cell r="E1639">
            <v>5204295.4000000004</v>
          </cell>
        </row>
        <row r="1640">
          <cell r="E1640">
            <v>2796088</v>
          </cell>
        </row>
        <row r="1641">
          <cell r="E1641">
            <v>1333020</v>
          </cell>
        </row>
        <row r="1642">
          <cell r="E1642">
            <v>0</v>
          </cell>
        </row>
        <row r="1643">
          <cell r="E1643">
            <v>100616</v>
          </cell>
        </row>
        <row r="1644">
          <cell r="E1644">
            <v>3000000</v>
          </cell>
        </row>
        <row r="1645">
          <cell r="E1645">
            <v>0</v>
          </cell>
        </row>
        <row r="1646">
          <cell r="E1646">
            <v>100000</v>
          </cell>
        </row>
        <row r="1647">
          <cell r="E1647">
            <v>449000</v>
          </cell>
        </row>
        <row r="1648">
          <cell r="E1648">
            <v>122000</v>
          </cell>
        </row>
        <row r="1649">
          <cell r="E1649">
            <v>1844000</v>
          </cell>
        </row>
        <row r="1650">
          <cell r="E1650">
            <v>4128357</v>
          </cell>
        </row>
        <row r="1651">
          <cell r="E1651">
            <v>23000000</v>
          </cell>
        </row>
        <row r="1652">
          <cell r="E1652">
            <v>8796089</v>
          </cell>
        </row>
        <row r="1653">
          <cell r="E1653">
            <v>6000000</v>
          </cell>
        </row>
        <row r="1655">
          <cell r="E1655">
            <v>0</v>
          </cell>
        </row>
        <row r="1656">
          <cell r="E1656">
            <v>2112214</v>
          </cell>
        </row>
        <row r="1657">
          <cell r="E1657">
            <v>3611650</v>
          </cell>
        </row>
        <row r="1658">
          <cell r="E1658">
            <v>5097138</v>
          </cell>
        </row>
        <row r="1659">
          <cell r="E1659">
            <v>15000000</v>
          </cell>
        </row>
        <row r="1660">
          <cell r="E1660">
            <v>100000</v>
          </cell>
        </row>
        <row r="1661">
          <cell r="E1661">
            <v>0</v>
          </cell>
        </row>
        <row r="1662">
          <cell r="E1662">
            <v>7815500</v>
          </cell>
        </row>
        <row r="1663">
          <cell r="E1663">
            <v>13000000</v>
          </cell>
        </row>
        <row r="1664">
          <cell r="E1664">
            <v>0</v>
          </cell>
        </row>
        <row r="1665">
          <cell r="E1665">
            <v>385000</v>
          </cell>
        </row>
        <row r="1666">
          <cell r="E1666">
            <v>240000</v>
          </cell>
        </row>
        <row r="1667">
          <cell r="E1667">
            <v>1700000</v>
          </cell>
        </row>
        <row r="1668">
          <cell r="E1668">
            <v>1723000</v>
          </cell>
        </row>
        <row r="1669">
          <cell r="E1669">
            <v>0</v>
          </cell>
        </row>
        <row r="1670">
          <cell r="E1670">
            <v>8523000</v>
          </cell>
        </row>
        <row r="1671">
          <cell r="E1671">
            <v>3400000</v>
          </cell>
        </row>
        <row r="1672">
          <cell r="E1672">
            <v>2141600</v>
          </cell>
        </row>
        <row r="1673">
          <cell r="E1673">
            <v>1964000</v>
          </cell>
        </row>
        <row r="1674">
          <cell r="E1674">
            <v>0</v>
          </cell>
        </row>
        <row r="1675">
          <cell r="E1675">
            <v>2400000</v>
          </cell>
        </row>
        <row r="1676">
          <cell r="E1676">
            <v>25750000</v>
          </cell>
        </row>
        <row r="1677">
          <cell r="E1677">
            <v>4405592</v>
          </cell>
        </row>
        <row r="1678">
          <cell r="E1678">
            <v>2000000</v>
          </cell>
        </row>
        <row r="1679">
          <cell r="E1679">
            <v>0</v>
          </cell>
        </row>
        <row r="1680">
          <cell r="E1680">
            <v>1575000</v>
          </cell>
        </row>
        <row r="1681">
          <cell r="E1681">
            <v>131150</v>
          </cell>
        </row>
        <row r="1682">
          <cell r="E1682">
            <v>1186143</v>
          </cell>
        </row>
        <row r="1683">
          <cell r="E1683">
            <v>500000</v>
          </cell>
        </row>
        <row r="1684">
          <cell r="E1684">
            <v>225000</v>
          </cell>
        </row>
        <row r="1685">
          <cell r="E1685">
            <v>170000</v>
          </cell>
        </row>
        <row r="1686">
          <cell r="E1686">
            <v>5620000</v>
          </cell>
        </row>
        <row r="1687">
          <cell r="E1687">
            <v>241000</v>
          </cell>
        </row>
        <row r="1688">
          <cell r="E1688">
            <v>2186727</v>
          </cell>
        </row>
        <row r="1689">
          <cell r="E1689">
            <v>300000</v>
          </cell>
        </row>
        <row r="1690">
          <cell r="E1690">
            <v>0</v>
          </cell>
        </row>
        <row r="1691">
          <cell r="E1691">
            <v>164000</v>
          </cell>
        </row>
        <row r="1692">
          <cell r="E1692">
            <v>550000</v>
          </cell>
        </row>
        <row r="1693">
          <cell r="E1693">
            <v>1210000</v>
          </cell>
        </row>
        <row r="1694">
          <cell r="E1694">
            <v>12399204</v>
          </cell>
        </row>
        <row r="1695">
          <cell r="E1695">
            <v>1660000</v>
          </cell>
        </row>
        <row r="1696">
          <cell r="E1696">
            <v>0</v>
          </cell>
        </row>
        <row r="1697">
          <cell r="E1697">
            <v>3605000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36924</v>
          </cell>
        </row>
        <row r="1702">
          <cell r="E1702">
            <v>3340000</v>
          </cell>
        </row>
        <row r="1703">
          <cell r="E1703">
            <v>8465000</v>
          </cell>
        </row>
        <row r="1704">
          <cell r="E1704">
            <v>53455000</v>
          </cell>
        </row>
        <row r="1705">
          <cell r="E1705">
            <v>9246000</v>
          </cell>
        </row>
        <row r="1706">
          <cell r="E1706">
            <v>2225000</v>
          </cell>
        </row>
        <row r="1707">
          <cell r="E1707">
            <v>5000000</v>
          </cell>
        </row>
        <row r="1708">
          <cell r="E1708">
            <v>1653000</v>
          </cell>
        </row>
        <row r="1709">
          <cell r="E1709">
            <v>2320000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1700000</v>
          </cell>
        </row>
        <row r="1713">
          <cell r="E1713">
            <v>3300000</v>
          </cell>
        </row>
        <row r="1714">
          <cell r="E1714">
            <v>0</v>
          </cell>
        </row>
        <row r="1715">
          <cell r="E1715">
            <v>9240000</v>
          </cell>
        </row>
        <row r="1716">
          <cell r="E1716">
            <v>5230000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175000000</v>
          </cell>
        </row>
        <row r="1723">
          <cell r="E1723">
            <v>235000</v>
          </cell>
        </row>
        <row r="1724">
          <cell r="E1724">
            <v>9500000</v>
          </cell>
        </row>
        <row r="1725">
          <cell r="E1725">
            <v>760000</v>
          </cell>
        </row>
        <row r="1727">
          <cell r="E1727">
            <v>0</v>
          </cell>
        </row>
        <row r="1728">
          <cell r="E1728">
            <v>3650000</v>
          </cell>
        </row>
        <row r="1729">
          <cell r="E1729">
            <v>5600000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14500000</v>
          </cell>
        </row>
        <row r="1733">
          <cell r="E1733">
            <v>1600000</v>
          </cell>
        </row>
        <row r="1734">
          <cell r="E1734">
            <v>20000</v>
          </cell>
        </row>
        <row r="1735">
          <cell r="E1735">
            <v>0</v>
          </cell>
        </row>
        <row r="1736">
          <cell r="E1736">
            <v>8400000</v>
          </cell>
        </row>
        <row r="1737">
          <cell r="E1737">
            <v>17371500</v>
          </cell>
        </row>
        <row r="1738">
          <cell r="E1738">
            <v>0</v>
          </cell>
        </row>
        <row r="1739">
          <cell r="E1739">
            <v>14500000</v>
          </cell>
        </row>
        <row r="1740">
          <cell r="E1740">
            <v>1128500</v>
          </cell>
        </row>
        <row r="1741">
          <cell r="E1741">
            <v>0</v>
          </cell>
        </row>
        <row r="1742">
          <cell r="E1742">
            <v>1500000</v>
          </cell>
        </row>
        <row r="1743">
          <cell r="E1743">
            <v>685000</v>
          </cell>
        </row>
        <row r="1744">
          <cell r="E1744">
            <v>3400000</v>
          </cell>
        </row>
        <row r="1745">
          <cell r="E1745">
            <v>120000</v>
          </cell>
        </row>
        <row r="1746">
          <cell r="E1746">
            <v>200000</v>
          </cell>
        </row>
        <row r="1747">
          <cell r="E1747">
            <v>2500000</v>
          </cell>
        </row>
        <row r="1748">
          <cell r="E1748">
            <v>25000</v>
          </cell>
        </row>
        <row r="1749">
          <cell r="E1749">
            <v>170000</v>
          </cell>
        </row>
        <row r="1750">
          <cell r="E1750">
            <v>60000</v>
          </cell>
        </row>
        <row r="1751">
          <cell r="E1751">
            <v>5276800</v>
          </cell>
        </row>
        <row r="1752">
          <cell r="E1752">
            <v>7000000</v>
          </cell>
        </row>
        <row r="1753">
          <cell r="E1753">
            <v>5643587</v>
          </cell>
        </row>
        <row r="1754">
          <cell r="E1754">
            <v>3652990</v>
          </cell>
        </row>
        <row r="1755">
          <cell r="E1755">
            <v>1286771</v>
          </cell>
        </row>
        <row r="1756">
          <cell r="E1756">
            <v>0</v>
          </cell>
        </row>
        <row r="1757">
          <cell r="E1757">
            <v>100000</v>
          </cell>
        </row>
        <row r="1758">
          <cell r="E1758">
            <v>560000</v>
          </cell>
        </row>
        <row r="1759">
          <cell r="E1759">
            <v>0</v>
          </cell>
        </row>
        <row r="1760">
          <cell r="E1760">
            <v>341560</v>
          </cell>
        </row>
        <row r="1761">
          <cell r="E1761">
            <v>0</v>
          </cell>
        </row>
        <row r="1762">
          <cell r="E1762">
            <v>770710</v>
          </cell>
        </row>
        <row r="1763">
          <cell r="E1763">
            <v>1815000</v>
          </cell>
        </row>
        <row r="1764">
          <cell r="E1764">
            <v>1210000</v>
          </cell>
        </row>
        <row r="1765">
          <cell r="E1765">
            <v>13000000</v>
          </cell>
        </row>
        <row r="1766">
          <cell r="E1766">
            <v>800000</v>
          </cell>
        </row>
        <row r="1767">
          <cell r="E1767">
            <v>1898050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8850000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14067900</v>
          </cell>
        </row>
        <row r="1777">
          <cell r="E1777">
            <v>10000000</v>
          </cell>
        </row>
        <row r="1778">
          <cell r="E1778">
            <v>0</v>
          </cell>
        </row>
        <row r="1779">
          <cell r="E1779">
            <v>446600</v>
          </cell>
        </row>
        <row r="1780">
          <cell r="E1780">
            <v>0</v>
          </cell>
        </row>
        <row r="1781">
          <cell r="E1781">
            <v>500000</v>
          </cell>
        </row>
        <row r="1782">
          <cell r="E1782">
            <v>1455000</v>
          </cell>
        </row>
        <row r="1783">
          <cell r="E1783">
            <v>0</v>
          </cell>
        </row>
        <row r="1784">
          <cell r="E1784">
            <v>726000</v>
          </cell>
        </row>
        <row r="1785">
          <cell r="E1785">
            <v>300000</v>
          </cell>
        </row>
        <row r="1786">
          <cell r="E1786">
            <v>1210000</v>
          </cell>
        </row>
        <row r="1787">
          <cell r="E1787">
            <v>2500000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21000000</v>
          </cell>
        </row>
        <row r="1791">
          <cell r="E1791">
            <v>693000</v>
          </cell>
        </row>
        <row r="1792">
          <cell r="E1792">
            <v>242000</v>
          </cell>
        </row>
        <row r="1793">
          <cell r="E1793">
            <v>0</v>
          </cell>
        </row>
        <row r="1794">
          <cell r="E1794">
            <v>490000</v>
          </cell>
        </row>
        <row r="1795">
          <cell r="E1795">
            <v>90750</v>
          </cell>
        </row>
        <row r="1796">
          <cell r="E1796">
            <v>231000</v>
          </cell>
        </row>
        <row r="1797">
          <cell r="E1797">
            <v>0</v>
          </cell>
        </row>
        <row r="1798">
          <cell r="E1798">
            <v>11000</v>
          </cell>
        </row>
        <row r="1799">
          <cell r="E1799">
            <v>15000</v>
          </cell>
        </row>
        <row r="1800">
          <cell r="E1800">
            <v>803000</v>
          </cell>
        </row>
        <row r="1801">
          <cell r="E1801">
            <v>0</v>
          </cell>
        </row>
        <row r="1802">
          <cell r="E1802">
            <v>150000</v>
          </cell>
        </row>
        <row r="1803">
          <cell r="E1803">
            <v>250000</v>
          </cell>
        </row>
        <row r="1804">
          <cell r="E1804">
            <v>0</v>
          </cell>
        </row>
        <row r="1805">
          <cell r="E1805">
            <v>100000</v>
          </cell>
        </row>
        <row r="1806">
          <cell r="E1806">
            <v>231000</v>
          </cell>
        </row>
        <row r="1807">
          <cell r="E1807">
            <v>346500</v>
          </cell>
        </row>
        <row r="1808">
          <cell r="E1808">
            <v>700000</v>
          </cell>
        </row>
        <row r="1809">
          <cell r="E1809">
            <v>510000</v>
          </cell>
        </row>
        <row r="1810">
          <cell r="E1810">
            <v>0</v>
          </cell>
        </row>
        <row r="1811">
          <cell r="E1811">
            <v>1262500</v>
          </cell>
        </row>
        <row r="1812">
          <cell r="E1812">
            <v>1425000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400000</v>
          </cell>
        </row>
        <row r="1817">
          <cell r="E1817">
            <v>335000</v>
          </cell>
        </row>
        <row r="1818">
          <cell r="E1818">
            <v>0</v>
          </cell>
        </row>
        <row r="1819">
          <cell r="E1819">
            <v>1950000</v>
          </cell>
        </row>
        <row r="1820">
          <cell r="E1820">
            <v>860000</v>
          </cell>
        </row>
        <row r="1821">
          <cell r="E1821">
            <v>3388000</v>
          </cell>
        </row>
        <row r="1822">
          <cell r="E1822">
            <v>560000</v>
          </cell>
        </row>
        <row r="1823">
          <cell r="E1823">
            <v>673200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20000000</v>
          </cell>
        </row>
        <row r="1827">
          <cell r="E1827">
            <v>600000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19517447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311774580</v>
          </cell>
        </row>
        <row r="1837">
          <cell r="E1837">
            <v>1662500</v>
          </cell>
        </row>
        <row r="1838">
          <cell r="E1838">
            <v>7682755</v>
          </cell>
        </row>
        <row r="1839">
          <cell r="E1839">
            <v>3050191</v>
          </cell>
        </row>
        <row r="1840">
          <cell r="E1840">
            <v>1322000</v>
          </cell>
        </row>
        <row r="1841">
          <cell r="E1841">
            <v>0</v>
          </cell>
        </row>
        <row r="1842">
          <cell r="E1842">
            <v>350000</v>
          </cell>
        </row>
        <row r="1843">
          <cell r="E1843">
            <v>2019600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390758</v>
          </cell>
        </row>
        <row r="1847">
          <cell r="E1847">
            <v>4100000</v>
          </cell>
        </row>
        <row r="1848">
          <cell r="E1848">
            <v>124604</v>
          </cell>
        </row>
        <row r="1849">
          <cell r="E1849">
            <v>0</v>
          </cell>
        </row>
        <row r="1850">
          <cell r="E1850">
            <v>1313598</v>
          </cell>
        </row>
        <row r="1851">
          <cell r="E1851">
            <v>22400000</v>
          </cell>
        </row>
        <row r="1852">
          <cell r="E1852">
            <v>0</v>
          </cell>
        </row>
        <row r="1853">
          <cell r="E1853">
            <v>20849285</v>
          </cell>
        </row>
        <row r="1854">
          <cell r="E1854">
            <v>1366400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562350</v>
          </cell>
        </row>
        <row r="1858">
          <cell r="E1858">
            <v>9300000</v>
          </cell>
        </row>
        <row r="1859">
          <cell r="E1859">
            <v>800000</v>
          </cell>
        </row>
        <row r="1860">
          <cell r="E1860">
            <v>112988</v>
          </cell>
        </row>
        <row r="1861">
          <cell r="E1861">
            <v>33128380</v>
          </cell>
        </row>
        <row r="1862">
          <cell r="E1862">
            <v>601010</v>
          </cell>
        </row>
        <row r="1863">
          <cell r="E1863">
            <v>9296871</v>
          </cell>
        </row>
        <row r="1864">
          <cell r="E1864">
            <v>45000</v>
          </cell>
        </row>
        <row r="1865">
          <cell r="E1865">
            <v>715856</v>
          </cell>
        </row>
        <row r="1866">
          <cell r="E1866">
            <v>5288633</v>
          </cell>
        </row>
        <row r="1867">
          <cell r="E1867">
            <v>5376383</v>
          </cell>
        </row>
        <row r="1868">
          <cell r="E1868">
            <v>569322</v>
          </cell>
        </row>
        <row r="1869">
          <cell r="E1869">
            <v>2708229</v>
          </cell>
        </row>
        <row r="1870">
          <cell r="E1870">
            <v>0</v>
          </cell>
        </row>
        <row r="1871">
          <cell r="E1871">
            <v>51155</v>
          </cell>
        </row>
        <row r="1872">
          <cell r="E1872">
            <v>9481020</v>
          </cell>
        </row>
        <row r="1873">
          <cell r="E1873">
            <v>0</v>
          </cell>
        </row>
        <row r="1874">
          <cell r="E1874">
            <v>723440</v>
          </cell>
        </row>
        <row r="1875">
          <cell r="E1875">
            <v>0</v>
          </cell>
        </row>
        <row r="1876">
          <cell r="E1876">
            <v>5290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19359325</v>
          </cell>
        </row>
        <row r="1880">
          <cell r="E1880">
            <v>1006911</v>
          </cell>
        </row>
        <row r="1881">
          <cell r="E1881">
            <v>4059674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117786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16911902</v>
          </cell>
        </row>
        <row r="1891">
          <cell r="E1891">
            <v>25000000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2000000</v>
          </cell>
        </row>
        <row r="1899">
          <cell r="E1899">
            <v>3200000</v>
          </cell>
        </row>
        <row r="1900">
          <cell r="E1900">
            <v>1102000</v>
          </cell>
        </row>
        <row r="1901">
          <cell r="E1901">
            <v>1546802</v>
          </cell>
        </row>
        <row r="1902">
          <cell r="E1902">
            <v>0</v>
          </cell>
        </row>
        <row r="1903">
          <cell r="E1903">
            <v>5000000</v>
          </cell>
        </row>
        <row r="1904">
          <cell r="E1904">
            <v>29372674</v>
          </cell>
        </row>
        <row r="1905">
          <cell r="E1905">
            <v>1646878</v>
          </cell>
        </row>
        <row r="1906">
          <cell r="E1906">
            <v>28223</v>
          </cell>
        </row>
        <row r="1907">
          <cell r="E1907">
            <v>0</v>
          </cell>
        </row>
        <row r="1908">
          <cell r="E1908">
            <v>556215</v>
          </cell>
        </row>
        <row r="1909">
          <cell r="E1909">
            <v>20050</v>
          </cell>
        </row>
        <row r="1910">
          <cell r="E1910">
            <v>473857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2550230</v>
          </cell>
        </row>
        <row r="1915">
          <cell r="E1915">
            <v>0</v>
          </cell>
        </row>
        <row r="1916">
          <cell r="E1916">
            <v>1461273</v>
          </cell>
        </row>
        <row r="1917">
          <cell r="E1917">
            <v>984180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103977</v>
          </cell>
        </row>
        <row r="1921">
          <cell r="E1921">
            <v>3445516</v>
          </cell>
        </row>
        <row r="1922">
          <cell r="E1922">
            <v>7300000</v>
          </cell>
        </row>
        <row r="1923">
          <cell r="E1923">
            <v>598000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5348640</v>
          </cell>
        </row>
        <row r="1931">
          <cell r="E1931">
            <v>0</v>
          </cell>
        </row>
        <row r="1932">
          <cell r="E1932">
            <v>6040248</v>
          </cell>
        </row>
        <row r="1933">
          <cell r="E1933">
            <v>9656060</v>
          </cell>
        </row>
        <row r="1934">
          <cell r="E1934">
            <v>0</v>
          </cell>
        </row>
        <row r="1935">
          <cell r="E1935">
            <v>15458773</v>
          </cell>
        </row>
        <row r="1936">
          <cell r="E1936">
            <v>551210</v>
          </cell>
        </row>
        <row r="1937">
          <cell r="E1937">
            <v>597707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28203669</v>
          </cell>
        </row>
        <row r="1941">
          <cell r="E1941">
            <v>4120000</v>
          </cell>
        </row>
        <row r="1942">
          <cell r="E1942">
            <v>3000000</v>
          </cell>
        </row>
        <row r="1943">
          <cell r="E1943">
            <v>8982553</v>
          </cell>
        </row>
        <row r="1944">
          <cell r="E1944">
            <v>3112000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95000000</v>
          </cell>
        </row>
        <row r="1951">
          <cell r="E1951">
            <v>160000</v>
          </cell>
        </row>
        <row r="1952">
          <cell r="E1952">
            <v>10620000</v>
          </cell>
        </row>
        <row r="1953">
          <cell r="E1953">
            <v>1110000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250000</v>
          </cell>
        </row>
        <row r="1957">
          <cell r="E1957">
            <v>1215000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560000</v>
          </cell>
        </row>
        <row r="1961">
          <cell r="E1961">
            <v>450000</v>
          </cell>
        </row>
        <row r="1962">
          <cell r="E1962">
            <v>115500</v>
          </cell>
        </row>
        <row r="1963">
          <cell r="E1963">
            <v>0</v>
          </cell>
        </row>
        <row r="1964">
          <cell r="E1964">
            <v>1655000</v>
          </cell>
        </row>
        <row r="1965">
          <cell r="E1965">
            <v>9859500</v>
          </cell>
        </row>
        <row r="1966">
          <cell r="E1966">
            <v>0</v>
          </cell>
        </row>
        <row r="1967">
          <cell r="E1967">
            <v>8416666</v>
          </cell>
        </row>
        <row r="1968">
          <cell r="E1968">
            <v>640500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338000</v>
          </cell>
        </row>
        <row r="1972">
          <cell r="E1972">
            <v>3380000</v>
          </cell>
        </row>
        <row r="1973">
          <cell r="E1973">
            <v>115000</v>
          </cell>
        </row>
        <row r="1974">
          <cell r="E1974">
            <v>1611840</v>
          </cell>
        </row>
        <row r="1975">
          <cell r="E1975">
            <v>10200000</v>
          </cell>
        </row>
        <row r="1976">
          <cell r="E1976">
            <v>80000</v>
          </cell>
        </row>
        <row r="1977">
          <cell r="E1977">
            <v>2215000</v>
          </cell>
        </row>
        <row r="1978">
          <cell r="E1978">
            <v>30000</v>
          </cell>
        </row>
        <row r="1979">
          <cell r="E1979">
            <v>2319144</v>
          </cell>
        </row>
        <row r="1980">
          <cell r="E1980">
            <v>6842667</v>
          </cell>
        </row>
        <row r="1981">
          <cell r="E1981">
            <v>2250000</v>
          </cell>
        </row>
        <row r="1982">
          <cell r="E1982">
            <v>1750000</v>
          </cell>
        </row>
        <row r="1983">
          <cell r="E1983">
            <v>1200000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335000</v>
          </cell>
        </row>
        <row r="1989">
          <cell r="E1989">
            <v>440000</v>
          </cell>
        </row>
        <row r="1990">
          <cell r="E1990">
            <v>552000</v>
          </cell>
        </row>
        <row r="1991">
          <cell r="E1991">
            <v>441000</v>
          </cell>
        </row>
        <row r="1992">
          <cell r="E1992">
            <v>800000</v>
          </cell>
        </row>
        <row r="1993">
          <cell r="E1993">
            <v>9000000</v>
          </cell>
        </row>
        <row r="1994">
          <cell r="E1994">
            <v>1980000</v>
          </cell>
        </row>
        <row r="1995">
          <cell r="E1995">
            <v>2000000</v>
          </cell>
        </row>
        <row r="1997">
          <cell r="E1997">
            <v>0</v>
          </cell>
        </row>
        <row r="1998">
          <cell r="E1998">
            <v>1115000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18498600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8050000</v>
          </cell>
        </row>
        <row r="2005">
          <cell r="E2005">
            <v>5000000</v>
          </cell>
        </row>
        <row r="2006">
          <cell r="E2006">
            <v>0</v>
          </cell>
        </row>
        <row r="2007">
          <cell r="E2007">
            <v>115000</v>
          </cell>
        </row>
        <row r="2008">
          <cell r="E2008">
            <v>0</v>
          </cell>
        </row>
        <row r="2009">
          <cell r="E2009">
            <v>330000</v>
          </cell>
        </row>
        <row r="2010">
          <cell r="E2010">
            <v>862000</v>
          </cell>
        </row>
        <row r="2011">
          <cell r="E2011">
            <v>0</v>
          </cell>
        </row>
        <row r="2012">
          <cell r="E2012">
            <v>300000</v>
          </cell>
        </row>
        <row r="2013">
          <cell r="E2013">
            <v>850000</v>
          </cell>
        </row>
        <row r="2014">
          <cell r="E2014">
            <v>555000</v>
          </cell>
        </row>
        <row r="2015">
          <cell r="E2015">
            <v>3406000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6420000</v>
          </cell>
        </row>
        <row r="2019">
          <cell r="E2019">
            <v>1680000</v>
          </cell>
        </row>
        <row r="2020">
          <cell r="E2020">
            <v>115000</v>
          </cell>
        </row>
        <row r="2021">
          <cell r="E2021">
            <v>0</v>
          </cell>
        </row>
        <row r="2022">
          <cell r="E2022">
            <v>300143</v>
          </cell>
        </row>
        <row r="2023">
          <cell r="E2023">
            <v>0</v>
          </cell>
        </row>
        <row r="2024">
          <cell r="E2024">
            <v>318000</v>
          </cell>
        </row>
        <row r="2025">
          <cell r="E2025">
            <v>0</v>
          </cell>
        </row>
        <row r="2026">
          <cell r="E2026">
            <v>225000</v>
          </cell>
        </row>
        <row r="2027">
          <cell r="E2027">
            <v>0</v>
          </cell>
        </row>
        <row r="2028">
          <cell r="E2028">
            <v>731800</v>
          </cell>
        </row>
        <row r="2029">
          <cell r="E2029">
            <v>0</v>
          </cell>
        </row>
        <row r="2030">
          <cell r="E2030">
            <v>552000</v>
          </cell>
        </row>
        <row r="2031">
          <cell r="E2031">
            <v>200000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223000</v>
          </cell>
        </row>
        <row r="2035">
          <cell r="E2035">
            <v>995000</v>
          </cell>
        </row>
        <row r="2036">
          <cell r="E2036">
            <v>3500000</v>
          </cell>
        </row>
        <row r="2037">
          <cell r="E2037">
            <v>340000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125000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1800000</v>
          </cell>
        </row>
        <row r="2047">
          <cell r="E2047">
            <v>54963693</v>
          </cell>
        </row>
        <row r="2048">
          <cell r="E2048">
            <v>0</v>
          </cell>
        </row>
        <row r="2049">
          <cell r="E2049">
            <v>7167627</v>
          </cell>
        </row>
        <row r="2050">
          <cell r="E2050">
            <v>50000</v>
          </cell>
        </row>
        <row r="2051">
          <cell r="E2051">
            <v>80000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8162466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8000000</v>
          </cell>
        </row>
        <row r="2058">
          <cell r="E2058">
            <v>8000000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149317648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45352450</v>
          </cell>
        </row>
        <row r="2406">
          <cell r="E2406">
            <v>1720441219</v>
          </cell>
        </row>
        <row r="2407">
          <cell r="E2407">
            <v>22119505</v>
          </cell>
        </row>
        <row r="2408">
          <cell r="E2408">
            <v>40785000</v>
          </cell>
        </row>
        <row r="2409">
          <cell r="E2409">
            <v>9498857</v>
          </cell>
        </row>
        <row r="2410">
          <cell r="E2410">
            <v>57770196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5964054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24953238</v>
          </cell>
        </row>
        <row r="2417">
          <cell r="E2417">
            <v>8010000</v>
          </cell>
        </row>
        <row r="2418">
          <cell r="E2418">
            <v>2463895</v>
          </cell>
        </row>
        <row r="2419">
          <cell r="E2419">
            <v>0</v>
          </cell>
        </row>
        <row r="2420">
          <cell r="E2420">
            <v>45491410</v>
          </cell>
        </row>
        <row r="2421">
          <cell r="E2421">
            <v>158430280</v>
          </cell>
        </row>
        <row r="2422">
          <cell r="E2422">
            <v>0</v>
          </cell>
        </row>
        <row r="2423">
          <cell r="E2423">
            <v>161307591</v>
          </cell>
        </row>
        <row r="2424">
          <cell r="E2424">
            <v>85927794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6660497</v>
          </cell>
        </row>
        <row r="2428">
          <cell r="E2428">
            <v>44532000</v>
          </cell>
        </row>
        <row r="2429">
          <cell r="E2429">
            <v>1260855</v>
          </cell>
        </row>
        <row r="2430">
          <cell r="E2430">
            <v>895882</v>
          </cell>
        </row>
        <row r="2431">
          <cell r="E2431">
            <v>98486266</v>
          </cell>
        </row>
        <row r="2432">
          <cell r="E2432">
            <v>757500</v>
          </cell>
        </row>
        <row r="2433">
          <cell r="E2433">
            <v>33258960</v>
          </cell>
        </row>
        <row r="2434">
          <cell r="E2434">
            <v>404505</v>
          </cell>
        </row>
        <row r="2435">
          <cell r="E2435">
            <v>0</v>
          </cell>
        </row>
        <row r="2436">
          <cell r="E2436">
            <v>2891837</v>
          </cell>
        </row>
        <row r="2437">
          <cell r="E2437">
            <v>7933399</v>
          </cell>
        </row>
        <row r="2438">
          <cell r="E2438">
            <v>1626100</v>
          </cell>
        </row>
        <row r="2439">
          <cell r="E2439">
            <v>2994650</v>
          </cell>
        </row>
        <row r="2440">
          <cell r="E2440">
            <v>0</v>
          </cell>
        </row>
        <row r="2441">
          <cell r="E2441">
            <v>200833</v>
          </cell>
        </row>
        <row r="2442">
          <cell r="E2442">
            <v>35481098</v>
          </cell>
        </row>
        <row r="2443">
          <cell r="E2443">
            <v>0</v>
          </cell>
        </row>
        <row r="2444">
          <cell r="E2444">
            <v>1909000</v>
          </cell>
        </row>
        <row r="2445">
          <cell r="E2445">
            <v>0</v>
          </cell>
        </row>
        <row r="2446">
          <cell r="E2446">
            <v>853500</v>
          </cell>
        </row>
        <row r="2447">
          <cell r="E2447">
            <v>0</v>
          </cell>
        </row>
        <row r="2448">
          <cell r="E2448">
            <v>3030000</v>
          </cell>
        </row>
        <row r="2449">
          <cell r="E2449">
            <v>108733447</v>
          </cell>
        </row>
        <row r="2450">
          <cell r="E2450">
            <v>12625505</v>
          </cell>
        </row>
        <row r="2451">
          <cell r="E2451">
            <v>16819730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340000</v>
          </cell>
        </row>
        <row r="2456">
          <cell r="E2456">
            <v>560550</v>
          </cell>
        </row>
        <row r="2457">
          <cell r="E2457">
            <v>11976225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33394537</v>
          </cell>
        </row>
        <row r="2461">
          <cell r="E2461">
            <v>72902101</v>
          </cell>
        </row>
        <row r="2462">
          <cell r="E2462">
            <v>0</v>
          </cell>
        </row>
        <row r="2463">
          <cell r="E2463">
            <v>600801</v>
          </cell>
        </row>
        <row r="2464">
          <cell r="E2464">
            <v>0</v>
          </cell>
        </row>
        <row r="2465">
          <cell r="E2465">
            <v>1650340</v>
          </cell>
        </row>
        <row r="2466">
          <cell r="E2466">
            <v>0</v>
          </cell>
        </row>
        <row r="2467">
          <cell r="E2467">
            <v>270300</v>
          </cell>
        </row>
        <row r="2468">
          <cell r="E2468">
            <v>6500000</v>
          </cell>
        </row>
        <row r="2469">
          <cell r="E2469">
            <v>2300000</v>
          </cell>
        </row>
        <row r="2470">
          <cell r="E2470">
            <v>1980320</v>
          </cell>
        </row>
        <row r="2471">
          <cell r="E2471">
            <v>300600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105757066</v>
          </cell>
        </row>
        <row r="2475">
          <cell r="E2475">
            <v>5100000</v>
          </cell>
        </row>
        <row r="2476">
          <cell r="E2476">
            <v>1240100</v>
          </cell>
        </row>
        <row r="2477">
          <cell r="E2477">
            <v>0</v>
          </cell>
        </row>
        <row r="2478">
          <cell r="E2478">
            <v>1217156</v>
          </cell>
        </row>
        <row r="2479">
          <cell r="E2479">
            <v>125240</v>
          </cell>
        </row>
        <row r="2480">
          <cell r="E2480">
            <v>2816676</v>
          </cell>
        </row>
        <row r="2481">
          <cell r="E2481">
            <v>222200</v>
          </cell>
        </row>
        <row r="2482">
          <cell r="E2482">
            <v>1958390</v>
          </cell>
        </row>
        <row r="2483">
          <cell r="E2483">
            <v>346430</v>
          </cell>
        </row>
        <row r="2484">
          <cell r="E2484">
            <v>5500230</v>
          </cell>
        </row>
        <row r="2485">
          <cell r="E2485">
            <v>585000</v>
          </cell>
        </row>
        <row r="2486">
          <cell r="E2486">
            <v>870320</v>
          </cell>
        </row>
        <row r="2487">
          <cell r="E2487">
            <v>165760</v>
          </cell>
        </row>
        <row r="2488">
          <cell r="E2488">
            <v>0</v>
          </cell>
        </row>
        <row r="2489">
          <cell r="E2489">
            <v>135500</v>
          </cell>
        </row>
        <row r="2490">
          <cell r="E2490">
            <v>565470</v>
          </cell>
        </row>
        <row r="2491">
          <cell r="E2491">
            <v>6305014</v>
          </cell>
        </row>
        <row r="2492">
          <cell r="E2492">
            <v>13948000</v>
          </cell>
        </row>
        <row r="2493">
          <cell r="E2493">
            <v>923120</v>
          </cell>
        </row>
        <row r="2494">
          <cell r="E2494">
            <v>0</v>
          </cell>
        </row>
        <row r="2495">
          <cell r="E2495">
            <v>6814325</v>
          </cell>
        </row>
        <row r="2496">
          <cell r="E2496">
            <v>5500000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9056024</v>
          </cell>
        </row>
        <row r="2501">
          <cell r="E2501">
            <v>628400</v>
          </cell>
        </row>
        <row r="2502">
          <cell r="E2502">
            <v>30620000</v>
          </cell>
        </row>
        <row r="2503">
          <cell r="E2503">
            <v>49148400</v>
          </cell>
        </row>
        <row r="2504">
          <cell r="E2504">
            <v>9610150</v>
          </cell>
        </row>
        <row r="2505">
          <cell r="E2505">
            <v>49207052</v>
          </cell>
        </row>
        <row r="2506">
          <cell r="E2506">
            <v>9712448</v>
          </cell>
        </row>
        <row r="2507">
          <cell r="E2507">
            <v>7339668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183023985</v>
          </cell>
        </row>
        <row r="2511">
          <cell r="E2511">
            <v>23230000</v>
          </cell>
        </row>
        <row r="2512">
          <cell r="E2512">
            <v>13323920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1700000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18493782</v>
          </cell>
        </row>
        <row r="2521">
          <cell r="E2521">
            <v>0</v>
          </cell>
        </row>
        <row r="2522">
          <cell r="E2522">
            <v>552000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1638000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144000</v>
          </cell>
        </row>
        <row r="2535">
          <cell r="E2535">
            <v>1689409</v>
          </cell>
        </row>
        <row r="2536">
          <cell r="E2536">
            <v>0</v>
          </cell>
        </row>
        <row r="2537">
          <cell r="E2537">
            <v>1517981</v>
          </cell>
        </row>
        <row r="2538">
          <cell r="E2538">
            <v>1310145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480000</v>
          </cell>
        </row>
        <row r="2542">
          <cell r="E2542">
            <v>720000</v>
          </cell>
        </row>
        <row r="2543">
          <cell r="E2543">
            <v>563528</v>
          </cell>
        </row>
        <row r="2544">
          <cell r="E2544">
            <v>220000</v>
          </cell>
        </row>
        <row r="2545">
          <cell r="E2545">
            <v>2352000</v>
          </cell>
        </row>
        <row r="2546">
          <cell r="E2546">
            <v>140952</v>
          </cell>
        </row>
        <row r="2547">
          <cell r="E2547">
            <v>808000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80926</v>
          </cell>
        </row>
        <row r="2551">
          <cell r="E2551">
            <v>833342</v>
          </cell>
        </row>
        <row r="2552">
          <cell r="E2552">
            <v>524000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1310846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482160</v>
          </cell>
        </row>
        <row r="2561">
          <cell r="E2561">
            <v>0</v>
          </cell>
        </row>
        <row r="2562">
          <cell r="E2562">
            <v>360732</v>
          </cell>
        </row>
        <row r="2563">
          <cell r="E2563">
            <v>145772</v>
          </cell>
        </row>
        <row r="2564">
          <cell r="E2564">
            <v>996000</v>
          </cell>
        </row>
        <row r="2565">
          <cell r="E2565">
            <v>1488000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300000</v>
          </cell>
        </row>
        <row r="2569">
          <cell r="E2569">
            <v>0</v>
          </cell>
        </row>
        <row r="2570">
          <cell r="E2570">
            <v>112400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1039800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66000</v>
          </cell>
        </row>
        <row r="2578">
          <cell r="E2578">
            <v>0</v>
          </cell>
        </row>
        <row r="2579">
          <cell r="E2579">
            <v>36000</v>
          </cell>
        </row>
        <row r="2580">
          <cell r="E2580">
            <v>24000</v>
          </cell>
        </row>
        <row r="2581">
          <cell r="E2581">
            <v>0</v>
          </cell>
        </row>
        <row r="2582">
          <cell r="E2582">
            <v>120000</v>
          </cell>
        </row>
        <row r="2583">
          <cell r="E2583">
            <v>15000</v>
          </cell>
        </row>
        <row r="2584">
          <cell r="E2584">
            <v>0</v>
          </cell>
        </row>
        <row r="2585">
          <cell r="E2585">
            <v>30000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450000</v>
          </cell>
        </row>
        <row r="2589">
          <cell r="E2589">
            <v>30000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70000</v>
          </cell>
        </row>
        <row r="2593">
          <cell r="E2593">
            <v>150000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432500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541500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10120914</v>
          </cell>
        </row>
        <row r="2611">
          <cell r="E2611">
            <v>0</v>
          </cell>
        </row>
        <row r="2612">
          <cell r="E2612">
            <v>41695996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685000</v>
          </cell>
        </row>
        <row r="2618">
          <cell r="E2618">
            <v>0</v>
          </cell>
        </row>
        <row r="2619">
          <cell r="E2619">
            <v>554000</v>
          </cell>
        </row>
        <row r="2620">
          <cell r="E2620">
            <v>0</v>
          </cell>
        </row>
        <row r="2621">
          <cell r="E2621">
            <v>140000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259060350</v>
          </cell>
        </row>
        <row r="2635">
          <cell r="E2635">
            <v>1700000</v>
          </cell>
        </row>
        <row r="2636">
          <cell r="E2636">
            <v>9395050</v>
          </cell>
        </row>
        <row r="2637">
          <cell r="E2637">
            <v>1691750</v>
          </cell>
        </row>
        <row r="2638">
          <cell r="E2638">
            <v>56725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7353000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3971220</v>
          </cell>
        </row>
        <row r="2645">
          <cell r="E2645">
            <v>1700000</v>
          </cell>
        </row>
        <row r="2646">
          <cell r="E2646">
            <v>850000</v>
          </cell>
        </row>
        <row r="2647">
          <cell r="E2647">
            <v>0</v>
          </cell>
        </row>
        <row r="2648">
          <cell r="E2648">
            <v>1250000</v>
          </cell>
        </row>
        <row r="2649">
          <cell r="E2649">
            <v>19677764</v>
          </cell>
        </row>
        <row r="2650">
          <cell r="E2650">
            <v>0</v>
          </cell>
        </row>
        <row r="2651">
          <cell r="E2651">
            <v>18037950</v>
          </cell>
        </row>
        <row r="2652">
          <cell r="E2652">
            <v>10822770</v>
          </cell>
        </row>
        <row r="2653">
          <cell r="E2653">
            <v>0</v>
          </cell>
        </row>
        <row r="2655">
          <cell r="E2655">
            <v>2252300</v>
          </cell>
        </row>
        <row r="2656">
          <cell r="E2656">
            <v>5100000</v>
          </cell>
        </row>
        <row r="2657">
          <cell r="E2657">
            <v>202000</v>
          </cell>
        </row>
        <row r="2658">
          <cell r="E2658">
            <v>303000</v>
          </cell>
        </row>
        <row r="2659">
          <cell r="E2659">
            <v>40410000</v>
          </cell>
        </row>
        <row r="2660">
          <cell r="E2660">
            <v>193415</v>
          </cell>
        </row>
        <row r="2661">
          <cell r="E2661">
            <v>10665000</v>
          </cell>
        </row>
        <row r="2662">
          <cell r="E2662">
            <v>384305</v>
          </cell>
        </row>
        <row r="2663">
          <cell r="E2663">
            <v>1919000</v>
          </cell>
        </row>
        <row r="2664">
          <cell r="E2664">
            <v>5050000</v>
          </cell>
        </row>
        <row r="2665">
          <cell r="E2665">
            <v>6868000</v>
          </cell>
        </row>
        <row r="2666">
          <cell r="E2666">
            <v>2824049</v>
          </cell>
        </row>
        <row r="2667">
          <cell r="E2667">
            <v>1946350</v>
          </cell>
        </row>
        <row r="2668">
          <cell r="E2668">
            <v>0</v>
          </cell>
        </row>
        <row r="2669">
          <cell r="E2669">
            <v>101000</v>
          </cell>
        </row>
        <row r="2670">
          <cell r="E2670">
            <v>3030000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2562440</v>
          </cell>
        </row>
        <row r="2676">
          <cell r="E2676">
            <v>4169641</v>
          </cell>
        </row>
        <row r="2677">
          <cell r="E2677">
            <v>23230000</v>
          </cell>
        </row>
        <row r="2678">
          <cell r="E2678">
            <v>8884050</v>
          </cell>
        </row>
        <row r="2679">
          <cell r="E2679">
            <v>5060000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3547322</v>
          </cell>
        </row>
        <row r="2683">
          <cell r="E2683">
            <v>0</v>
          </cell>
        </row>
        <row r="2684">
          <cell r="E2684">
            <v>5148109</v>
          </cell>
        </row>
        <row r="2685">
          <cell r="E2685">
            <v>15150000</v>
          </cell>
        </row>
        <row r="2686">
          <cell r="E2686">
            <v>101000</v>
          </cell>
        </row>
        <row r="2687">
          <cell r="E2687">
            <v>0</v>
          </cell>
        </row>
        <row r="2688">
          <cell r="E2688">
            <v>8233200</v>
          </cell>
        </row>
        <row r="2689">
          <cell r="E2689">
            <v>13130000</v>
          </cell>
        </row>
        <row r="2690">
          <cell r="E2690">
            <v>0</v>
          </cell>
        </row>
        <row r="2691">
          <cell r="E2691">
            <v>792850</v>
          </cell>
        </row>
        <row r="2692">
          <cell r="E2692">
            <v>242400</v>
          </cell>
        </row>
        <row r="2693">
          <cell r="E2693">
            <v>1717000</v>
          </cell>
        </row>
        <row r="2694">
          <cell r="E2694">
            <v>2870620</v>
          </cell>
        </row>
        <row r="2695">
          <cell r="E2695">
            <v>0</v>
          </cell>
        </row>
        <row r="2696">
          <cell r="E2696">
            <v>13565510</v>
          </cell>
        </row>
        <row r="2697">
          <cell r="E2697">
            <v>6858500</v>
          </cell>
        </row>
        <row r="2698">
          <cell r="E2698">
            <v>2560550</v>
          </cell>
        </row>
        <row r="2699">
          <cell r="E2699">
            <v>3440060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24967000</v>
          </cell>
        </row>
        <row r="2703">
          <cell r="E2703">
            <v>1696800</v>
          </cell>
        </row>
        <row r="2704">
          <cell r="E2704">
            <v>116150</v>
          </cell>
        </row>
        <row r="2705">
          <cell r="E2705">
            <v>0</v>
          </cell>
        </row>
        <row r="2706">
          <cell r="E2706">
            <v>303000</v>
          </cell>
        </row>
        <row r="2707">
          <cell r="E2707">
            <v>0</v>
          </cell>
        </row>
        <row r="2708">
          <cell r="E2708">
            <v>321180</v>
          </cell>
        </row>
        <row r="2709">
          <cell r="E2709">
            <v>0</v>
          </cell>
        </row>
        <row r="2710">
          <cell r="E2710">
            <v>230280</v>
          </cell>
        </row>
        <row r="2711">
          <cell r="E2711">
            <v>0</v>
          </cell>
        </row>
        <row r="2712">
          <cell r="E2712">
            <v>739118</v>
          </cell>
        </row>
        <row r="2713">
          <cell r="E2713">
            <v>0</v>
          </cell>
        </row>
        <row r="2714">
          <cell r="E2714">
            <v>1557520</v>
          </cell>
        </row>
        <row r="2715">
          <cell r="E2715">
            <v>1202000</v>
          </cell>
        </row>
        <row r="2716">
          <cell r="E2716">
            <v>0</v>
          </cell>
        </row>
        <row r="2717">
          <cell r="E2717">
            <v>45670</v>
          </cell>
        </row>
        <row r="2718">
          <cell r="E2718">
            <v>525230</v>
          </cell>
        </row>
        <row r="2719">
          <cell r="E2719">
            <v>1222100</v>
          </cell>
        </row>
        <row r="2720">
          <cell r="E2720">
            <v>22594000</v>
          </cell>
        </row>
        <row r="2721">
          <cell r="E2721">
            <v>1676600</v>
          </cell>
        </row>
        <row r="2722">
          <cell r="E2722">
            <v>0</v>
          </cell>
        </row>
        <row r="2723">
          <cell r="E2723">
            <v>441050</v>
          </cell>
        </row>
        <row r="2724">
          <cell r="E2724">
            <v>5700000</v>
          </cell>
        </row>
        <row r="2725">
          <cell r="E2725">
            <v>0</v>
          </cell>
        </row>
        <row r="2726">
          <cell r="E2726">
            <v>14653550</v>
          </cell>
        </row>
        <row r="2727">
          <cell r="E2727">
            <v>0</v>
          </cell>
        </row>
        <row r="2728">
          <cell r="E2728">
            <v>3373400</v>
          </cell>
        </row>
        <row r="2729">
          <cell r="E2729">
            <v>8549650</v>
          </cell>
        </row>
        <row r="2730">
          <cell r="E2730">
            <v>41838100</v>
          </cell>
        </row>
        <row r="2731">
          <cell r="E2731">
            <v>1260600</v>
          </cell>
        </row>
        <row r="2732">
          <cell r="E2732">
            <v>2247250</v>
          </cell>
        </row>
        <row r="2733">
          <cell r="E2733">
            <v>22966339</v>
          </cell>
        </row>
        <row r="2734">
          <cell r="E2734">
            <v>1669530</v>
          </cell>
        </row>
        <row r="2735">
          <cell r="E2735">
            <v>3343200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47141556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2282300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177809207</v>
          </cell>
        </row>
        <row r="2749">
          <cell r="E2749">
            <v>235000</v>
          </cell>
        </row>
        <row r="2750">
          <cell r="E2750">
            <v>9843000</v>
          </cell>
        </row>
        <row r="2751">
          <cell r="E2751">
            <v>778456</v>
          </cell>
        </row>
        <row r="2752">
          <cell r="E2752">
            <v>40170</v>
          </cell>
        </row>
        <row r="2753">
          <cell r="E2753">
            <v>0</v>
          </cell>
        </row>
        <row r="2754">
          <cell r="E2754">
            <v>5683000</v>
          </cell>
        </row>
        <row r="2755">
          <cell r="E2755">
            <v>8665412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14508520</v>
          </cell>
        </row>
        <row r="2759">
          <cell r="E2759">
            <v>2026035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8400807</v>
          </cell>
        </row>
        <row r="2763">
          <cell r="E2763">
            <v>18993286</v>
          </cell>
        </row>
        <row r="2764">
          <cell r="E2764">
            <v>0</v>
          </cell>
        </row>
        <row r="2765">
          <cell r="E2765">
            <v>15410713</v>
          </cell>
        </row>
        <row r="2766">
          <cell r="E2766">
            <v>9394240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751500</v>
          </cell>
        </row>
        <row r="2770">
          <cell r="E2770">
            <v>5424000</v>
          </cell>
        </row>
        <row r="2771">
          <cell r="E2771">
            <v>121200</v>
          </cell>
        </row>
        <row r="2772">
          <cell r="E2772">
            <v>202000</v>
          </cell>
        </row>
        <row r="2773">
          <cell r="E2773">
            <v>3525000</v>
          </cell>
        </row>
        <row r="2774">
          <cell r="E2774">
            <v>75250</v>
          </cell>
        </row>
        <row r="2775">
          <cell r="E2775">
            <v>371700</v>
          </cell>
        </row>
        <row r="2776">
          <cell r="E2776">
            <v>60600</v>
          </cell>
        </row>
        <row r="2777">
          <cell r="E2777">
            <v>5309568</v>
          </cell>
        </row>
        <row r="2778">
          <cell r="E2778">
            <v>2070000</v>
          </cell>
        </row>
        <row r="2779">
          <cell r="E2779">
            <v>5700023</v>
          </cell>
        </row>
        <row r="2780">
          <cell r="E2780">
            <v>3860417</v>
          </cell>
        </row>
        <row r="2781">
          <cell r="E2781">
            <v>3329639</v>
          </cell>
        </row>
        <row r="2782">
          <cell r="E2782">
            <v>0</v>
          </cell>
        </row>
        <row r="2783">
          <cell r="E2783">
            <v>101000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344976</v>
          </cell>
        </row>
        <row r="2787">
          <cell r="E2787">
            <v>25000</v>
          </cell>
        </row>
        <row r="2788">
          <cell r="E2788">
            <v>778417</v>
          </cell>
        </row>
        <row r="2789">
          <cell r="E2789">
            <v>3910849</v>
          </cell>
        </row>
        <row r="2790">
          <cell r="E2790">
            <v>1222100</v>
          </cell>
        </row>
        <row r="2791">
          <cell r="E2791">
            <v>15630000</v>
          </cell>
        </row>
        <row r="2792">
          <cell r="E2792">
            <v>0</v>
          </cell>
        </row>
        <row r="2793">
          <cell r="E2793">
            <v>3917031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4130000</v>
          </cell>
        </row>
        <row r="2798">
          <cell r="E2798">
            <v>0</v>
          </cell>
        </row>
        <row r="2799">
          <cell r="E2799">
            <v>8898500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14208579</v>
          </cell>
        </row>
        <row r="2803">
          <cell r="E2803">
            <v>6722130</v>
          </cell>
        </row>
        <row r="2804">
          <cell r="E2804">
            <v>0</v>
          </cell>
        </row>
        <row r="2805">
          <cell r="E2805">
            <v>448835</v>
          </cell>
        </row>
        <row r="2806">
          <cell r="E2806">
            <v>0</v>
          </cell>
        </row>
        <row r="2807">
          <cell r="E2807">
            <v>502500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1750600</v>
          </cell>
        </row>
        <row r="2811">
          <cell r="E2811">
            <v>1689630</v>
          </cell>
        </row>
        <row r="2812">
          <cell r="E2812">
            <v>522090</v>
          </cell>
        </row>
        <row r="2813">
          <cell r="E2813">
            <v>2846802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24116684</v>
          </cell>
        </row>
        <row r="2817">
          <cell r="E2817">
            <v>746878</v>
          </cell>
        </row>
        <row r="2818">
          <cell r="E2818">
            <v>248223</v>
          </cell>
        </row>
        <row r="2819">
          <cell r="E2819">
            <v>0</v>
          </cell>
        </row>
        <row r="2820">
          <cell r="E2820">
            <v>556215</v>
          </cell>
        </row>
        <row r="2821">
          <cell r="E2821">
            <v>20050</v>
          </cell>
        </row>
        <row r="2822">
          <cell r="E2822">
            <v>273857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950230</v>
          </cell>
        </row>
        <row r="2827">
          <cell r="E2827">
            <v>0</v>
          </cell>
        </row>
        <row r="2828">
          <cell r="E2828">
            <v>161273</v>
          </cell>
        </row>
        <row r="2829">
          <cell r="E2829">
            <v>384180</v>
          </cell>
        </row>
        <row r="2830">
          <cell r="E2830">
            <v>20284</v>
          </cell>
        </row>
        <row r="2831">
          <cell r="E2831">
            <v>12695</v>
          </cell>
        </row>
        <row r="2832">
          <cell r="E2832">
            <v>294500</v>
          </cell>
        </row>
        <row r="2833">
          <cell r="E2833">
            <v>356340</v>
          </cell>
        </row>
        <row r="2834">
          <cell r="E2834">
            <v>1724952</v>
          </cell>
        </row>
        <row r="2835">
          <cell r="E2835">
            <v>359900</v>
          </cell>
        </row>
        <row r="2836">
          <cell r="E2836">
            <v>0</v>
          </cell>
        </row>
        <row r="2837">
          <cell r="E2837">
            <v>3925625</v>
          </cell>
        </row>
        <row r="2838">
          <cell r="E2838">
            <v>6550000</v>
          </cell>
        </row>
        <row r="2839">
          <cell r="E2839">
            <v>0</v>
          </cell>
        </row>
        <row r="2840">
          <cell r="E2840">
            <v>26961768</v>
          </cell>
        </row>
        <row r="2841">
          <cell r="E2841">
            <v>40000</v>
          </cell>
        </row>
        <row r="2842">
          <cell r="E2842">
            <v>400000</v>
          </cell>
        </row>
        <row r="2843">
          <cell r="E2843">
            <v>335000</v>
          </cell>
        </row>
        <row r="2844">
          <cell r="E2844">
            <v>9039500</v>
          </cell>
        </row>
        <row r="2845">
          <cell r="E2845">
            <v>2235500</v>
          </cell>
        </row>
        <row r="2846">
          <cell r="E2846">
            <v>2860000</v>
          </cell>
        </row>
        <row r="2847">
          <cell r="E2847">
            <v>2447838</v>
          </cell>
        </row>
        <row r="2848">
          <cell r="E2848">
            <v>1160000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8731712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259502858</v>
          </cell>
        </row>
        <row r="2863">
          <cell r="E2863">
            <v>1879125</v>
          </cell>
        </row>
        <row r="2864">
          <cell r="E2864">
            <v>7759583</v>
          </cell>
        </row>
        <row r="2865">
          <cell r="E2865">
            <v>3080693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353500</v>
          </cell>
        </row>
        <row r="2869">
          <cell r="E2869">
            <v>2039796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392666</v>
          </cell>
        </row>
        <row r="2873">
          <cell r="E2873">
            <v>13130000</v>
          </cell>
        </row>
        <row r="2874">
          <cell r="E2874">
            <v>226850</v>
          </cell>
        </row>
        <row r="2875">
          <cell r="E2875">
            <v>0</v>
          </cell>
        </row>
        <row r="2876">
          <cell r="E2876">
            <v>1326734</v>
          </cell>
        </row>
        <row r="2877">
          <cell r="E2877">
            <v>22624000</v>
          </cell>
        </row>
        <row r="2878">
          <cell r="E2878">
            <v>0</v>
          </cell>
        </row>
        <row r="2879">
          <cell r="E2879">
            <v>21057778</v>
          </cell>
        </row>
        <row r="2880">
          <cell r="E2880">
            <v>10618610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567974</v>
          </cell>
        </row>
        <row r="2884">
          <cell r="E2884">
            <v>3393000</v>
          </cell>
        </row>
        <row r="2885">
          <cell r="E2885">
            <v>808000</v>
          </cell>
        </row>
        <row r="2886">
          <cell r="E2886">
            <v>114118</v>
          </cell>
        </row>
        <row r="2887">
          <cell r="E2887">
            <v>33059664</v>
          </cell>
        </row>
        <row r="2888">
          <cell r="E2888">
            <v>607020</v>
          </cell>
        </row>
        <row r="2889">
          <cell r="E2889">
            <v>9389840</v>
          </cell>
        </row>
        <row r="2890">
          <cell r="E2890">
            <v>45450</v>
          </cell>
        </row>
        <row r="2891">
          <cell r="E2891">
            <v>723015</v>
          </cell>
        </row>
        <row r="2892">
          <cell r="E2892">
            <v>5341519</v>
          </cell>
        </row>
        <row r="2893">
          <cell r="E2893">
            <v>5430147</v>
          </cell>
        </row>
        <row r="2894">
          <cell r="E2894">
            <v>575015</v>
          </cell>
        </row>
        <row r="2895">
          <cell r="E2895">
            <v>1735311</v>
          </cell>
        </row>
        <row r="2896">
          <cell r="E2896">
            <v>0</v>
          </cell>
        </row>
        <row r="2897">
          <cell r="E2897">
            <v>51667</v>
          </cell>
        </row>
        <row r="2898">
          <cell r="E2898">
            <v>7302000</v>
          </cell>
        </row>
        <row r="2899">
          <cell r="E2899">
            <v>0</v>
          </cell>
        </row>
        <row r="2900">
          <cell r="E2900">
            <v>730674</v>
          </cell>
        </row>
        <row r="2901">
          <cell r="E2901">
            <v>0</v>
          </cell>
        </row>
        <row r="2902">
          <cell r="E2902">
            <v>5343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19552918</v>
          </cell>
        </row>
        <row r="2906">
          <cell r="E2906">
            <v>1016980</v>
          </cell>
        </row>
        <row r="2907">
          <cell r="E2907">
            <v>4100271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118964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16081021</v>
          </cell>
        </row>
        <row r="2917">
          <cell r="E2917">
            <v>19250000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1676600</v>
          </cell>
        </row>
        <row r="2923">
          <cell r="E2923">
            <v>0</v>
          </cell>
        </row>
        <row r="2924">
          <cell r="E2924">
            <v>3044850</v>
          </cell>
        </row>
        <row r="2925">
          <cell r="E2925">
            <v>1096254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7998830</v>
          </cell>
        </row>
        <row r="2930">
          <cell r="E2930">
            <v>28728139</v>
          </cell>
        </row>
        <row r="2931">
          <cell r="E2931">
            <v>4572663</v>
          </cell>
        </row>
        <row r="2932">
          <cell r="E2932">
            <v>1024925</v>
          </cell>
        </row>
        <row r="2933">
          <cell r="E2933">
            <v>0</v>
          </cell>
        </row>
        <row r="2934">
          <cell r="E2934">
            <v>1217156</v>
          </cell>
        </row>
        <row r="2935">
          <cell r="E2935">
            <v>125240</v>
          </cell>
        </row>
        <row r="2936">
          <cell r="E2936">
            <v>1416677</v>
          </cell>
        </row>
        <row r="2937">
          <cell r="E2937">
            <v>222200</v>
          </cell>
        </row>
        <row r="2938">
          <cell r="E2938">
            <v>1958390</v>
          </cell>
        </row>
        <row r="2939">
          <cell r="E2939">
            <v>346430</v>
          </cell>
        </row>
        <row r="2940">
          <cell r="E2940">
            <v>6357920</v>
          </cell>
        </row>
        <row r="2941">
          <cell r="E2941">
            <v>556510</v>
          </cell>
        </row>
        <row r="2942">
          <cell r="E2942">
            <v>2828000</v>
          </cell>
        </row>
        <row r="2943">
          <cell r="E2943">
            <v>1239088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439350</v>
          </cell>
        </row>
        <row r="2947">
          <cell r="E2947">
            <v>3479971</v>
          </cell>
        </row>
        <row r="2948">
          <cell r="E2948">
            <v>0</v>
          </cell>
        </row>
        <row r="2949">
          <cell r="E2949">
            <v>603980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70893196</v>
          </cell>
        </row>
        <row r="2955">
          <cell r="E2955">
            <v>0</v>
          </cell>
        </row>
        <row r="2956">
          <cell r="E2956">
            <v>5402126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9752620</v>
          </cell>
        </row>
        <row r="2960">
          <cell r="E2960">
            <v>0</v>
          </cell>
        </row>
        <row r="2961">
          <cell r="E2961">
            <v>10613360</v>
          </cell>
        </row>
        <row r="2962">
          <cell r="E2962">
            <v>556722</v>
          </cell>
        </row>
        <row r="2963">
          <cell r="E2963">
            <v>1603684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96645686</v>
          </cell>
        </row>
        <row r="2967">
          <cell r="E2967">
            <v>8161200</v>
          </cell>
        </row>
        <row r="2968">
          <cell r="E2968">
            <v>3030000</v>
          </cell>
        </row>
        <row r="2969">
          <cell r="E2969">
            <v>0</v>
          </cell>
        </row>
        <row r="2970">
          <cell r="E2970">
            <v>15979523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96943549</v>
          </cell>
        </row>
        <row r="2977">
          <cell r="E2977">
            <v>180000</v>
          </cell>
        </row>
        <row r="2978">
          <cell r="E2978">
            <v>4620000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1215000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3460000</v>
          </cell>
        </row>
        <row r="2987">
          <cell r="E2987">
            <v>450000</v>
          </cell>
        </row>
        <row r="2988">
          <cell r="E2988">
            <v>115500</v>
          </cell>
        </row>
        <row r="2989">
          <cell r="E2989">
            <v>0</v>
          </cell>
        </row>
        <row r="2990">
          <cell r="E2990">
            <v>1655000</v>
          </cell>
        </row>
        <row r="2991">
          <cell r="E2991">
            <v>8903932</v>
          </cell>
        </row>
        <row r="2992">
          <cell r="E2992">
            <v>0</v>
          </cell>
        </row>
        <row r="2993">
          <cell r="E2993">
            <v>8461937</v>
          </cell>
        </row>
        <row r="2994">
          <cell r="E2994">
            <v>8640500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1641380</v>
          </cell>
        </row>
        <row r="2998">
          <cell r="E2998">
            <v>4413800</v>
          </cell>
        </row>
        <row r="2999">
          <cell r="E2999">
            <v>116150</v>
          </cell>
        </row>
        <row r="3000">
          <cell r="E3000">
            <v>4627958</v>
          </cell>
        </row>
        <row r="3001">
          <cell r="E3001">
            <v>10302000</v>
          </cell>
        </row>
        <row r="3002">
          <cell r="E3002">
            <v>80800</v>
          </cell>
        </row>
        <row r="3003">
          <cell r="E3003">
            <v>0</v>
          </cell>
        </row>
        <row r="3004">
          <cell r="E3004">
            <v>30300</v>
          </cell>
        </row>
        <row r="3005">
          <cell r="E3005">
            <v>0</v>
          </cell>
        </row>
        <row r="3006">
          <cell r="E3006">
            <v>13877657</v>
          </cell>
        </row>
        <row r="3007">
          <cell r="E3007">
            <v>2272500</v>
          </cell>
        </row>
        <row r="3008">
          <cell r="E3008">
            <v>1767500</v>
          </cell>
        </row>
        <row r="3009">
          <cell r="E3009">
            <v>970600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808000</v>
          </cell>
        </row>
        <row r="3019">
          <cell r="E3019">
            <v>6080000</v>
          </cell>
        </row>
        <row r="3020">
          <cell r="E3020">
            <v>0</v>
          </cell>
        </row>
        <row r="3021">
          <cell r="E3021">
            <v>720000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1126150</v>
          </cell>
        </row>
        <row r="3025">
          <cell r="E3025">
            <v>30000</v>
          </cell>
        </row>
        <row r="3026">
          <cell r="E3026">
            <v>0</v>
          </cell>
        </row>
        <row r="3027">
          <cell r="E3027">
            <v>6683586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8130500</v>
          </cell>
        </row>
        <row r="3031">
          <cell r="E3031">
            <v>2050000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333300</v>
          </cell>
        </row>
        <row r="3036">
          <cell r="E3036">
            <v>1469550</v>
          </cell>
        </row>
        <row r="3037">
          <cell r="E3037">
            <v>0</v>
          </cell>
        </row>
        <row r="3038">
          <cell r="E3038">
            <v>903000</v>
          </cell>
        </row>
        <row r="3039">
          <cell r="E3039">
            <v>950000</v>
          </cell>
        </row>
        <row r="3040">
          <cell r="E3040">
            <v>1200100</v>
          </cell>
        </row>
        <row r="3041">
          <cell r="E3041">
            <v>2525000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7715000</v>
          </cell>
        </row>
        <row r="3045">
          <cell r="E3045">
            <v>699930</v>
          </cell>
        </row>
        <row r="3046">
          <cell r="E3046">
            <v>244420</v>
          </cell>
        </row>
        <row r="3047">
          <cell r="E3047">
            <v>0</v>
          </cell>
        </row>
        <row r="3048">
          <cell r="E3048">
            <v>404000</v>
          </cell>
        </row>
        <row r="3049">
          <cell r="E3049">
            <v>0</v>
          </cell>
        </row>
        <row r="3050">
          <cell r="E3050">
            <v>233310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811030</v>
          </cell>
        </row>
        <row r="3055">
          <cell r="E3055">
            <v>0</v>
          </cell>
        </row>
        <row r="3056">
          <cell r="E3056">
            <v>151500</v>
          </cell>
        </row>
        <row r="3057">
          <cell r="E3057">
            <v>252500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233310</v>
          </cell>
        </row>
        <row r="3061">
          <cell r="E3061">
            <v>1004950</v>
          </cell>
        </row>
        <row r="3062">
          <cell r="E3062">
            <v>3835000</v>
          </cell>
        </row>
        <row r="3063">
          <cell r="E3063">
            <v>343400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1500000</v>
          </cell>
        </row>
        <row r="3067">
          <cell r="E3067">
            <v>0</v>
          </cell>
        </row>
        <row r="3068">
          <cell r="E3068">
            <v>34925085</v>
          </cell>
        </row>
        <row r="3069">
          <cell r="E3069">
            <v>0</v>
          </cell>
        </row>
        <row r="3070">
          <cell r="E3070">
            <v>300000</v>
          </cell>
        </row>
        <row r="3071">
          <cell r="E3071">
            <v>0</v>
          </cell>
        </row>
        <row r="3072">
          <cell r="E3072">
            <v>4750000</v>
          </cell>
        </row>
        <row r="3073">
          <cell r="E3073">
            <v>30311395</v>
          </cell>
        </row>
        <row r="3074">
          <cell r="E3074">
            <v>0</v>
          </cell>
        </row>
        <row r="3075">
          <cell r="E3075">
            <v>1551809</v>
          </cell>
        </row>
        <row r="3076">
          <cell r="E3076">
            <v>150500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12344773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11110000</v>
          </cell>
        </row>
        <row r="3084">
          <cell r="E3084">
            <v>8850000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82">
          <cell r="E3182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9">
          <cell r="E3209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7">
          <cell r="E3217">
            <v>0</v>
          </cell>
        </row>
        <row r="3220">
          <cell r="E3220">
            <v>0</v>
          </cell>
        </row>
        <row r="3223">
          <cell r="E3223">
            <v>0</v>
          </cell>
        </row>
        <row r="3238">
          <cell r="E3238">
            <v>0</v>
          </cell>
        </row>
        <row r="3257">
          <cell r="E3257">
            <v>0</v>
          </cell>
        </row>
        <row r="3260">
          <cell r="E3260">
            <v>0</v>
          </cell>
        </row>
        <row r="3296">
          <cell r="E3296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23">
          <cell r="E3323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31">
          <cell r="E3331">
            <v>0</v>
          </cell>
        </row>
        <row r="3334">
          <cell r="E3334">
            <v>0</v>
          </cell>
        </row>
        <row r="3337">
          <cell r="E3337">
            <v>0</v>
          </cell>
        </row>
        <row r="3352">
          <cell r="E3352">
            <v>0</v>
          </cell>
        </row>
        <row r="3371">
          <cell r="E3371">
            <v>0</v>
          </cell>
        </row>
        <row r="3374">
          <cell r="E3374">
            <v>0</v>
          </cell>
        </row>
        <row r="3410">
          <cell r="E3410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</sheetData>
      <sheetData sheetId="3">
        <row r="9">
          <cell r="G9" t="str">
            <v>Dirección Superior</v>
          </cell>
        </row>
        <row r="10">
          <cell r="G10" t="str">
            <v>Dirección General de la Carrera Judicial</v>
          </cell>
        </row>
        <row r="11">
          <cell r="G11" t="str">
            <v>Servicios de Planificación, Tecnología e Información</v>
          </cell>
        </row>
        <row r="12">
          <cell r="G12" t="str">
            <v>Administración de Justicia</v>
          </cell>
        </row>
        <row r="13">
          <cell r="G13" t="str">
            <v>Mensura y Registro de Títulos</v>
          </cell>
        </row>
        <row r="14">
          <cell r="G14" t="str">
            <v>Capacitación</v>
          </cell>
        </row>
        <row r="15">
          <cell r="G15" t="str">
            <v>Actividad Defensoría Judicial</v>
          </cell>
        </row>
        <row r="16">
          <cell r="G16" t="str">
            <v>Administración de Deuda Pública</v>
          </cell>
        </row>
        <row r="17">
          <cell r="G17" t="str">
            <v>Administracion de Contribuciones Especiales</v>
          </cell>
        </row>
        <row r="36">
          <cell r="G36">
            <v>2009</v>
          </cell>
        </row>
        <row r="37">
          <cell r="G37">
            <v>2010</v>
          </cell>
        </row>
        <row r="38">
          <cell r="G38">
            <v>2011</v>
          </cell>
        </row>
        <row r="39">
          <cell r="G39">
            <v>2012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 Gral"/>
      <sheetName val="Intro Budget"/>
      <sheetName val="Solicitado"/>
      <sheetName val="gral por areas"/>
      <sheetName val="gral por desglose"/>
      <sheetName val="gral por renglones"/>
      <sheetName val="listas"/>
      <sheetName val="botones"/>
      <sheetName val="Intro"/>
      <sheetName val="Est de Ing"/>
      <sheetName val="Est Prog"/>
      <sheetName val="Est Prog Seg"/>
      <sheetName val="Obj Gast"/>
      <sheetName val="Proy Des Inst e Inv"/>
      <sheetName val="Proy de Tecn"/>
      <sheetName val="POA x Dir 2011"/>
      <sheetName val="Cons Dir"/>
      <sheetName val="Cons Far"/>
      <sheetName val="F1"/>
      <sheetName val="F3"/>
      <sheetName val="F4"/>
      <sheetName val="F5"/>
      <sheetName val="F6"/>
      <sheetName val="F8"/>
      <sheetName val="F9"/>
      <sheetName val="F10"/>
      <sheetName val="Cons por Obj del Gasto"/>
      <sheetName val="Cons por Depto Jud"/>
      <sheetName val="Trib. Sala por Dep Jud"/>
      <sheetName val="Detalle Dep Jud"/>
      <sheetName val="Detalle por Trib. Sala"/>
      <sheetName val="Detalle del Cons"/>
      <sheetName val="Actualiz Seguro Medico"/>
      <sheetName val="Actualiz Mob y Equ"/>
      <sheetName val="Base del Detalle"/>
      <sheetName val="Actual Sueldos"/>
      <sheetName val="Estadisticas"/>
      <sheetName val="Estadistica 2"/>
      <sheetName val="PIB, PGN y PPJ Amér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</v>
          </cell>
          <cell r="C5" t="str">
            <v>SERVICIOS PERSONALES</v>
          </cell>
        </row>
        <row r="6">
          <cell r="B6">
            <v>11</v>
          </cell>
          <cell r="C6" t="str">
            <v>Sueldos para Cargos Fijos</v>
          </cell>
        </row>
        <row r="7">
          <cell r="B7">
            <v>111</v>
          </cell>
          <cell r="C7" t="str">
            <v>Sueldos Fijos</v>
          </cell>
        </row>
        <row r="8">
          <cell r="B8">
            <v>112</v>
          </cell>
          <cell r="C8" t="str">
            <v>Sueldos Fijos Personal en Trámite de Pensiones</v>
          </cell>
        </row>
        <row r="9">
          <cell r="B9">
            <v>12</v>
          </cell>
          <cell r="C9" t="str">
            <v>Sueldos Personal Temporero</v>
          </cell>
        </row>
        <row r="10">
          <cell r="B10">
            <v>121</v>
          </cell>
          <cell r="C10" t="str">
            <v>Sueldos Personal Contratado y/o Igualado</v>
          </cell>
        </row>
        <row r="11">
          <cell r="B11">
            <v>122</v>
          </cell>
          <cell r="C11" t="str">
            <v>Sueldos Personal Nominal</v>
          </cell>
        </row>
        <row r="12">
          <cell r="B12">
            <v>123</v>
          </cell>
          <cell r="C12" t="str">
            <v>Suplencias</v>
          </cell>
        </row>
        <row r="13">
          <cell r="B13">
            <v>13</v>
          </cell>
          <cell r="C13" t="str">
            <v>Sobresueldos</v>
          </cell>
        </row>
        <row r="14">
          <cell r="B14">
            <v>131</v>
          </cell>
          <cell r="C14" t="str">
            <v xml:space="preserve">Primas por Antigüedad </v>
          </cell>
        </row>
        <row r="15">
          <cell r="B15">
            <v>132</v>
          </cell>
          <cell r="C15" t="str">
            <v>Compensación por Gastos de Alimentación</v>
          </cell>
        </row>
        <row r="16">
          <cell r="B16">
            <v>133</v>
          </cell>
          <cell r="C16" t="str">
            <v>Compensación por Horas Extraordinarias</v>
          </cell>
        </row>
        <row r="17">
          <cell r="B17">
            <v>134</v>
          </cell>
          <cell r="C17" t="str">
            <v>Primas de Transporte</v>
          </cell>
        </row>
        <row r="18">
          <cell r="B18">
            <v>135</v>
          </cell>
          <cell r="C18" t="str">
            <v xml:space="preserve">Especialismos </v>
          </cell>
        </row>
        <row r="19">
          <cell r="B19">
            <v>136</v>
          </cell>
          <cell r="C19" t="str">
            <v>Compensación de Servicios Prestados en Vacaciones</v>
          </cell>
        </row>
        <row r="20">
          <cell r="B20">
            <v>137</v>
          </cell>
          <cell r="C20" t="str">
            <v>Compensación por Servicios de Seguridad</v>
          </cell>
        </row>
        <row r="21">
          <cell r="B21">
            <v>138</v>
          </cell>
          <cell r="C21" t="str">
            <v>Compensación por Resultados</v>
          </cell>
        </row>
        <row r="22">
          <cell r="B22">
            <v>139</v>
          </cell>
          <cell r="C22" t="str">
            <v>Compensación por Distancia</v>
          </cell>
        </row>
        <row r="23">
          <cell r="B23">
            <v>14</v>
          </cell>
          <cell r="C23" t="str">
            <v>Jornales</v>
          </cell>
        </row>
        <row r="24">
          <cell r="B24">
            <v>141</v>
          </cell>
          <cell r="C24" t="str">
            <v>Jornales</v>
          </cell>
        </row>
        <row r="25">
          <cell r="B25">
            <v>142</v>
          </cell>
          <cell r="C25" t="str">
            <v>Sobrejornales</v>
          </cell>
        </row>
        <row r="26">
          <cell r="B26">
            <v>15</v>
          </cell>
          <cell r="C26" t="str">
            <v>Honorarios</v>
          </cell>
        </row>
        <row r="27">
          <cell r="B27">
            <v>151</v>
          </cell>
          <cell r="C27" t="str">
            <v>Honorarios Profesionales y Técnicos</v>
          </cell>
        </row>
        <row r="28">
          <cell r="B28">
            <v>152</v>
          </cell>
          <cell r="C28" t="str">
            <v>Honorarios por servicios especiales</v>
          </cell>
        </row>
        <row r="29">
          <cell r="B29">
            <v>16</v>
          </cell>
          <cell r="C29" t="str">
            <v>Dietas y Gastos de Representación</v>
          </cell>
        </row>
        <row r="30">
          <cell r="B30">
            <v>161</v>
          </cell>
          <cell r="C30" t="str">
            <v>Dietas dentro del país</v>
          </cell>
        </row>
        <row r="31">
          <cell r="B31">
            <v>162</v>
          </cell>
          <cell r="C31" t="str">
            <v>Gastos de Representación</v>
          </cell>
        </row>
        <row r="32">
          <cell r="B32">
            <v>18</v>
          </cell>
          <cell r="C32" t="str">
            <v>Gratificaciones y Bonificaciones</v>
          </cell>
        </row>
        <row r="33">
          <cell r="B33">
            <v>181</v>
          </cell>
          <cell r="C33" t="str">
            <v>Regalía Pascual</v>
          </cell>
        </row>
        <row r="34">
          <cell r="B34">
            <v>182</v>
          </cell>
          <cell r="C34" t="str">
            <v>Bonificaciones</v>
          </cell>
        </row>
        <row r="35">
          <cell r="B35">
            <v>183</v>
          </cell>
          <cell r="C35" t="str">
            <v>Prestamos Laborales</v>
          </cell>
        </row>
        <row r="36">
          <cell r="B36">
            <v>184</v>
          </cell>
          <cell r="C36" t="str">
            <v>Pago de Vacaciones</v>
          </cell>
        </row>
        <row r="37">
          <cell r="B37">
            <v>19</v>
          </cell>
          <cell r="C37" t="str">
            <v>Contribuciones a la Seguridad Social</v>
          </cell>
        </row>
        <row r="38">
          <cell r="B38">
            <v>191</v>
          </cell>
          <cell r="C38" t="str">
            <v>Contribuciones al seguro de salud y riesgo laboral</v>
          </cell>
        </row>
        <row r="39">
          <cell r="B39">
            <v>192</v>
          </cell>
          <cell r="C39" t="str">
            <v>Contribuciones al Seguro de Pensiones</v>
          </cell>
        </row>
        <row r="40">
          <cell r="B40">
            <v>193</v>
          </cell>
          <cell r="C40" t="str">
            <v>Contribución al Seguro de Riesgo  Laboral</v>
          </cell>
        </row>
        <row r="41">
          <cell r="B41">
            <v>2</v>
          </cell>
          <cell r="C41" t="str">
            <v>SERVICIOS NO PERSONALES</v>
          </cell>
        </row>
        <row r="42">
          <cell r="B42">
            <v>21</v>
          </cell>
          <cell r="C42" t="str">
            <v>Servicios de Comunicaciones</v>
          </cell>
        </row>
        <row r="43">
          <cell r="B43">
            <v>211</v>
          </cell>
          <cell r="C43" t="str">
            <v>Radiocomunicaciones</v>
          </cell>
        </row>
        <row r="44">
          <cell r="B44">
            <v>212</v>
          </cell>
          <cell r="C44" t="str">
            <v>Servicio Telefónico de Larga Distancia</v>
          </cell>
        </row>
        <row r="45">
          <cell r="B45">
            <v>213</v>
          </cell>
          <cell r="C45" t="str">
            <v>Teléfono Local</v>
          </cell>
        </row>
        <row r="46">
          <cell r="B46">
            <v>214</v>
          </cell>
          <cell r="C46" t="str">
            <v>Telefax y Correos</v>
          </cell>
        </row>
        <row r="47">
          <cell r="B47">
            <v>215</v>
          </cell>
          <cell r="C47" t="str">
            <v>Servicio de Internet y Televisión por Cable</v>
          </cell>
        </row>
        <row r="48">
          <cell r="B48">
            <v>22</v>
          </cell>
          <cell r="C48" t="str">
            <v>Servicios Básicos</v>
          </cell>
        </row>
        <row r="49">
          <cell r="B49">
            <v>221</v>
          </cell>
          <cell r="C49" t="str">
            <v>Electricidad</v>
          </cell>
        </row>
        <row r="50">
          <cell r="B50">
            <v>222</v>
          </cell>
          <cell r="C50" t="str">
            <v>Agua</v>
          </cell>
        </row>
        <row r="51">
          <cell r="B51">
            <v>223</v>
          </cell>
          <cell r="C51" t="str">
            <v>Lavandería, Limpieza e Higiene</v>
          </cell>
        </row>
        <row r="52">
          <cell r="B52">
            <v>224</v>
          </cell>
          <cell r="C52" t="str">
            <v>Residuos Sólidos</v>
          </cell>
        </row>
        <row r="53">
          <cell r="B53">
            <v>23</v>
          </cell>
          <cell r="C53" t="str">
            <v>Publicidad, Impresión y Encuadernación</v>
          </cell>
        </row>
        <row r="54">
          <cell r="B54">
            <v>231</v>
          </cell>
          <cell r="C54" t="str">
            <v>Publicidad y Propaganda</v>
          </cell>
        </row>
        <row r="55">
          <cell r="B55">
            <v>232</v>
          </cell>
          <cell r="C55" t="str">
            <v>Impresión y Encuadernación</v>
          </cell>
        </row>
        <row r="56">
          <cell r="B56">
            <v>24</v>
          </cell>
          <cell r="C56" t="str">
            <v>Viáticos</v>
          </cell>
        </row>
        <row r="57">
          <cell r="B57">
            <v>241</v>
          </cell>
          <cell r="C57" t="str">
            <v>Viáticos Dentro del País</v>
          </cell>
        </row>
        <row r="58">
          <cell r="B58">
            <v>242</v>
          </cell>
          <cell r="C58" t="str">
            <v>Viáticos Fuera del País</v>
          </cell>
        </row>
        <row r="59">
          <cell r="B59">
            <v>25</v>
          </cell>
          <cell r="C59" t="str">
            <v>Transporte y Almacenaje</v>
          </cell>
        </row>
        <row r="60">
          <cell r="B60">
            <v>251</v>
          </cell>
          <cell r="C60" t="str">
            <v>Pasajes</v>
          </cell>
        </row>
        <row r="61">
          <cell r="B61">
            <v>252</v>
          </cell>
          <cell r="C61" t="str">
            <v>Fletes</v>
          </cell>
        </row>
        <row r="62">
          <cell r="B62">
            <v>253</v>
          </cell>
          <cell r="C62" t="str">
            <v>Almacenaje</v>
          </cell>
        </row>
        <row r="63">
          <cell r="B63">
            <v>254</v>
          </cell>
          <cell r="C63" t="str">
            <v>Peaje</v>
          </cell>
        </row>
        <row r="64">
          <cell r="B64">
            <v>26</v>
          </cell>
          <cell r="C64" t="str">
            <v>Alquileres y Rentas</v>
          </cell>
        </row>
        <row r="65">
          <cell r="B65">
            <v>261</v>
          </cell>
          <cell r="C65" t="str">
            <v>Edificios y Locales</v>
          </cell>
        </row>
        <row r="66">
          <cell r="B66">
            <v>262</v>
          </cell>
          <cell r="C66" t="str">
            <v>Equipos de Producciòn</v>
          </cell>
        </row>
        <row r="67">
          <cell r="B67">
            <v>263</v>
          </cell>
          <cell r="C67" t="str">
            <v>Maquinarias y Equipos de Oficina</v>
          </cell>
        </row>
        <row r="68">
          <cell r="B68">
            <v>264</v>
          </cell>
          <cell r="C68" t="str">
            <v>Equipo de Transporte, Tracción y Elevación</v>
          </cell>
        </row>
        <row r="69">
          <cell r="B69">
            <v>265</v>
          </cell>
          <cell r="C69" t="str">
            <v>Tierras y Terrenos</v>
          </cell>
        </row>
        <row r="70">
          <cell r="B70">
            <v>269</v>
          </cell>
          <cell r="C70" t="str">
            <v>Otros Alquileres</v>
          </cell>
        </row>
        <row r="71">
          <cell r="B71">
            <v>27</v>
          </cell>
          <cell r="C71" t="str">
            <v>Seguros</v>
          </cell>
        </row>
        <row r="72">
          <cell r="B72">
            <v>271</v>
          </cell>
          <cell r="C72" t="str">
            <v>Seguro de Bienes Inmuebles</v>
          </cell>
        </row>
        <row r="73">
          <cell r="B73">
            <v>272</v>
          </cell>
          <cell r="C73" t="str">
            <v>Seguro de Bienes Muebles</v>
          </cell>
        </row>
        <row r="74">
          <cell r="B74">
            <v>273</v>
          </cell>
          <cell r="C74" t="str">
            <v>Seguros de Personas</v>
          </cell>
        </row>
        <row r="75">
          <cell r="B75">
            <v>28</v>
          </cell>
          <cell r="C75" t="str">
            <v>Conserv. Rep. Menores y Const. Temporales</v>
          </cell>
        </row>
        <row r="76">
          <cell r="B76">
            <v>281</v>
          </cell>
          <cell r="C76" t="str">
            <v>Obras Menores</v>
          </cell>
        </row>
        <row r="77">
          <cell r="B77">
            <v>282</v>
          </cell>
          <cell r="C77" t="str">
            <v>Maquinarias y Equipos</v>
          </cell>
        </row>
        <row r="78">
          <cell r="B78">
            <v>283</v>
          </cell>
          <cell r="C78" t="str">
            <v>Construcciones Temporales</v>
          </cell>
        </row>
        <row r="79">
          <cell r="B79">
            <v>29</v>
          </cell>
          <cell r="C79" t="str">
            <v>Otros Servicios No Personales</v>
          </cell>
        </row>
        <row r="80">
          <cell r="B80">
            <v>291</v>
          </cell>
          <cell r="C80" t="str">
            <v>Gastos Judiciales</v>
          </cell>
        </row>
        <row r="81">
          <cell r="B81">
            <v>292</v>
          </cell>
          <cell r="C81" t="str">
            <v>Comisiones y Gastos Bancarios</v>
          </cell>
        </row>
        <row r="82">
          <cell r="B82">
            <v>293</v>
          </cell>
          <cell r="C82" t="str">
            <v>Auditorias y Estudios Financieros</v>
          </cell>
        </row>
        <row r="83">
          <cell r="B83">
            <v>295</v>
          </cell>
          <cell r="C83" t="str">
            <v>Servicios Especiales</v>
          </cell>
        </row>
        <row r="84">
          <cell r="B84">
            <v>296</v>
          </cell>
          <cell r="C84" t="str">
            <v>Servicios Técnicos y Profesionales</v>
          </cell>
        </row>
        <row r="85">
          <cell r="B85">
            <v>297</v>
          </cell>
          <cell r="C85" t="str">
            <v xml:space="preserve">Impuestos, Derechos y Tasas  </v>
          </cell>
        </row>
        <row r="86">
          <cell r="B86">
            <v>298</v>
          </cell>
          <cell r="C86" t="str">
            <v>Intereses de Instituciones Financieras</v>
          </cell>
        </row>
        <row r="87">
          <cell r="B87">
            <v>299</v>
          </cell>
          <cell r="C87" t="str">
            <v>Otros Servicios No Personales. (Servicios ceremonial, protocolares, festividades nacionales, actividades culturales y aniversarios)</v>
          </cell>
        </row>
        <row r="88">
          <cell r="B88">
            <v>3</v>
          </cell>
          <cell r="C88" t="str">
            <v>MATERIALES Y SUMINISTROS</v>
          </cell>
        </row>
        <row r="89">
          <cell r="B89">
            <v>31</v>
          </cell>
          <cell r="C89" t="str">
            <v>Alimentos y Productos Agroforestales</v>
          </cell>
        </row>
        <row r="90">
          <cell r="B90">
            <v>311</v>
          </cell>
          <cell r="C90" t="str">
            <v>Alimentos y Bebidas para Personas</v>
          </cell>
        </row>
        <row r="91">
          <cell r="B91">
            <v>312</v>
          </cell>
          <cell r="C91" t="str">
            <v>Alimentos para Animales</v>
          </cell>
        </row>
        <row r="92">
          <cell r="B92">
            <v>313</v>
          </cell>
          <cell r="C92" t="str">
            <v>Productos Agroforestales y Pecuarios</v>
          </cell>
        </row>
        <row r="93">
          <cell r="B93">
            <v>32</v>
          </cell>
          <cell r="C93" t="str">
            <v>Textiles y Vestuarios</v>
          </cell>
        </row>
        <row r="94">
          <cell r="B94">
            <v>321</v>
          </cell>
          <cell r="C94" t="str">
            <v>Hilados y Telas</v>
          </cell>
        </row>
        <row r="95">
          <cell r="B95">
            <v>322</v>
          </cell>
          <cell r="C95" t="str">
            <v>Acabados Textiles. (Banderas, alfombras y cortinas)</v>
          </cell>
        </row>
        <row r="96">
          <cell r="B96">
            <v>323</v>
          </cell>
          <cell r="C96" t="str">
            <v>Prendas de Vestir</v>
          </cell>
        </row>
        <row r="97">
          <cell r="B97">
            <v>324</v>
          </cell>
          <cell r="C97" t="str">
            <v>Calzados</v>
          </cell>
        </row>
        <row r="98">
          <cell r="B98">
            <v>33</v>
          </cell>
          <cell r="C98" t="str">
            <v>Productos de Papel, Cartón e Impresos</v>
          </cell>
        </row>
        <row r="99">
          <cell r="B99">
            <v>331</v>
          </cell>
          <cell r="C99" t="str">
            <v>Papel de Escritorio</v>
          </cell>
        </row>
        <row r="100">
          <cell r="B100">
            <v>332</v>
          </cell>
          <cell r="C100" t="str">
            <v>Productos de Papel y Cartón</v>
          </cell>
        </row>
        <row r="101">
          <cell r="B101">
            <v>333</v>
          </cell>
          <cell r="C101" t="str">
            <v>Productos de Artes Gráficas</v>
          </cell>
        </row>
        <row r="102">
          <cell r="B102">
            <v>334</v>
          </cell>
          <cell r="C102" t="str">
            <v>Libros, Revistas y Periódicos</v>
          </cell>
        </row>
        <row r="103">
          <cell r="B103">
            <v>335</v>
          </cell>
          <cell r="C103" t="str">
            <v>Textos de Enseñanza</v>
          </cell>
        </row>
        <row r="104">
          <cell r="B104">
            <v>336</v>
          </cell>
          <cell r="C104" t="str">
            <v>Especies Timbradas y Valores. (Form. de tìtulos y otros)</v>
          </cell>
        </row>
        <row r="105">
          <cell r="B105">
            <v>34</v>
          </cell>
          <cell r="C105" t="str">
            <v>Combustibles, Lubric., Prod. Químicos y Conexos</v>
          </cell>
        </row>
        <row r="106">
          <cell r="B106">
            <v>341</v>
          </cell>
          <cell r="C106" t="str">
            <v>Combustibles y Lubricantes</v>
          </cell>
        </row>
        <row r="107">
          <cell r="B107">
            <v>342</v>
          </cell>
          <cell r="C107" t="str">
            <v>Productos Químicos y Conexos</v>
          </cell>
        </row>
        <row r="108">
          <cell r="B108">
            <v>343</v>
          </cell>
          <cell r="C108" t="str">
            <v>Productos Farmacéuticos y Conexos</v>
          </cell>
        </row>
        <row r="109">
          <cell r="B109">
            <v>35</v>
          </cell>
          <cell r="C109" t="str">
            <v>Productos de Cuero, Caucho y Plástico</v>
          </cell>
        </row>
        <row r="110">
          <cell r="B110">
            <v>351</v>
          </cell>
          <cell r="C110" t="str">
            <v>Cueros y Piel</v>
          </cell>
        </row>
        <row r="111">
          <cell r="B111">
            <v>352</v>
          </cell>
          <cell r="C111" t="str">
            <v>Artículos de Cuero</v>
          </cell>
        </row>
        <row r="112">
          <cell r="B112">
            <v>353</v>
          </cell>
          <cell r="C112" t="str">
            <v>Llantas y Neumáticos</v>
          </cell>
        </row>
        <row r="113">
          <cell r="B113">
            <v>354</v>
          </cell>
          <cell r="C113" t="str">
            <v xml:space="preserve">Artìculos de Caucho </v>
          </cell>
        </row>
        <row r="114">
          <cell r="B114">
            <v>355</v>
          </cell>
          <cell r="C114" t="str">
            <v>Artículos de Plástico</v>
          </cell>
        </row>
        <row r="115">
          <cell r="B115">
            <v>36</v>
          </cell>
          <cell r="C115" t="str">
            <v>Productos de Minerales No Metálicos</v>
          </cell>
        </row>
        <row r="116">
          <cell r="B116">
            <v>361</v>
          </cell>
          <cell r="C116" t="str">
            <v>Productos de Cemento y Asbesto</v>
          </cell>
        </row>
        <row r="117">
          <cell r="B117">
            <v>362</v>
          </cell>
          <cell r="C117" t="str">
            <v>Productos Vidrio, loza y Porcelana. (Lavamanos, inodoros y otros)</v>
          </cell>
        </row>
        <row r="118">
          <cell r="B118">
            <v>363</v>
          </cell>
          <cell r="C118" t="str">
            <v>Cemento, Cal y Yeso</v>
          </cell>
        </row>
        <row r="119">
          <cell r="B119">
            <v>365</v>
          </cell>
          <cell r="C119" t="str">
            <v>Productos Metálicos</v>
          </cell>
        </row>
        <row r="120">
          <cell r="B120">
            <v>366</v>
          </cell>
          <cell r="C120" t="str">
            <v>Minerales</v>
          </cell>
        </row>
        <row r="121">
          <cell r="B121">
            <v>39</v>
          </cell>
          <cell r="C121" t="str">
            <v>Productos y Útiles Varios</v>
          </cell>
        </row>
        <row r="122">
          <cell r="B122">
            <v>391</v>
          </cell>
          <cell r="C122" t="str">
            <v>Materiales de Limpieza</v>
          </cell>
        </row>
        <row r="123">
          <cell r="B123">
            <v>392</v>
          </cell>
          <cell r="C123" t="str">
            <v>Útiles de Escritorio, Oficina y Enseñanza</v>
          </cell>
        </row>
        <row r="124">
          <cell r="B124">
            <v>393</v>
          </cell>
          <cell r="C124" t="str">
            <v>Útiles menores médico- quirúrgicos</v>
          </cell>
        </row>
        <row r="125">
          <cell r="B125">
            <v>394</v>
          </cell>
          <cell r="C125" t="str">
            <v>Útiles de Deportes y Recreativos</v>
          </cell>
        </row>
        <row r="126">
          <cell r="B126">
            <v>395</v>
          </cell>
          <cell r="C126" t="str">
            <v>Útiles de Cocina y Comedor</v>
          </cell>
        </row>
        <row r="127">
          <cell r="B127">
            <v>396</v>
          </cell>
          <cell r="C127" t="str">
            <v>Productos Eléctricos y Afines</v>
          </cell>
        </row>
        <row r="128">
          <cell r="B128">
            <v>397</v>
          </cell>
          <cell r="C128" t="str">
            <v>Materiales y Útiles Relacionados con Informática</v>
          </cell>
        </row>
        <row r="129">
          <cell r="B129">
            <v>398</v>
          </cell>
          <cell r="C129" t="str">
            <v>Equipo Militar</v>
          </cell>
        </row>
        <row r="130">
          <cell r="B130">
            <v>399</v>
          </cell>
          <cell r="C130" t="str">
            <v>Útiles Diversos</v>
          </cell>
        </row>
        <row r="131">
          <cell r="B131">
            <v>4</v>
          </cell>
          <cell r="C131" t="str">
            <v>TRANSFERENCIAS CORRIENTES</v>
          </cell>
        </row>
        <row r="132">
          <cell r="B132">
            <v>40</v>
          </cell>
          <cell r="C132" t="str">
            <v>Proyecto de Consolidación  de la Jurisdicción Inmobiliaria</v>
          </cell>
        </row>
        <row r="133">
          <cell r="B133">
            <v>41</v>
          </cell>
          <cell r="C133" t="str">
            <v>Prestaciones a la Seguridad Social</v>
          </cell>
        </row>
        <row r="134">
          <cell r="B134">
            <v>411</v>
          </cell>
          <cell r="C134" t="str">
            <v>Pensiones y Jubilaciones. (6.01% de los sueldos fijos)</v>
          </cell>
        </row>
        <row r="135">
          <cell r="B135">
            <v>42</v>
          </cell>
          <cell r="C135" t="str">
            <v>Transferencias Corrientes al Sector Privado</v>
          </cell>
        </row>
        <row r="136">
          <cell r="B136">
            <v>421</v>
          </cell>
          <cell r="C136" t="str">
            <v>Ayudas y Donaciones a Personas</v>
          </cell>
        </row>
        <row r="137">
          <cell r="B137">
            <v>424</v>
          </cell>
          <cell r="C137" t="str">
            <v>Becas y Viajes de Estudio</v>
          </cell>
        </row>
        <row r="138">
          <cell r="B138">
            <v>425</v>
          </cell>
          <cell r="C138" t="str">
            <v>Transferencias Corrientes a Empresas del Sector Privado</v>
          </cell>
        </row>
        <row r="139">
          <cell r="B139">
            <v>426</v>
          </cell>
          <cell r="C139" t="str">
            <v>Transferencias corrientes a Instituciones sin Fines de Lucro</v>
          </cell>
        </row>
        <row r="140">
          <cell r="B140">
            <v>43</v>
          </cell>
          <cell r="C140" t="str">
            <v>Transferencias Corrientes al Sector Público</v>
          </cell>
        </row>
        <row r="141">
          <cell r="B141">
            <v>431</v>
          </cell>
          <cell r="C141" t="str">
            <v>Transferencias Corrientes a la Administración Central</v>
          </cell>
        </row>
        <row r="142">
          <cell r="B142">
            <v>432</v>
          </cell>
          <cell r="C142" t="str">
            <v>Transf corrientes a insts públicas descentralizadas o autónomas</v>
          </cell>
        </row>
        <row r="143">
          <cell r="B143">
            <v>433</v>
          </cell>
          <cell r="C143" t="str">
            <v>Transferencias Corrientes a Insts. De la Seguridad Social</v>
          </cell>
        </row>
        <row r="144">
          <cell r="B144">
            <v>435</v>
          </cell>
          <cell r="C144" t="str">
            <v>Transferencias Corrientes a Empresas Públicas no Financieras</v>
          </cell>
        </row>
        <row r="145">
          <cell r="B145">
            <v>436</v>
          </cell>
          <cell r="C145" t="str">
            <v>Transferencias Corrientes a Insts. Públicas Financieras</v>
          </cell>
        </row>
        <row r="146">
          <cell r="B146">
            <v>437</v>
          </cell>
          <cell r="C146" t="str">
            <v>Transferencias Corrientes a otras Insts. Públicas</v>
          </cell>
        </row>
        <row r="147">
          <cell r="B147">
            <v>44</v>
          </cell>
          <cell r="C147" t="str">
            <v>Transferencias Corrientes al sector externo</v>
          </cell>
        </row>
        <row r="148">
          <cell r="B148">
            <v>441</v>
          </cell>
          <cell r="C148" t="str">
            <v>Cuotas Internacionales</v>
          </cell>
        </row>
        <row r="149">
          <cell r="B149">
            <v>6</v>
          </cell>
          <cell r="C149" t="str">
            <v>ACTIVOS NO FINANCIEROS</v>
          </cell>
        </row>
        <row r="150">
          <cell r="B150">
            <v>61</v>
          </cell>
          <cell r="C150" t="str">
            <v>Maquinarias y Equipo</v>
          </cell>
        </row>
        <row r="151">
          <cell r="B151">
            <v>611</v>
          </cell>
          <cell r="C151" t="str">
            <v>Maquinarias y Equipo de Producción</v>
          </cell>
        </row>
        <row r="152">
          <cell r="B152">
            <v>612</v>
          </cell>
          <cell r="C152" t="str">
            <v>Equipo Educacional y Recreativo (Càmaras fotogràficas, micròfonos, grabadores y otros)</v>
          </cell>
        </row>
        <row r="153">
          <cell r="B153">
            <v>613</v>
          </cell>
          <cell r="C153" t="str">
            <v>Equipo de Transporte</v>
          </cell>
        </row>
        <row r="154">
          <cell r="B154">
            <v>614</v>
          </cell>
          <cell r="C154" t="str">
            <v xml:space="preserve">Equipo de Computación </v>
          </cell>
        </row>
        <row r="155">
          <cell r="B155">
            <v>615</v>
          </cell>
          <cell r="C155" t="str">
            <v>Equipos Médico-Sanitarios</v>
          </cell>
        </row>
        <row r="156">
          <cell r="B156">
            <v>616</v>
          </cell>
          <cell r="C156" t="str">
            <v>Equipo de Comunicación y Señalamiento. (Televisiòn, video y audio, receptores de radios,  aparatos telefònicos y equipos de señalizaciòn)</v>
          </cell>
        </row>
        <row r="157">
          <cell r="B157">
            <v>617</v>
          </cell>
          <cell r="C157" t="str">
            <v>Equipos y Muebles de Oficina</v>
          </cell>
        </row>
        <row r="158">
          <cell r="B158">
            <v>618</v>
          </cell>
          <cell r="C158" t="str">
            <v>Herramientas y Repuestos Mayores</v>
          </cell>
        </row>
        <row r="159">
          <cell r="B159">
            <v>619</v>
          </cell>
          <cell r="C159" t="str">
            <v>Equipos Varios</v>
          </cell>
        </row>
        <row r="160">
          <cell r="B160">
            <v>62</v>
          </cell>
          <cell r="C160" t="str">
            <v>Inmuebles</v>
          </cell>
        </row>
        <row r="161">
          <cell r="B161">
            <v>621</v>
          </cell>
          <cell r="C161" t="str">
            <v>Terrenos</v>
          </cell>
        </row>
        <row r="162">
          <cell r="B162">
            <v>622</v>
          </cell>
          <cell r="C162" t="str">
            <v>Edificios</v>
          </cell>
        </row>
        <row r="163">
          <cell r="B163">
            <v>63</v>
          </cell>
          <cell r="C163" t="str">
            <v>Construcciones y Mejoras</v>
          </cell>
        </row>
        <row r="164">
          <cell r="B164">
            <v>635</v>
          </cell>
          <cell r="C164" t="str">
            <v>Edificaciones</v>
          </cell>
        </row>
        <row r="165">
          <cell r="B165">
            <v>636</v>
          </cell>
          <cell r="C165" t="str">
            <v>Obras de Energìa</v>
          </cell>
        </row>
        <row r="166">
          <cell r="B166">
            <v>637</v>
          </cell>
          <cell r="C166" t="str">
            <v>Obras de Telecomunicaciones</v>
          </cell>
        </row>
        <row r="167">
          <cell r="B167">
            <v>638</v>
          </cell>
          <cell r="C167" t="str">
            <v>Supervisión e Inspección de Obras</v>
          </cell>
        </row>
        <row r="168">
          <cell r="B168">
            <v>639</v>
          </cell>
          <cell r="C168" t="str">
            <v>Otras Construcciones y Mejoras</v>
          </cell>
        </row>
        <row r="169">
          <cell r="B169">
            <v>69</v>
          </cell>
          <cell r="C169" t="str">
            <v>Otros Activos</v>
          </cell>
        </row>
        <row r="170">
          <cell r="B170">
            <v>691</v>
          </cell>
          <cell r="C170" t="str">
            <v>Equipo de Seguridad</v>
          </cell>
        </row>
        <row r="171">
          <cell r="B171">
            <v>692</v>
          </cell>
          <cell r="C171" t="str">
            <v>Construcciones Militares</v>
          </cell>
        </row>
        <row r="172">
          <cell r="B172">
            <v>693</v>
          </cell>
          <cell r="C172" t="str">
            <v>Activo Intangible</v>
          </cell>
        </row>
        <row r="173">
          <cell r="B173">
            <v>694</v>
          </cell>
          <cell r="C173" t="str">
            <v>Programas de Computación</v>
          </cell>
        </row>
        <row r="174">
          <cell r="B174">
            <v>696</v>
          </cell>
          <cell r="C174" t="str">
            <v>Obras de Artes y elementos coleccionables</v>
          </cell>
        </row>
        <row r="175">
          <cell r="B175">
            <v>7</v>
          </cell>
          <cell r="C175" t="str">
            <v>ACTIVOS FINANCIEROS</v>
          </cell>
        </row>
        <row r="176">
          <cell r="B176">
            <v>74</v>
          </cell>
          <cell r="C176" t="str">
            <v>Incrementos de otros Activos Financieros</v>
          </cell>
        </row>
        <row r="177">
          <cell r="B177">
            <v>741</v>
          </cell>
          <cell r="C177" t="str">
            <v>Incremento de Caja y Banco</v>
          </cell>
        </row>
        <row r="178">
          <cell r="B178">
            <v>742</v>
          </cell>
          <cell r="C178" t="str">
            <v>Incremento de cuentas y cobro a corto plazo</v>
          </cell>
        </row>
        <row r="179">
          <cell r="B179">
            <v>8</v>
          </cell>
          <cell r="C179" t="str">
            <v>PASIVOS FINANCIEROS</v>
          </cell>
        </row>
        <row r="180">
          <cell r="B180">
            <v>81</v>
          </cell>
          <cell r="C180" t="str">
            <v>Amortizaciòn de Prèstamos Internos</v>
          </cell>
        </row>
        <row r="181">
          <cell r="B181">
            <v>812</v>
          </cell>
          <cell r="C181" t="str">
            <v>Amortizaciòn de Prèstamos de C/Plazo del Sector Pùblico</v>
          </cell>
        </row>
        <row r="182">
          <cell r="B182">
            <v>87</v>
          </cell>
          <cell r="C182" t="str">
            <v>Disminución de  Pasivos con Proveedores</v>
          </cell>
        </row>
        <row r="183">
          <cell r="B183">
            <v>871</v>
          </cell>
          <cell r="C183" t="str">
            <v>Disminución  Ctas/por Pagar Internas a C/Plazo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ormulario Proyectos y Activid."/>
      <sheetName val="Formulario de Presupuesto (1)"/>
      <sheetName val="Formulario de Presupuesto (2)"/>
      <sheetName val="Formulario de Presupuesto (3)"/>
      <sheetName val="Formulario de Presupuesto (4)"/>
      <sheetName val="Formulario de Presupuesto (5)"/>
      <sheetName val="Formulario de Presupuesto (6)"/>
      <sheetName val="Formulario de Presupuesto (7)"/>
      <sheetName val="Formulario de Presupuesto (8)"/>
      <sheetName val="Formulario de Presupuesto (9)"/>
      <sheetName val="Formulario de Presupuesto (10)"/>
      <sheetName val="Formulario de Presupuesto (11)"/>
      <sheetName val="Formulario de Presupuesto (12)"/>
      <sheetName val="Formulario de Presupuesto (13)"/>
      <sheetName val="Formulario de Presupuesto (14)"/>
      <sheetName val="Formulario de Presupuesto (15)"/>
      <sheetName val="Perfil Proyecto"/>
      <sheetName val="Matriz poa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2">
          <cell r="C12">
            <v>1</v>
          </cell>
        </row>
        <row r="13">
          <cell r="C13">
            <v>2</v>
          </cell>
        </row>
        <row r="14">
          <cell r="C14">
            <v>3</v>
          </cell>
        </row>
      </sheetData>
      <sheetData sheetId="2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5CFF5C-50FF-4F44-A85C-4BE5D9E4325A}" name="Tabla1345" displayName="Tabla1345" ref="A27:J30" totalsRowShown="0" headerRowDxfId="14" dataDxfId="12" headerRowBorderDxfId="13" tableBorderDxfId="11" totalsRowBorderDxfId="10">
  <autoFilter ref="A27:J30" xr:uid="{00000000-0009-0000-0100-000004000000}"/>
  <tableColumns count="10">
    <tableColumn id="1" xr3:uid="{26E75360-2B4C-414F-8E79-A2A3C96DD09E}" name="Producto" dataDxfId="9"/>
    <tableColumn id="2" xr3:uid="{7C4A8993-CBAA-4B21-9E0D-2BFAC0FC1975}" name="Indicador" dataDxfId="8"/>
    <tableColumn id="3" xr3:uid="{2C33DF62-749B-420B-9F35-929B38438254}" name="Física_x000a_(A)" dataDxfId="7"/>
    <tableColumn id="4" xr3:uid="{998B25AE-007B-4AB4-B2B5-49C692C3DC15}" name="Financiera_x000a_(B)" dataDxfId="6" dataCellStyle="Millares 2"/>
    <tableColumn id="9" xr3:uid="{FE7736BF-1C0E-4822-8EB7-7FD986DAC45F}" name="Física_x000a_(C)" dataDxfId="5" dataCellStyle="Porcentaje"/>
    <tableColumn id="10" xr3:uid="{6D8EB141-1C24-4276-B94F-250CA4F3821E}" name="Financiera_x000a_(D)" dataDxfId="4" dataCellStyle="Millares 2">
      <calculatedColumnFormula>+D28/4</calculatedColumnFormula>
    </tableColumn>
    <tableColumn id="5" xr3:uid="{ACA6BDB7-ACDF-4393-9F67-8B26323712B9}" name="Física _x000a_(E)" dataDxfId="3"/>
    <tableColumn id="6" xr3:uid="{F8DF3C9F-44F8-4C1E-896C-72A55D97884C}" name="Financiera _x000a_ (F)" dataDxfId="2">
      <calculatedColumnFormula>+Tabla1345[[#This Row],[Financiera
(D)]]</calculatedColumnFormula>
    </tableColumn>
    <tableColumn id="7" xr3:uid="{B405B95C-7884-4BFF-B2DA-CB4DD6ACA50B}" name="Física _x000a_(%)_x000a_ G=E/C" dataDxfId="1" dataCellStyle="Porcentaje">
      <calculatedColumnFormula>IF(G28&gt;0,G28/E28,0)</calculatedColumnFormula>
    </tableColumn>
    <tableColumn id="8" xr3:uid="{C61B56AC-23CC-4A19-9A8E-163FE7045EC2}" name="Financiero _x000a_(%) _x000a_H=F/D" dataDxfId="0">
      <calculatedColumnFormula>IF(H28&gt;0,H28/D28,0)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97A9-D636-4EAE-BC24-3F440601D44E}">
  <sheetPr>
    <tabColor rgb="FFFF0000"/>
  </sheetPr>
  <dimension ref="A1:R47"/>
  <sheetViews>
    <sheetView showGridLines="0" tabSelected="1" zoomScale="85" zoomScaleNormal="85" workbookViewId="0">
      <selection activeCell="M15" sqref="M15"/>
    </sheetView>
  </sheetViews>
  <sheetFormatPr baseColWidth="10" defaultColWidth="11.42578125" defaultRowHeight="18" x14ac:dyDescent="0.35"/>
  <cols>
    <col min="1" max="1" width="29.85546875" style="4" customWidth="1"/>
    <col min="2" max="2" width="18.28515625" style="4" customWidth="1"/>
    <col min="3" max="3" width="12.7109375" style="4" customWidth="1"/>
    <col min="4" max="4" width="18.7109375" style="4" customWidth="1"/>
    <col min="5" max="5" width="12.7109375" style="4" customWidth="1"/>
    <col min="6" max="6" width="16.7109375" style="4" customWidth="1"/>
    <col min="7" max="7" width="13.85546875" style="4" customWidth="1"/>
    <col min="8" max="8" width="19.42578125" style="4" customWidth="1"/>
    <col min="9" max="10" width="12.7109375" style="4" customWidth="1"/>
    <col min="11" max="16384" width="11.42578125" style="1"/>
  </cols>
  <sheetData>
    <row r="1" spans="1:10" ht="21" customHeight="1" x14ac:dyDescent="0.3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9"/>
    </row>
    <row r="2" spans="1:10" ht="21" customHeight="1" x14ac:dyDescent="0.35">
      <c r="A2" s="80"/>
      <c r="B2" s="81"/>
      <c r="C2" s="81"/>
      <c r="D2" s="81"/>
      <c r="E2" s="81"/>
      <c r="F2" s="81"/>
      <c r="G2" s="81"/>
      <c r="H2" s="81"/>
      <c r="I2" s="81"/>
      <c r="J2" s="82"/>
    </row>
    <row r="3" spans="1:10" ht="21" customHeight="1" x14ac:dyDescent="0.35">
      <c r="A3" s="80"/>
      <c r="B3" s="81"/>
      <c r="C3" s="81"/>
      <c r="D3" s="81"/>
      <c r="E3" s="81"/>
      <c r="F3" s="81"/>
      <c r="G3" s="81"/>
      <c r="H3" s="81"/>
      <c r="I3" s="81"/>
      <c r="J3" s="82"/>
    </row>
    <row r="4" spans="1:10" ht="3" customHeight="1" x14ac:dyDescent="0.35">
      <c r="A4" s="83"/>
      <c r="B4" s="84"/>
      <c r="C4" s="84"/>
      <c r="D4" s="84"/>
      <c r="E4" s="84"/>
      <c r="F4" s="84"/>
      <c r="G4" s="84"/>
      <c r="H4" s="84"/>
      <c r="I4" s="84"/>
      <c r="J4" s="85"/>
    </row>
    <row r="5" spans="1:10" ht="18.75" x14ac:dyDescent="0.35">
      <c r="A5" s="86" t="s">
        <v>1</v>
      </c>
      <c r="B5" s="87"/>
      <c r="C5" s="87"/>
      <c r="D5" s="87"/>
      <c r="E5" s="87"/>
      <c r="F5" s="87"/>
      <c r="G5" s="87"/>
      <c r="H5" s="87"/>
      <c r="I5" s="87"/>
      <c r="J5" s="88"/>
    </row>
    <row r="6" spans="1:10" ht="14.45" customHeight="1" x14ac:dyDescent="0.35">
      <c r="A6" s="89" t="s">
        <v>2</v>
      </c>
      <c r="B6" s="90"/>
      <c r="C6" s="90"/>
      <c r="D6" s="90"/>
      <c r="E6" s="90"/>
      <c r="F6" s="90"/>
      <c r="G6" s="90"/>
      <c r="H6" s="90"/>
      <c r="I6" s="90"/>
      <c r="J6" s="91"/>
    </row>
    <row r="7" spans="1:10" ht="15" customHeight="1" x14ac:dyDescent="0.35">
      <c r="A7" s="2" t="s">
        <v>3</v>
      </c>
      <c r="B7" s="75" t="s">
        <v>4</v>
      </c>
      <c r="C7" s="75"/>
      <c r="D7" s="75"/>
      <c r="E7" s="75"/>
      <c r="F7" s="75"/>
      <c r="G7" s="75"/>
      <c r="H7" s="75"/>
      <c r="I7" s="75"/>
      <c r="J7" s="76"/>
    </row>
    <row r="8" spans="1:10" ht="15" customHeight="1" x14ac:dyDescent="0.35">
      <c r="A8" s="3" t="s">
        <v>5</v>
      </c>
      <c r="B8" s="75" t="s">
        <v>6</v>
      </c>
      <c r="C8" s="75"/>
      <c r="D8" s="75"/>
      <c r="E8" s="75"/>
      <c r="F8" s="75"/>
      <c r="G8" s="75"/>
      <c r="H8" s="75"/>
      <c r="I8" s="75"/>
      <c r="J8" s="76"/>
    </row>
    <row r="9" spans="1:10" ht="15" customHeight="1" x14ac:dyDescent="0.35">
      <c r="A9" s="3" t="s">
        <v>7</v>
      </c>
      <c r="B9" s="75">
        <v>1</v>
      </c>
      <c r="C9" s="75"/>
      <c r="D9" s="75"/>
      <c r="E9" s="75"/>
      <c r="F9" s="75"/>
      <c r="G9" s="75"/>
      <c r="H9" s="75"/>
      <c r="I9" s="75"/>
      <c r="J9" s="76"/>
    </row>
    <row r="10" spans="1:10" ht="31.5" customHeight="1" x14ac:dyDescent="0.35">
      <c r="A10" s="2" t="s">
        <v>8</v>
      </c>
      <c r="B10" s="75" t="s">
        <v>9</v>
      </c>
      <c r="C10" s="75"/>
      <c r="D10" s="75"/>
      <c r="E10" s="75"/>
      <c r="F10" s="75"/>
      <c r="G10" s="75"/>
      <c r="H10" s="75"/>
      <c r="I10" s="75"/>
      <c r="J10" s="76"/>
    </row>
    <row r="11" spans="1:10" ht="33" customHeight="1" x14ac:dyDescent="0.35">
      <c r="A11" s="2" t="s">
        <v>10</v>
      </c>
      <c r="B11" s="75" t="s">
        <v>11</v>
      </c>
      <c r="C11" s="75"/>
      <c r="D11" s="75"/>
      <c r="E11" s="75"/>
      <c r="F11" s="75"/>
      <c r="G11" s="75"/>
      <c r="H11" s="75"/>
      <c r="I11" s="75"/>
      <c r="J11" s="76"/>
    </row>
    <row r="12" spans="1:10" ht="18.75" x14ac:dyDescent="0.35">
      <c r="A12" s="86" t="s">
        <v>12</v>
      </c>
      <c r="B12" s="87"/>
      <c r="C12" s="87"/>
      <c r="D12" s="87"/>
      <c r="E12" s="87"/>
      <c r="F12" s="87"/>
      <c r="G12" s="87"/>
      <c r="H12" s="87"/>
      <c r="I12" s="87"/>
      <c r="J12" s="88"/>
    </row>
    <row r="13" spans="1:10" ht="18" customHeight="1" x14ac:dyDescent="0.35">
      <c r="A13" s="2" t="s">
        <v>13</v>
      </c>
      <c r="B13" s="5">
        <v>1</v>
      </c>
      <c r="C13" s="94" t="s">
        <v>14</v>
      </c>
      <c r="D13" s="94"/>
      <c r="E13" s="94"/>
      <c r="F13" s="94"/>
      <c r="G13" s="94"/>
      <c r="H13" s="94"/>
      <c r="I13" s="94"/>
      <c r="J13" s="95"/>
    </row>
    <row r="14" spans="1:10" ht="18" customHeight="1" x14ac:dyDescent="0.35">
      <c r="A14" s="2" t="s">
        <v>15</v>
      </c>
      <c r="B14" s="6">
        <v>1.2</v>
      </c>
      <c r="C14" s="94" t="s">
        <v>16</v>
      </c>
      <c r="D14" s="94"/>
      <c r="E14" s="94"/>
      <c r="F14" s="94"/>
      <c r="G14" s="94"/>
      <c r="H14" s="94"/>
      <c r="I14" s="94"/>
      <c r="J14" s="95"/>
    </row>
    <row r="15" spans="1:10" ht="30.6" customHeight="1" x14ac:dyDescent="0.35">
      <c r="A15" s="2" t="s">
        <v>17</v>
      </c>
      <c r="B15" s="7" t="s">
        <v>18</v>
      </c>
      <c r="C15" s="96" t="s">
        <v>19</v>
      </c>
      <c r="D15" s="96"/>
      <c r="E15" s="96"/>
      <c r="F15" s="96"/>
      <c r="G15" s="96"/>
      <c r="H15" s="96"/>
      <c r="I15" s="96"/>
      <c r="J15" s="97"/>
    </row>
    <row r="16" spans="1:10" ht="18.75" x14ac:dyDescent="0.35">
      <c r="A16" s="86" t="s">
        <v>20</v>
      </c>
      <c r="B16" s="87"/>
      <c r="C16" s="87"/>
      <c r="D16" s="87"/>
      <c r="E16" s="87"/>
      <c r="F16" s="87"/>
      <c r="G16" s="87"/>
      <c r="H16" s="87"/>
      <c r="I16" s="87"/>
      <c r="J16" s="88"/>
    </row>
    <row r="17" spans="1:10" x14ac:dyDescent="0.35">
      <c r="A17" s="2" t="s">
        <v>21</v>
      </c>
      <c r="B17" s="98" t="s">
        <v>22</v>
      </c>
      <c r="C17" s="98"/>
      <c r="D17" s="98"/>
      <c r="E17" s="98"/>
      <c r="F17" s="98"/>
      <c r="G17" s="98"/>
      <c r="H17" s="98"/>
      <c r="I17" s="98"/>
      <c r="J17" s="99"/>
    </row>
    <row r="18" spans="1:10" ht="34.9" customHeight="1" x14ac:dyDescent="0.35">
      <c r="A18" s="8" t="s">
        <v>23</v>
      </c>
      <c r="B18" s="100" t="s">
        <v>24</v>
      </c>
      <c r="C18" s="100"/>
      <c r="D18" s="100"/>
      <c r="E18" s="100"/>
      <c r="F18" s="100"/>
      <c r="G18" s="100"/>
      <c r="H18" s="100"/>
      <c r="I18" s="100"/>
      <c r="J18" s="101"/>
    </row>
    <row r="19" spans="1:10" x14ac:dyDescent="0.35">
      <c r="A19" s="8" t="s">
        <v>25</v>
      </c>
      <c r="B19" s="92" t="s">
        <v>26</v>
      </c>
      <c r="C19" s="92"/>
      <c r="D19" s="92"/>
      <c r="E19" s="92"/>
      <c r="F19" s="92"/>
      <c r="G19" s="92"/>
      <c r="H19" s="92"/>
      <c r="I19" s="92"/>
      <c r="J19" s="93"/>
    </row>
    <row r="20" spans="1:10" x14ac:dyDescent="0.35">
      <c r="A20" s="9" t="s">
        <v>27</v>
      </c>
      <c r="B20" s="92" t="s">
        <v>28</v>
      </c>
      <c r="C20" s="92"/>
      <c r="D20" s="92"/>
      <c r="E20" s="92"/>
      <c r="F20" s="92"/>
      <c r="G20" s="92"/>
      <c r="H20" s="92"/>
      <c r="I20" s="92"/>
      <c r="J20" s="93"/>
    </row>
    <row r="21" spans="1:10" ht="18.75" x14ac:dyDescent="0.35">
      <c r="A21" s="86" t="s">
        <v>29</v>
      </c>
      <c r="B21" s="87"/>
      <c r="C21" s="87"/>
      <c r="D21" s="87"/>
      <c r="E21" s="87"/>
      <c r="F21" s="87"/>
      <c r="G21" s="87"/>
      <c r="H21" s="87"/>
      <c r="I21" s="87"/>
      <c r="J21" s="88"/>
    </row>
    <row r="22" spans="1:10" ht="18.75" x14ac:dyDescent="0.35">
      <c r="A22" s="105" t="s">
        <v>30</v>
      </c>
      <c r="B22" s="106"/>
      <c r="C22" s="106"/>
      <c r="D22" s="106"/>
      <c r="E22" s="106"/>
      <c r="F22" s="106"/>
      <c r="G22" s="106"/>
      <c r="H22" s="106"/>
      <c r="I22" s="106"/>
      <c r="J22" s="107"/>
    </row>
    <row r="23" spans="1:10" ht="27" customHeight="1" x14ac:dyDescent="0.35">
      <c r="A23" s="108" t="s">
        <v>31</v>
      </c>
      <c r="B23" s="109"/>
      <c r="C23" s="109" t="s">
        <v>32</v>
      </c>
      <c r="D23" s="109"/>
      <c r="E23" s="109"/>
      <c r="F23" s="109" t="s">
        <v>33</v>
      </c>
      <c r="G23" s="109"/>
      <c r="H23" s="109"/>
      <c r="I23" s="109" t="s">
        <v>34</v>
      </c>
      <c r="J23" s="110"/>
    </row>
    <row r="24" spans="1:10" x14ac:dyDescent="0.35">
      <c r="A24" s="111">
        <f>SUM(Tabla1345[Financiera
(B)])</f>
        <v>9504953887</v>
      </c>
      <c r="B24" s="112"/>
      <c r="C24" s="112">
        <f>SUM(Tabla1345[Financiera
(B)])</f>
        <v>9504953887</v>
      </c>
      <c r="D24" s="112"/>
      <c r="E24" s="112"/>
      <c r="F24" s="112">
        <f>SUM(Tabla1345[Financiera 
 (F)])</f>
        <v>2376238471.75</v>
      </c>
      <c r="G24" s="112"/>
      <c r="H24" s="112"/>
      <c r="I24" s="113">
        <f>+F24/C24</f>
        <v>0.25</v>
      </c>
      <c r="J24" s="114"/>
    </row>
    <row r="25" spans="1:10" ht="18.75" x14ac:dyDescent="0.35">
      <c r="A25" s="86" t="s">
        <v>35</v>
      </c>
      <c r="B25" s="87"/>
      <c r="C25" s="87"/>
      <c r="D25" s="87"/>
      <c r="E25" s="87"/>
      <c r="F25" s="87"/>
      <c r="G25" s="87"/>
      <c r="H25" s="87"/>
      <c r="I25" s="87"/>
      <c r="J25" s="88"/>
    </row>
    <row r="26" spans="1:10" x14ac:dyDescent="0.35">
      <c r="A26" s="68"/>
      <c r="B26" s="69"/>
      <c r="C26" s="102" t="s">
        <v>36</v>
      </c>
      <c r="D26" s="103"/>
      <c r="E26" s="102" t="s">
        <v>37</v>
      </c>
      <c r="F26" s="103"/>
      <c r="G26" s="102" t="s">
        <v>38</v>
      </c>
      <c r="H26" s="102"/>
      <c r="I26" s="102" t="s">
        <v>39</v>
      </c>
      <c r="J26" s="104"/>
    </row>
    <row r="27" spans="1:10" ht="45" x14ac:dyDescent="0.35">
      <c r="A27" s="66" t="s">
        <v>40</v>
      </c>
      <c r="B27" s="67" t="s">
        <v>41</v>
      </c>
      <c r="C27" s="64" t="s">
        <v>42</v>
      </c>
      <c r="D27" s="64" t="s">
        <v>43</v>
      </c>
      <c r="E27" s="64" t="s">
        <v>44</v>
      </c>
      <c r="F27" s="64" t="s">
        <v>45</v>
      </c>
      <c r="G27" s="64" t="s">
        <v>46</v>
      </c>
      <c r="H27" s="64" t="s">
        <v>47</v>
      </c>
      <c r="I27" s="64" t="s">
        <v>48</v>
      </c>
      <c r="J27" s="65" t="s">
        <v>49</v>
      </c>
    </row>
    <row r="28" spans="1:10" ht="48.75" customHeight="1" x14ac:dyDescent="0.35">
      <c r="A28" s="71" t="s">
        <v>50</v>
      </c>
      <c r="B28" s="72" t="s">
        <v>51</v>
      </c>
      <c r="C28" s="10">
        <v>1126149</v>
      </c>
      <c r="D28" s="11">
        <v>8120953887</v>
      </c>
      <c r="E28" s="10">
        <v>261411</v>
      </c>
      <c r="F28" s="11">
        <f>+D28/4</f>
        <v>2030238471.75</v>
      </c>
      <c r="G28" s="12">
        <v>244614</v>
      </c>
      <c r="H28" s="13">
        <f>+Tabla1345[[#This Row],[Financiera
(D)]]</f>
        <v>2030238471.75</v>
      </c>
      <c r="I28" s="73">
        <f t="shared" ref="I28:I30" si="0">IF(G28&gt;0,G28/E28,0)</f>
        <v>0.93574486153987402</v>
      </c>
      <c r="J28" s="74">
        <f t="shared" ref="J28:J30" si="1">IF(H28&gt;0,H28/D28,0)</f>
        <v>0.25</v>
      </c>
    </row>
    <row r="29" spans="1:10" ht="44.25" customHeight="1" x14ac:dyDescent="0.35">
      <c r="A29" s="71" t="s">
        <v>52</v>
      </c>
      <c r="B29" s="72" t="s">
        <v>53</v>
      </c>
      <c r="C29" s="10">
        <v>424637</v>
      </c>
      <c r="D29" s="11">
        <v>1100000000</v>
      </c>
      <c r="E29" s="10">
        <v>102393</v>
      </c>
      <c r="F29" s="11">
        <f>+D29/4</f>
        <v>275000000</v>
      </c>
      <c r="G29" s="14">
        <v>105954</v>
      </c>
      <c r="H29" s="13">
        <f>+Tabla1345[[#This Row],[Financiera
(D)]]</f>
        <v>275000000</v>
      </c>
      <c r="I29" s="73">
        <f t="shared" si="0"/>
        <v>1.0347777680114851</v>
      </c>
      <c r="J29" s="74">
        <f t="shared" si="1"/>
        <v>0.25</v>
      </c>
    </row>
    <row r="30" spans="1:10" ht="62.25" customHeight="1" x14ac:dyDescent="0.35">
      <c r="A30" s="71" t="s">
        <v>54</v>
      </c>
      <c r="B30" s="72" t="s">
        <v>55</v>
      </c>
      <c r="C30" s="10">
        <v>1366</v>
      </c>
      <c r="D30" s="11">
        <v>284000000</v>
      </c>
      <c r="E30" s="10">
        <v>193</v>
      </c>
      <c r="F30" s="11">
        <f>+D30/4</f>
        <v>71000000</v>
      </c>
      <c r="G30" s="15">
        <f>236+8</f>
        <v>244</v>
      </c>
      <c r="H30" s="13">
        <f>+Tabla1345[[#This Row],[Financiera
(D)]]</f>
        <v>71000000</v>
      </c>
      <c r="I30" s="73">
        <f t="shared" si="0"/>
        <v>1.2642487046632125</v>
      </c>
      <c r="J30" s="74">
        <f t="shared" si="1"/>
        <v>0.25</v>
      </c>
    </row>
    <row r="31" spans="1:10" ht="22.5" customHeight="1" x14ac:dyDescent="0.35">
      <c r="A31" s="86" t="s">
        <v>56</v>
      </c>
      <c r="B31" s="87"/>
      <c r="C31" s="87"/>
      <c r="D31" s="87"/>
      <c r="E31" s="87"/>
      <c r="F31" s="87"/>
      <c r="G31" s="87"/>
      <c r="H31" s="87"/>
      <c r="I31" s="87"/>
      <c r="J31" s="88"/>
    </row>
    <row r="32" spans="1:10" ht="18.600000000000001" customHeight="1" x14ac:dyDescent="0.35">
      <c r="A32" s="115" t="s">
        <v>57</v>
      </c>
      <c r="B32" s="116"/>
      <c r="C32" s="116"/>
      <c r="D32" s="116"/>
      <c r="E32" s="116"/>
      <c r="F32" s="116"/>
      <c r="G32" s="116"/>
      <c r="H32" s="116"/>
      <c r="I32" s="116"/>
      <c r="J32" s="117"/>
    </row>
    <row r="33" spans="1:18" x14ac:dyDescent="0.35">
      <c r="A33" s="70" t="s">
        <v>58</v>
      </c>
      <c r="B33" s="118" t="s">
        <v>59</v>
      </c>
      <c r="C33" s="118"/>
      <c r="D33" s="118"/>
      <c r="E33" s="118"/>
      <c r="F33" s="118"/>
      <c r="G33" s="118"/>
      <c r="H33" s="118"/>
      <c r="I33" s="118"/>
      <c r="J33" s="119"/>
    </row>
    <row r="34" spans="1:18" ht="61.15" customHeight="1" x14ac:dyDescent="0.35">
      <c r="A34" s="16" t="s">
        <v>60</v>
      </c>
      <c r="B34" s="100" t="s">
        <v>61</v>
      </c>
      <c r="C34" s="100"/>
      <c r="D34" s="100"/>
      <c r="E34" s="100"/>
      <c r="F34" s="100"/>
      <c r="G34" s="100"/>
      <c r="H34" s="100"/>
      <c r="I34" s="100"/>
      <c r="J34" s="101"/>
    </row>
    <row r="35" spans="1:18" ht="56.45" customHeight="1" x14ac:dyDescent="0.35">
      <c r="A35" s="16" t="s">
        <v>62</v>
      </c>
      <c r="B35" s="120" t="s">
        <v>63</v>
      </c>
      <c r="C35" s="120"/>
      <c r="D35" s="120"/>
      <c r="E35" s="120"/>
      <c r="F35" s="120"/>
      <c r="G35" s="120"/>
      <c r="H35" s="120"/>
      <c r="I35" s="120"/>
      <c r="J35" s="121"/>
    </row>
    <row r="36" spans="1:18" ht="93" customHeight="1" x14ac:dyDescent="0.35">
      <c r="A36" s="16" t="s">
        <v>64</v>
      </c>
      <c r="B36" s="122" t="s">
        <v>65</v>
      </c>
      <c r="C36" s="123"/>
      <c r="D36" s="123"/>
      <c r="E36" s="123"/>
      <c r="F36" s="123"/>
      <c r="G36" s="123"/>
      <c r="H36" s="123"/>
      <c r="I36" s="123"/>
      <c r="J36" s="124"/>
    </row>
    <row r="37" spans="1:18" x14ac:dyDescent="0.35">
      <c r="A37" s="70" t="s">
        <v>58</v>
      </c>
      <c r="B37" s="118" t="s">
        <v>66</v>
      </c>
      <c r="C37" s="118"/>
      <c r="D37" s="118"/>
      <c r="E37" s="118"/>
      <c r="F37" s="118"/>
      <c r="G37" s="118"/>
      <c r="H37" s="118"/>
      <c r="I37" s="118"/>
      <c r="J37" s="119"/>
    </row>
    <row r="38" spans="1:18" ht="33.950000000000003" customHeight="1" x14ac:dyDescent="0.35">
      <c r="A38" s="16" t="s">
        <v>60</v>
      </c>
      <c r="B38" s="125" t="s">
        <v>67</v>
      </c>
      <c r="C38" s="125"/>
      <c r="D38" s="125"/>
      <c r="E38" s="125"/>
      <c r="F38" s="125"/>
      <c r="G38" s="125"/>
      <c r="H38" s="125"/>
      <c r="I38" s="125"/>
      <c r="J38" s="126"/>
    </row>
    <row r="39" spans="1:18" ht="60" customHeight="1" x14ac:dyDescent="0.35">
      <c r="A39" s="16" t="s">
        <v>62</v>
      </c>
      <c r="B39" s="127" t="s">
        <v>68</v>
      </c>
      <c r="C39" s="127"/>
      <c r="D39" s="127"/>
      <c r="E39" s="127"/>
      <c r="F39" s="127"/>
      <c r="G39" s="127"/>
      <c r="H39" s="127"/>
      <c r="I39" s="127"/>
      <c r="J39" s="128"/>
    </row>
    <row r="40" spans="1:18" ht="82.9" customHeight="1" x14ac:dyDescent="0.35">
      <c r="A40" s="16" t="s">
        <v>64</v>
      </c>
      <c r="B40" s="129" t="s">
        <v>69</v>
      </c>
      <c r="C40" s="130"/>
      <c r="D40" s="130"/>
      <c r="E40" s="130"/>
      <c r="F40" s="130"/>
      <c r="G40" s="130"/>
      <c r="H40" s="130"/>
      <c r="I40" s="130"/>
      <c r="J40" s="131"/>
    </row>
    <row r="41" spans="1:18" x14ac:dyDescent="0.35">
      <c r="A41" s="70" t="s">
        <v>58</v>
      </c>
      <c r="B41" s="118" t="s">
        <v>70</v>
      </c>
      <c r="C41" s="118"/>
      <c r="D41" s="118"/>
      <c r="E41" s="118"/>
      <c r="F41" s="118"/>
      <c r="G41" s="118"/>
      <c r="H41" s="118"/>
      <c r="I41" s="118"/>
      <c r="J41" s="119"/>
    </row>
    <row r="42" spans="1:18" ht="57.6" customHeight="1" x14ac:dyDescent="0.35">
      <c r="A42" s="16" t="s">
        <v>60</v>
      </c>
      <c r="B42" s="100" t="s">
        <v>71</v>
      </c>
      <c r="C42" s="100"/>
      <c r="D42" s="100"/>
      <c r="E42" s="100"/>
      <c r="F42" s="100"/>
      <c r="G42" s="100"/>
      <c r="H42" s="100"/>
      <c r="I42" s="100"/>
      <c r="J42" s="101"/>
    </row>
    <row r="43" spans="1:18" ht="77.45" customHeight="1" x14ac:dyDescent="0.35">
      <c r="A43" s="16" t="s">
        <v>62</v>
      </c>
      <c r="B43" s="120" t="s">
        <v>72</v>
      </c>
      <c r="C43" s="120"/>
      <c r="D43" s="120"/>
      <c r="E43" s="120"/>
      <c r="F43" s="120"/>
      <c r="G43" s="120"/>
      <c r="H43" s="120"/>
      <c r="I43" s="120"/>
      <c r="J43" s="121"/>
    </row>
    <row r="44" spans="1:18" ht="60.6" customHeight="1" x14ac:dyDescent="0.35">
      <c r="A44" s="16" t="s">
        <v>64</v>
      </c>
      <c r="B44" s="139" t="s">
        <v>73</v>
      </c>
      <c r="C44" s="140"/>
      <c r="D44" s="140"/>
      <c r="E44" s="140"/>
      <c r="F44" s="140"/>
      <c r="G44" s="140"/>
      <c r="H44" s="140"/>
      <c r="I44" s="140"/>
      <c r="J44" s="141"/>
    </row>
    <row r="45" spans="1:18" ht="18.75" x14ac:dyDescent="0.35">
      <c r="A45" s="86" t="s">
        <v>74</v>
      </c>
      <c r="B45" s="87"/>
      <c r="C45" s="87"/>
      <c r="D45" s="87"/>
      <c r="E45" s="87"/>
      <c r="F45" s="87"/>
      <c r="G45" s="87"/>
      <c r="H45" s="87"/>
      <c r="I45" s="87"/>
      <c r="J45" s="88"/>
    </row>
    <row r="46" spans="1:18" ht="19.149999999999999" customHeight="1" x14ac:dyDescent="0.35">
      <c r="A46" s="132" t="s">
        <v>75</v>
      </c>
      <c r="B46" s="133"/>
      <c r="C46" s="133"/>
      <c r="D46" s="133"/>
      <c r="E46" s="133"/>
      <c r="F46" s="133"/>
      <c r="G46" s="133"/>
      <c r="H46" s="133"/>
      <c r="I46" s="133"/>
      <c r="J46" s="134"/>
    </row>
    <row r="47" spans="1:18" ht="82.15" customHeight="1" thickBot="1" x14ac:dyDescent="0.4">
      <c r="A47" s="135" t="s">
        <v>76</v>
      </c>
      <c r="B47" s="136"/>
      <c r="C47" s="136"/>
      <c r="D47" s="136"/>
      <c r="E47" s="136"/>
      <c r="F47" s="136"/>
      <c r="G47" s="136"/>
      <c r="H47" s="136"/>
      <c r="I47" s="136"/>
      <c r="J47" s="137"/>
      <c r="K47" s="138"/>
      <c r="L47" s="138"/>
      <c r="M47" s="138"/>
      <c r="N47" s="138"/>
      <c r="O47" s="138"/>
      <c r="P47" s="138"/>
      <c r="Q47" s="138"/>
      <c r="R47" s="138"/>
    </row>
  </sheetData>
  <mergeCells count="51">
    <mergeCell ref="A45:J45"/>
    <mergeCell ref="A46:J46"/>
    <mergeCell ref="A47:J47"/>
    <mergeCell ref="K47:R47"/>
    <mergeCell ref="B43:J43"/>
    <mergeCell ref="B44:J44"/>
    <mergeCell ref="B42:J42"/>
    <mergeCell ref="A31:J31"/>
    <mergeCell ref="A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C26:D26"/>
    <mergeCell ref="E26:F26"/>
    <mergeCell ref="G26:H26"/>
    <mergeCell ref="I26:J26"/>
    <mergeCell ref="A21:J21"/>
    <mergeCell ref="A22:J22"/>
    <mergeCell ref="A23:B23"/>
    <mergeCell ref="C23:E23"/>
    <mergeCell ref="F23:H23"/>
    <mergeCell ref="I23:J23"/>
    <mergeCell ref="A24:B24"/>
    <mergeCell ref="C24:E24"/>
    <mergeCell ref="F24:H24"/>
    <mergeCell ref="I24:J24"/>
    <mergeCell ref="A25:J25"/>
    <mergeCell ref="B20:J20"/>
    <mergeCell ref="B9:J9"/>
    <mergeCell ref="B10:J10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B8:J8"/>
    <mergeCell ref="A1:J3"/>
    <mergeCell ref="A4:J4"/>
    <mergeCell ref="A5:J5"/>
    <mergeCell ref="A6:J6"/>
    <mergeCell ref="B7:J7"/>
  </mergeCells>
  <dataValidations count="14">
    <dataValidation allowBlank="1" showInputMessage="1" showErrorMessage="1" prompt="Nombre de cada producto" sqref="A27:A30" xr:uid="{032D6A68-06B1-47DD-859A-2A83824677D5}"/>
    <dataValidation allowBlank="1" showInputMessage="1" showErrorMessage="1" prompt="Nombre del indicador" sqref="B27:B30" xr:uid="{4E4DFB17-3890-4295-89B5-87D8EADAF6A1}"/>
    <dataValidation allowBlank="1" showInputMessage="1" showErrorMessage="1" prompt="Meta alcanzada en el trimestre" sqref="G27:G30" xr:uid="{98CE0985-868C-49F1-9C1A-52B59FF0841F}"/>
    <dataValidation allowBlank="1" showInputMessage="1" showErrorMessage="1" prompt="Monto ejecutado en el trimestre" sqref="H27:H30" xr:uid="{7B7888AD-59FE-425C-A0E3-31E47AECFFEA}"/>
    <dataValidation allowBlank="1" showInputMessage="1" showErrorMessage="1" prompt="De existir desvío, explicar razones." sqref="C42:J43 C38:J40 B36:B43" xr:uid="{1F92A7EB-E677-4E26-B4D4-30AF8A8E233C}"/>
    <dataValidation allowBlank="1" sqref="A7" xr:uid="{545B9207-8649-4D10-8353-DE847AB6D37A}"/>
    <dataValidation allowBlank="1" showInputMessage="1" prompt="Nombre del capítulo" sqref="B7:B9 C8:J9" xr:uid="{9992807A-AF44-4608-95A3-FF20EE3FCCCB}"/>
    <dataValidation allowBlank="1" showInputMessage="1" showErrorMessage="1" prompt="¿A quién va dirigido el programa?, ¿qué característica tiene esta población que requiere ser beneficiada?" sqref="B19" xr:uid="{BCC7149C-7667-44B5-AE8C-0C98060423ED}"/>
    <dataValidation allowBlank="1" showInputMessage="1" showErrorMessage="1" prompt="Nombre del producto" sqref="B33:J33" xr:uid="{FB41FED4-BB6B-4F2A-90C5-FB3BAA9D8255}"/>
    <dataValidation allowBlank="1" showInputMessage="1" showErrorMessage="1" prompt="¿En qué consiste el producto? su objetivo" sqref="B34" xr:uid="{9BEA980D-CFBE-4C79-B8D6-A6AEA9AA1F91}"/>
    <dataValidation allowBlank="1" showInputMessage="1" showErrorMessage="1" prompt="1. Describir lo plasmado en el presupuesto_x000a_2. Describir lo alcanzado en términos financieros y de producción " sqref="B35" xr:uid="{1CEF2579-A416-4ADC-8E83-C6931D831F0D}"/>
    <dataValidation allowBlank="1" showInputMessage="1" showErrorMessage="1" prompt="Presupuesto del programa" sqref="A24:C24 F24" xr:uid="{3B0129EC-0FEB-41F1-9F8B-17CB62EC3D25}"/>
    <dataValidation allowBlank="1" showInputMessage="1" showErrorMessage="1" prompt="Meta anual del indicador" sqref="E27 C27:C30" xr:uid="{C4A9EA4D-9360-4FD9-9459-7E0A853BECA2}"/>
    <dataValidation allowBlank="1" showInputMessage="1" showErrorMessage="1" prompt="Monto presupuestado para el producto" sqref="F27 E28:F30 D27:D30" xr:uid="{09168BAD-20F1-45FF-B29F-EFA8183BF756}"/>
  </dataValidations>
  <printOptions horizontalCentered="1"/>
  <pageMargins left="0.31496062992125984" right="0.31496062992125984" top="0.15748031496062992" bottom="0.35433070866141736" header="0.31496062992125984" footer="0.31496062992125984"/>
  <pageSetup paperSize="5" scale="57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CAA5-AC67-4547-8D3E-96B85C7F378B}">
  <dimension ref="A1:P25"/>
  <sheetViews>
    <sheetView showGridLines="0" zoomScale="90" zoomScaleNormal="90" workbookViewId="0">
      <selection activeCell="O16" sqref="O16:P18"/>
    </sheetView>
  </sheetViews>
  <sheetFormatPr baseColWidth="10" defaultColWidth="24" defaultRowHeight="17.25" x14ac:dyDescent="0.3"/>
  <cols>
    <col min="1" max="1" width="10.42578125" style="24" customWidth="1"/>
    <col min="2" max="2" width="24.28515625" style="24" customWidth="1"/>
    <col min="3" max="4" width="6" style="20" customWidth="1"/>
    <col min="5" max="5" width="6.5703125" style="20" customWidth="1"/>
    <col min="6" max="6" width="13.5703125" style="20" customWidth="1"/>
    <col min="7" max="7" width="16.42578125" style="20" customWidth="1"/>
    <col min="8" max="8" width="20.5703125" style="62" customWidth="1"/>
    <col min="9" max="9" width="18.140625" style="20" customWidth="1"/>
    <col min="10" max="10" width="19.42578125" style="20" customWidth="1"/>
    <col min="11" max="11" width="22" style="20" customWidth="1"/>
    <col min="12" max="12" width="24.7109375" style="20" customWidth="1"/>
    <col min="13" max="13" width="19.140625" style="20" customWidth="1"/>
    <col min="14" max="14" width="24.28515625" style="20" customWidth="1"/>
    <col min="15" max="16" width="16.28515625" style="20" customWidth="1"/>
    <col min="17" max="16384" width="24" style="20"/>
  </cols>
  <sheetData>
    <row r="1" spans="1:16" x14ac:dyDescent="0.3">
      <c r="A1" s="17"/>
      <c r="B1" s="17"/>
      <c r="C1" s="18"/>
      <c r="D1" s="18"/>
      <c r="E1" s="18"/>
      <c r="F1" s="18"/>
      <c r="G1" s="18"/>
      <c r="H1" s="19"/>
      <c r="I1" s="18"/>
      <c r="J1" s="18"/>
      <c r="K1" s="18"/>
      <c r="L1" s="18"/>
      <c r="M1" s="18"/>
      <c r="N1" s="18"/>
      <c r="O1" s="18"/>
      <c r="P1" s="18"/>
    </row>
    <row r="2" spans="1:16" x14ac:dyDescent="0.3">
      <c r="A2" s="17"/>
      <c r="B2" s="17"/>
      <c r="C2" s="18"/>
      <c r="D2" s="18"/>
      <c r="E2" s="18"/>
      <c r="F2" s="18"/>
      <c r="G2" s="18"/>
      <c r="H2" s="19"/>
      <c r="I2" s="18"/>
      <c r="J2" s="18"/>
      <c r="K2" s="18"/>
      <c r="L2" s="18"/>
      <c r="M2" s="18"/>
      <c r="N2" s="18"/>
      <c r="O2" s="18"/>
      <c r="P2" s="18"/>
    </row>
    <row r="3" spans="1:16" x14ac:dyDescent="0.3">
      <c r="A3" s="17"/>
      <c r="B3" s="17"/>
      <c r="C3" s="18"/>
      <c r="D3" s="18"/>
      <c r="E3" s="18"/>
      <c r="F3" s="18"/>
      <c r="G3" s="18"/>
      <c r="H3" s="19"/>
      <c r="I3" s="18"/>
      <c r="J3" s="18"/>
      <c r="K3" s="18"/>
      <c r="L3" s="18"/>
      <c r="M3" s="18"/>
      <c r="N3" s="18"/>
      <c r="O3" s="18"/>
      <c r="P3" s="18"/>
    </row>
    <row r="4" spans="1:16" x14ac:dyDescent="0.3">
      <c r="A4" s="17"/>
      <c r="B4" s="17"/>
      <c r="C4" s="18"/>
      <c r="D4" s="18"/>
      <c r="E4" s="18"/>
      <c r="F4" s="18"/>
      <c r="G4" s="18"/>
      <c r="H4" s="19"/>
      <c r="I4" s="18"/>
      <c r="J4" s="18"/>
      <c r="K4" s="18"/>
      <c r="L4" s="18"/>
      <c r="M4" s="18"/>
      <c r="N4" s="18"/>
      <c r="O4" s="18"/>
      <c r="P4" s="18"/>
    </row>
    <row r="5" spans="1:16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6" x14ac:dyDescent="0.3">
      <c r="A6" s="144" t="s">
        <v>77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x14ac:dyDescent="0.3">
      <c r="A7" s="144" t="s">
        <v>78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8" spans="1:16" ht="5.25" customHeight="1" x14ac:dyDescent="0.3">
      <c r="A8" s="21"/>
      <c r="B8" s="21"/>
      <c r="C8" s="22"/>
      <c r="D8" s="22"/>
      <c r="E8" s="22"/>
      <c r="F8" s="22"/>
      <c r="G8" s="22"/>
      <c r="H8" s="23"/>
      <c r="I8" s="22"/>
      <c r="J8" s="22"/>
      <c r="K8" s="22"/>
      <c r="L8" s="22"/>
      <c r="M8" s="22"/>
      <c r="N8" s="22"/>
      <c r="O8" s="22"/>
      <c r="P8" s="22"/>
    </row>
    <row r="9" spans="1:16" ht="16.5" customHeight="1" x14ac:dyDescent="0.3">
      <c r="A9" s="145" t="s">
        <v>79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ht="16.5" customHeight="1" x14ac:dyDescent="0.3">
      <c r="A10" s="145" t="s">
        <v>80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</row>
    <row r="11" spans="1:16" ht="8.25" customHeight="1" thickBot="1" x14ac:dyDescent="0.3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</row>
    <row r="12" spans="1:16" s="24" customFormat="1" ht="42.95" customHeight="1" x14ac:dyDescent="0.25">
      <c r="A12" s="146" t="s">
        <v>81</v>
      </c>
      <c r="B12" s="148" t="s">
        <v>82</v>
      </c>
      <c r="C12" s="148"/>
      <c r="D12" s="148"/>
      <c r="E12" s="148"/>
      <c r="F12" s="148"/>
      <c r="G12" s="148"/>
      <c r="H12" s="148"/>
      <c r="I12" s="148"/>
      <c r="J12" s="149" t="s">
        <v>83</v>
      </c>
      <c r="K12" s="149"/>
      <c r="L12" s="149"/>
      <c r="M12" s="149" t="s">
        <v>84</v>
      </c>
      <c r="N12" s="149"/>
      <c r="O12" s="149" t="s">
        <v>85</v>
      </c>
      <c r="P12" s="150"/>
    </row>
    <row r="13" spans="1:16" s="24" customFormat="1" ht="37.5" customHeight="1" x14ac:dyDescent="0.25">
      <c r="A13" s="147"/>
      <c r="B13" s="151" t="s">
        <v>86</v>
      </c>
      <c r="C13" s="152" t="s">
        <v>87</v>
      </c>
      <c r="D13" s="152"/>
      <c r="E13" s="152"/>
      <c r="F13" s="153" t="s">
        <v>88</v>
      </c>
      <c r="G13" s="153" t="s">
        <v>89</v>
      </c>
      <c r="H13" s="154" t="s">
        <v>90</v>
      </c>
      <c r="I13" s="154" t="s">
        <v>91</v>
      </c>
      <c r="J13" s="154" t="s">
        <v>92</v>
      </c>
      <c r="K13" s="157"/>
      <c r="L13" s="154" t="s">
        <v>93</v>
      </c>
      <c r="M13" s="154" t="s">
        <v>92</v>
      </c>
      <c r="N13" s="157"/>
      <c r="O13" s="27" t="s">
        <v>94</v>
      </c>
      <c r="P13" s="28" t="s">
        <v>95</v>
      </c>
    </row>
    <row r="14" spans="1:16" s="24" customFormat="1" ht="39" customHeight="1" x14ac:dyDescent="0.25">
      <c r="A14" s="147"/>
      <c r="B14" s="151"/>
      <c r="C14" s="26" t="s">
        <v>96</v>
      </c>
      <c r="D14" s="26" t="s">
        <v>97</v>
      </c>
      <c r="E14" s="26" t="s">
        <v>98</v>
      </c>
      <c r="F14" s="153"/>
      <c r="G14" s="153"/>
      <c r="H14" s="154"/>
      <c r="I14" s="154"/>
      <c r="J14" s="27" t="s">
        <v>99</v>
      </c>
      <c r="K14" s="27" t="s">
        <v>100</v>
      </c>
      <c r="L14" s="154"/>
      <c r="M14" s="27" t="s">
        <v>101</v>
      </c>
      <c r="N14" s="27" t="s">
        <v>102</v>
      </c>
      <c r="O14" s="27" t="s">
        <v>103</v>
      </c>
      <c r="P14" s="28" t="s">
        <v>104</v>
      </c>
    </row>
    <row r="15" spans="1:16" x14ac:dyDescent="0.3">
      <c r="A15" s="29" t="s">
        <v>105</v>
      </c>
      <c r="B15" s="151" t="s">
        <v>106</v>
      </c>
      <c r="C15" s="151"/>
      <c r="D15" s="151"/>
      <c r="E15" s="151"/>
      <c r="F15" s="151"/>
      <c r="G15" s="151"/>
      <c r="H15" s="30">
        <f>+H16+H17+H18</f>
        <v>9504953887</v>
      </c>
      <c r="I15" s="31">
        <f>SUM(I16:I18)</f>
        <v>1552152</v>
      </c>
      <c r="J15" s="32">
        <f>J16+J17+J18</f>
        <v>363997</v>
      </c>
      <c r="K15" s="32">
        <f>K16+K17+K18</f>
        <v>2376238471.75</v>
      </c>
      <c r="L15" s="32">
        <f t="shared" ref="L15:N15" si="0">L16+L17+L18</f>
        <v>9504953887</v>
      </c>
      <c r="M15" s="32">
        <f t="shared" si="0"/>
        <v>350812</v>
      </c>
      <c r="N15" s="32">
        <f t="shared" si="0"/>
        <v>2376238471.75</v>
      </c>
      <c r="O15" s="33">
        <f>M15/J15*100</f>
        <v>96.377717398769775</v>
      </c>
      <c r="P15" s="34">
        <f>N15/K15*100</f>
        <v>100</v>
      </c>
    </row>
    <row r="16" spans="1:16" s="18" customFormat="1" ht="54" x14ac:dyDescent="0.3">
      <c r="A16" s="25">
        <v>6473</v>
      </c>
      <c r="B16" s="35" t="s">
        <v>50</v>
      </c>
      <c r="C16" s="36">
        <v>1</v>
      </c>
      <c r="D16" s="36">
        <v>1.2</v>
      </c>
      <c r="E16" s="36" t="s">
        <v>107</v>
      </c>
      <c r="F16" s="35" t="s">
        <v>108</v>
      </c>
      <c r="G16" s="35" t="s">
        <v>109</v>
      </c>
      <c r="H16" s="37">
        <v>8120953887</v>
      </c>
      <c r="I16" s="38">
        <v>1126149</v>
      </c>
      <c r="J16" s="38">
        <v>261411</v>
      </c>
      <c r="K16" s="37">
        <v>2030238471.75</v>
      </c>
      <c r="L16" s="37">
        <v>8120953887</v>
      </c>
      <c r="M16" s="39">
        <v>244614</v>
      </c>
      <c r="N16" s="40">
        <f>+K16</f>
        <v>2030238471.75</v>
      </c>
      <c r="O16" s="41">
        <f>M16/J16*100</f>
        <v>93.574486153987408</v>
      </c>
      <c r="P16" s="42">
        <f>N16/L16*100</f>
        <v>25</v>
      </c>
    </row>
    <row r="17" spans="1:16" ht="54" x14ac:dyDescent="0.3">
      <c r="A17" s="25">
        <v>6521</v>
      </c>
      <c r="B17" s="35" t="s">
        <v>52</v>
      </c>
      <c r="C17" s="43">
        <v>1</v>
      </c>
      <c r="D17" s="43">
        <v>1.2</v>
      </c>
      <c r="E17" s="43" t="s">
        <v>107</v>
      </c>
      <c r="F17" s="35" t="s">
        <v>108</v>
      </c>
      <c r="G17" s="35" t="s">
        <v>53</v>
      </c>
      <c r="H17" s="37">
        <v>1100000000</v>
      </c>
      <c r="I17" s="38">
        <v>424637</v>
      </c>
      <c r="J17" s="38">
        <v>102393</v>
      </c>
      <c r="K17" s="37">
        <v>275000000</v>
      </c>
      <c r="L17" s="37">
        <v>1100000000</v>
      </c>
      <c r="M17" s="39">
        <v>105954</v>
      </c>
      <c r="N17" s="44">
        <v>275000000</v>
      </c>
      <c r="O17" s="41">
        <f>M17/J17*100</f>
        <v>103.47777680114851</v>
      </c>
      <c r="P17" s="42">
        <f>N17/L17*100</f>
        <v>25</v>
      </c>
    </row>
    <row r="18" spans="1:16" ht="73.5" customHeight="1" x14ac:dyDescent="0.3">
      <c r="A18" s="25">
        <v>6523</v>
      </c>
      <c r="B18" s="35" t="s">
        <v>110</v>
      </c>
      <c r="C18" s="43">
        <v>1</v>
      </c>
      <c r="D18" s="43">
        <v>1.2</v>
      </c>
      <c r="E18" s="43" t="s">
        <v>107</v>
      </c>
      <c r="F18" s="35" t="s">
        <v>108</v>
      </c>
      <c r="G18" s="35" t="s">
        <v>111</v>
      </c>
      <c r="H18" s="37">
        <v>284000000</v>
      </c>
      <c r="I18" s="38">
        <v>1366</v>
      </c>
      <c r="J18" s="38">
        <v>193</v>
      </c>
      <c r="K18" s="37">
        <v>71000000</v>
      </c>
      <c r="L18" s="37">
        <v>284000000</v>
      </c>
      <c r="M18" s="45">
        <f>236+8</f>
        <v>244</v>
      </c>
      <c r="N18" s="40">
        <f>+K18</f>
        <v>71000000</v>
      </c>
      <c r="O18" s="41">
        <f>M18/J18*100</f>
        <v>126.42487046632125</v>
      </c>
      <c r="P18" s="42">
        <f>N18/L18*100</f>
        <v>25</v>
      </c>
    </row>
    <row r="19" spans="1:16" ht="18" thickBot="1" x14ac:dyDescent="0.35">
      <c r="A19" s="46"/>
      <c r="B19" s="158" t="s">
        <v>112</v>
      </c>
      <c r="C19" s="158"/>
      <c r="D19" s="158"/>
      <c r="E19" s="158"/>
      <c r="F19" s="158"/>
      <c r="G19" s="158"/>
      <c r="H19" s="47">
        <f>H15</f>
        <v>9504953887</v>
      </c>
      <c r="I19" s="47">
        <f t="shared" ref="I19:N19" si="1">I15</f>
        <v>1552152</v>
      </c>
      <c r="J19" s="47">
        <f t="shared" si="1"/>
        <v>363997</v>
      </c>
      <c r="K19" s="47">
        <f t="shared" si="1"/>
        <v>2376238471.75</v>
      </c>
      <c r="L19" s="47">
        <f t="shared" si="1"/>
        <v>9504953887</v>
      </c>
      <c r="M19" s="47">
        <f t="shared" si="1"/>
        <v>350812</v>
      </c>
      <c r="N19" s="47">
        <f t="shared" si="1"/>
        <v>2376238471.75</v>
      </c>
      <c r="O19" s="48">
        <f>M19/J19*100</f>
        <v>96.377717398769775</v>
      </c>
      <c r="P19" s="49">
        <f>N19/L19*100</f>
        <v>25</v>
      </c>
    </row>
    <row r="20" spans="1:16" s="51" customFormat="1" x14ac:dyDescent="0.3">
      <c r="A20" s="50"/>
      <c r="B20" s="155" t="s">
        <v>113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</row>
    <row r="21" spans="1:16" ht="38.1" customHeight="1" x14ac:dyDescent="0.3">
      <c r="A21" s="52"/>
      <c r="B21" s="156" t="s">
        <v>114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</row>
    <row r="22" spans="1:16" x14ac:dyDescent="0.3">
      <c r="A22" s="52"/>
      <c r="B22" s="53"/>
      <c r="C22" s="54"/>
      <c r="D22" s="54"/>
      <c r="E22" s="55"/>
      <c r="F22" s="55"/>
      <c r="G22" s="55"/>
      <c r="H22" s="56"/>
      <c r="I22" s="57"/>
      <c r="J22" s="57"/>
      <c r="K22" s="55"/>
      <c r="L22" s="55"/>
      <c r="M22" s="55"/>
      <c r="N22" s="55"/>
      <c r="O22" s="55"/>
      <c r="P22" s="55"/>
    </row>
    <row r="23" spans="1:16" x14ac:dyDescent="0.3">
      <c r="A23" s="52"/>
      <c r="B23" s="58" t="s">
        <v>115</v>
      </c>
      <c r="C23" s="54"/>
      <c r="D23" s="54"/>
      <c r="E23" s="55"/>
      <c r="F23" s="55"/>
      <c r="G23" s="55"/>
      <c r="H23" s="56"/>
      <c r="I23" s="57"/>
      <c r="J23" s="59" t="s">
        <v>116</v>
      </c>
      <c r="K23" s="57"/>
      <c r="L23" s="57"/>
      <c r="M23" s="57"/>
      <c r="N23" s="57"/>
      <c r="O23" s="55"/>
      <c r="P23" s="60"/>
    </row>
    <row r="24" spans="1:16" x14ac:dyDescent="0.3">
      <c r="A24" s="52"/>
      <c r="B24" s="52" t="s">
        <v>117</v>
      </c>
      <c r="C24" s="55"/>
      <c r="D24" s="55"/>
      <c r="E24" s="55"/>
      <c r="F24" s="57"/>
      <c r="G24" s="57"/>
      <c r="H24" s="61"/>
      <c r="I24" s="57"/>
      <c r="J24" s="55" t="s">
        <v>118</v>
      </c>
      <c r="K24" s="57"/>
      <c r="L24" s="57"/>
      <c r="M24" s="57"/>
      <c r="N24" s="57"/>
      <c r="O24" s="55"/>
      <c r="P24" s="55"/>
    </row>
    <row r="25" spans="1:16" x14ac:dyDescent="0.3">
      <c r="J25" s="63"/>
    </row>
  </sheetData>
  <mergeCells count="24">
    <mergeCell ref="B20:P20"/>
    <mergeCell ref="B21:P21"/>
    <mergeCell ref="I13:I14"/>
    <mergeCell ref="J13:K13"/>
    <mergeCell ref="L13:L14"/>
    <mergeCell ref="M13:N13"/>
    <mergeCell ref="B15:G15"/>
    <mergeCell ref="B19:G19"/>
    <mergeCell ref="A12:A14"/>
    <mergeCell ref="B12:I12"/>
    <mergeCell ref="J12:L12"/>
    <mergeCell ref="M12:N12"/>
    <mergeCell ref="O12:P12"/>
    <mergeCell ref="B13:B14"/>
    <mergeCell ref="C13:E13"/>
    <mergeCell ref="F13:F14"/>
    <mergeCell ref="G13:G14"/>
    <mergeCell ref="H13:H14"/>
    <mergeCell ref="A11:P11"/>
    <mergeCell ref="A5:P5"/>
    <mergeCell ref="A6:P6"/>
    <mergeCell ref="A7:P7"/>
    <mergeCell ref="A9:P9"/>
    <mergeCell ref="A10:P10"/>
  </mergeCells>
  <dataValidations count="3">
    <dataValidation allowBlank="1" showInputMessage="1" showErrorMessage="1" prompt="Meta alcanzada en el trimestre" sqref="M16:M18" xr:uid="{830F5FA9-C6B4-42D0-83AB-D3E3C9638D46}"/>
    <dataValidation allowBlank="1" showInputMessage="1" showErrorMessage="1" prompt="Meta anual del indicador" sqref="I16:I18" xr:uid="{E73EBD33-BD72-4ED0-9F30-F10C7746F3B7}"/>
    <dataValidation allowBlank="1" showInputMessage="1" showErrorMessage="1" prompt="Monto presupuestado para el producto" sqref="H16:H18 J16:L18" xr:uid="{EAAC90EC-79F2-4501-8399-7FD3025F312B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e2266-76bd-4139-930a-1cefa2e3aa60" xsi:nil="true"/>
    <lcf76f155ced4ddcb4097134ff3c332f xmlns="413b7329-655d-4d7d-a76a-bebacd67a11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045315FBA9F44D8D70733E3990EA95" ma:contentTypeVersion="19" ma:contentTypeDescription="Crear nuevo documento." ma:contentTypeScope="" ma:versionID="68f292b08402d81401c4b5967d815ff5">
  <xsd:schema xmlns:xsd="http://www.w3.org/2001/XMLSchema" xmlns:xs="http://www.w3.org/2001/XMLSchema" xmlns:p="http://schemas.microsoft.com/office/2006/metadata/properties" xmlns:ns2="413b7329-655d-4d7d-a76a-bebacd67a116" xmlns:ns3="6e0e2266-76bd-4139-930a-1cefa2e3aa60" targetNamespace="http://schemas.microsoft.com/office/2006/metadata/properties" ma:root="true" ma:fieldsID="d850a2f337e9dc6ab8820f1c287136d7" ns2:_="" ns3:_="">
    <xsd:import namespace="413b7329-655d-4d7d-a76a-bebacd67a116"/>
    <xsd:import namespace="6e0e2266-76bd-4139-930a-1cefa2e3a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b7329-655d-4d7d-a76a-bebacd67a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e2266-76bd-4139-930a-1cefa2e3a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82f561c-1994-4a7f-972f-9d5b7326916d}" ma:internalName="TaxCatchAll" ma:showField="CatchAllData" ma:web="6e0e2266-76bd-4139-930a-1cefa2e3a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6024D2-E9B1-4E3E-A658-54AFADE469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D3D590-7471-4D7C-A3D2-AF1F297CC296}">
  <ds:schemaRefs>
    <ds:schemaRef ds:uri="http://purl.org/dc/terms/"/>
    <ds:schemaRef ds:uri="6e0e2266-76bd-4139-930a-1cefa2e3aa60"/>
    <ds:schemaRef ds:uri="http://schemas.openxmlformats.org/package/2006/metadata/core-properties"/>
    <ds:schemaRef ds:uri="413b7329-655d-4d7d-a76a-bebacd67a116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CD7CD6-643F-431F-B95D-FD8FF9925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3b7329-655d-4d7d-a76a-bebacd67a116"/>
    <ds:schemaRef ds:uri="6e0e2266-76bd-4139-930a-1cefa2e3a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Primer Trimestre 2025</vt:lpstr>
      <vt:lpstr>EJEC-FIS.Enero-Mar.2025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Gilena J. Alcantara Mateo</dc:creator>
  <cp:lastModifiedBy>Randy G. Rosario Mora</cp:lastModifiedBy>
  <cp:lastPrinted>2025-04-10T13:55:52Z</cp:lastPrinted>
  <dcterms:created xsi:type="dcterms:W3CDTF">2025-04-10T13:31:45Z</dcterms:created>
  <dcterms:modified xsi:type="dcterms:W3CDTF">2025-04-10T13:55:52Z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0x01010027045315FBA9F44D8D70733E3990EA95</vt:lpwstr>
  </property>
  <property fmtid="{D5CDD505-2E9C-101B-9397-08002B2CF9AE}" pid="3" name="MediaServiceImageTags">
    <vt:lpwstr/>
  </property>
</Properties>
</file>