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tables/table3.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poderjudicialgobdo.sharepoint.com/sites/GerenciadePlanificacin/Documentos compartidos/Documentos año 2024/Ppto 2024/SIGEF/"/>
    </mc:Choice>
  </mc:AlternateContent>
  <xr:revisionPtr revIDLastSave="32" documentId="13_ncr:1_{A198AB3C-2C22-4AD5-89DD-80CB8D2023C7}" xr6:coauthVersionLast="47" xr6:coauthVersionMax="47" xr10:uidLastSave="{E7372189-9829-40BA-AB6B-188E15484DD4}"/>
  <bookViews>
    <workbookView xWindow="-120" yWindow="-120" windowWidth="29040" windowHeight="15840" activeTab="1" xr2:uid="{00000000-000D-0000-FFFF-FFFF00000000}"/>
  </bookViews>
  <sheets>
    <sheet name="Informe de evaluacion 2023" sheetId="28" r:id="rId1"/>
    <sheet name="EJEC-FIS.ENERO-DIC.2023" sheetId="27" r:id="rId2"/>
    <sheet name="Informe Tercer Trimestre 2023" sheetId="24" r:id="rId3"/>
    <sheet name="EJEC-FIS. ABRIL-SEPTIEMBRE 2023" sheetId="25" r:id="rId4"/>
    <sheet name="Informe Segundo Trimestre 2023" sheetId="22" r:id="rId5"/>
    <sheet name="EJEC.FIS.-FIN. ABRIL-JUNIO 2023" sheetId="23" r:id="rId6"/>
    <sheet name="Informe Primer Trimestre 2023" sheetId="12" r:id="rId7"/>
    <sheet name="EJEC.FIS. -FIN. ENE-MAR. 2023" sheetId="3" r:id="rId8"/>
    <sheet name="Programación indicativa 2023" sheetId="21" r:id="rId9"/>
  </sheets>
  <externalReferences>
    <externalReference r:id="rId10"/>
    <externalReference r:id="rId11"/>
    <externalReference r:id="rId12"/>
  </externalReferences>
  <definedNames>
    <definedName name="_xlnm._FilterDatabase" localSheetId="7" hidden="1">'EJEC.FIS. -FIN. ENE-MAR. 2023'!$A$13:$P$22</definedName>
    <definedName name="aa">#REF!</definedName>
    <definedName name="aaa">#REF!</definedName>
    <definedName name="AAAAAAAAAAAAAA">#REF!</definedName>
    <definedName name="AME">#REF!</definedName>
    <definedName name="años">#REF!</definedName>
    <definedName name="_xlnm.Print_Area" localSheetId="7">'EJEC.FIS. -FIN. ENE-MAR. 2023'!$A$1:$P$27</definedName>
    <definedName name="_xlnm.Print_Area" localSheetId="0">'Informe de evaluacion 2023'!$A$1:$X$53</definedName>
    <definedName name="_xlnm.Print_Area" localSheetId="8">'Programación indicativa 2023'!$A$1:$M$19</definedName>
    <definedName name="areas">#REF!</definedName>
    <definedName name="areas2">#REF!</definedName>
    <definedName name="categoria">#REF!</definedName>
    <definedName name="Conssssssss">[1]listas!$G$36:$G$39</definedName>
    <definedName name="CONTABILIDAD">#REF!</definedName>
    <definedName name="CTAACUM">#REF!</definedName>
    <definedName name="CTAMES">#REF!</definedName>
    <definedName name="cuentas">[2]listas!$B$5:$C$183</definedName>
    <definedName name="Inicial">#REF!</definedName>
    <definedName name="J">#REF!</definedName>
    <definedName name="JH">#REF!</definedName>
    <definedName name="jjj">#REF!</definedName>
    <definedName name="LA.2">#REF!</definedName>
    <definedName name="LA.3">#REF!</definedName>
    <definedName name="LA.4">#REF!</definedName>
    <definedName name="LA.5">#REF!</definedName>
    <definedName name="LA.6">#REF!</definedName>
    <definedName name="LA.7">#REF!</definedName>
    <definedName name="MONEDA">#REF!</definedName>
    <definedName name="OBJ">#REF!</definedName>
    <definedName name="objetivo">#REF!</definedName>
    <definedName name="OE">#REF!</definedName>
    <definedName name="OTRO">#REF!</definedName>
    <definedName name="PEDRO">#REF!</definedName>
    <definedName name="priori">#REF!</definedName>
    <definedName name="prioridad">#REF!</definedName>
    <definedName name="qq">#REF!</definedName>
    <definedName name="qqq">#REF!</definedName>
    <definedName name="qwsqwqws">#REF!</definedName>
    <definedName name="rererter">#REF!</definedName>
    <definedName name="sdfgsrg">[1]listas!$G$9:$G$17</definedName>
    <definedName name="SISI">#REF!</definedName>
    <definedName name="solicitado">[1]Solicitado!$E$12:$E$5000</definedName>
    <definedName name="sssssss">[3]listas!$C$12:$C$14</definedName>
    <definedName name="SUM">#REF!</definedName>
    <definedName name="SUMAACUM">#REF!</definedName>
    <definedName name="SUMAMES">#REF!</definedName>
    <definedName name="valores">#REF!</definedName>
    <definedName name="vvvvvvvvvvvvvvvvvvvvvvvvvvvv">[3]listas!$C$12:$C$14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8" i="28" l="1"/>
  <c r="W28" i="28"/>
  <c r="X27" i="28"/>
  <c r="W27" i="28"/>
  <c r="W26" i="28"/>
  <c r="V26" i="28"/>
  <c r="X26" i="28" s="1"/>
  <c r="O18" i="27" l="1"/>
  <c r="N18" i="27"/>
  <c r="P18" i="27" s="1"/>
  <c r="O17" i="27"/>
  <c r="P17" i="27"/>
  <c r="O16" i="27"/>
  <c r="N16" i="27"/>
  <c r="M15" i="27"/>
  <c r="L15" i="27"/>
  <c r="L19" i="27" s="1"/>
  <c r="J15" i="27"/>
  <c r="J19" i="27" s="1"/>
  <c r="I15" i="27"/>
  <c r="I19" i="27" s="1"/>
  <c r="H15" i="27"/>
  <c r="H19" i="27" s="1"/>
  <c r="O15" i="27" l="1"/>
  <c r="P16" i="27"/>
  <c r="N15" i="27"/>
  <c r="M19" i="27"/>
  <c r="O19" i="27" s="1"/>
  <c r="K15" i="27"/>
  <c r="K19" i="27" s="1"/>
  <c r="O18" i="25"/>
  <c r="K18" i="25"/>
  <c r="N18" i="25" s="1"/>
  <c r="P18" i="25" s="1"/>
  <c r="O17" i="25"/>
  <c r="K17" i="25"/>
  <c r="N17" i="25" s="1"/>
  <c r="P17" i="25" s="1"/>
  <c r="O16" i="25"/>
  <c r="K16" i="25"/>
  <c r="M15" i="25"/>
  <c r="L15" i="25"/>
  <c r="L19" i="25" s="1"/>
  <c r="J15" i="25"/>
  <c r="J19" i="25" s="1"/>
  <c r="I15" i="25"/>
  <c r="I19" i="25" s="1"/>
  <c r="H15" i="25"/>
  <c r="H19" i="25" s="1"/>
  <c r="P15" i="27" l="1"/>
  <c r="N19" i="27"/>
  <c r="P19" i="27" s="1"/>
  <c r="K15" i="25"/>
  <c r="K19" i="25" s="1"/>
  <c r="O15" i="25"/>
  <c r="N16" i="25"/>
  <c r="M19" i="25"/>
  <c r="O19" i="25" s="1"/>
  <c r="I30" i="24"/>
  <c r="H30" i="24"/>
  <c r="J30" i="24" s="1"/>
  <c r="F30" i="24"/>
  <c r="I29" i="24"/>
  <c r="H29" i="24"/>
  <c r="J29" i="24" s="1"/>
  <c r="F29" i="24"/>
  <c r="I28" i="24"/>
  <c r="H28" i="24"/>
  <c r="J28" i="24" s="1"/>
  <c r="F28" i="24"/>
  <c r="I24" i="24"/>
  <c r="C24" i="24"/>
  <c r="A24" i="24"/>
  <c r="N15" i="25" l="1"/>
  <c r="P16" i="25"/>
  <c r="F24" i="24"/>
  <c r="H16" i="3"/>
  <c r="I16" i="3"/>
  <c r="J16" i="3"/>
  <c r="C24" i="22"/>
  <c r="A24" i="22"/>
  <c r="J15" i="23"/>
  <c r="I15" i="23"/>
  <c r="H15" i="23"/>
  <c r="H19" i="23" s="1"/>
  <c r="N19" i="25" l="1"/>
  <c r="P19" i="25" s="1"/>
  <c r="P15" i="25"/>
  <c r="I19" i="23"/>
  <c r="O18" i="23"/>
  <c r="K18" i="23"/>
  <c r="N18" i="23" s="1"/>
  <c r="P18" i="23" s="1"/>
  <c r="O17" i="23"/>
  <c r="K17" i="23"/>
  <c r="N17" i="23" s="1"/>
  <c r="P17" i="23" s="1"/>
  <c r="O16" i="23"/>
  <c r="K16" i="23"/>
  <c r="M15" i="23"/>
  <c r="O15" i="23" s="1"/>
  <c r="L15" i="23"/>
  <c r="L19" i="23" s="1"/>
  <c r="J19" i="23"/>
  <c r="I30" i="22"/>
  <c r="F30" i="22"/>
  <c r="H30" i="22" s="1"/>
  <c r="J30" i="22" s="1"/>
  <c r="I29" i="22"/>
  <c r="F29" i="22"/>
  <c r="H29" i="22" s="1"/>
  <c r="J29" i="22" s="1"/>
  <c r="I28" i="22"/>
  <c r="F28" i="22"/>
  <c r="H28" i="22" s="1"/>
  <c r="I24" i="22"/>
  <c r="J28" i="22" l="1"/>
  <c r="F24" i="22"/>
  <c r="K15" i="23"/>
  <c r="K19" i="23" s="1"/>
  <c r="N16" i="23"/>
  <c r="M19" i="23"/>
  <c r="O19" i="23" s="1"/>
  <c r="O18" i="3"/>
  <c r="O17" i="3"/>
  <c r="P16" i="23" l="1"/>
  <c r="N15" i="23"/>
  <c r="I28" i="12"/>
  <c r="I29" i="12"/>
  <c r="I30" i="12"/>
  <c r="P15" i="23" l="1"/>
  <c r="N19" i="23"/>
  <c r="P19" i="23" s="1"/>
  <c r="K17" i="3" l="1"/>
  <c r="K19" i="3"/>
  <c r="N19" i="3" s="1"/>
  <c r="K18" i="3"/>
  <c r="N18" i="3" s="1"/>
  <c r="F30" i="12"/>
  <c r="H30" i="12" s="1"/>
  <c r="F29" i="12"/>
  <c r="H29" i="12" s="1"/>
  <c r="F28" i="12"/>
  <c r="H28" i="12" s="1"/>
  <c r="G10" i="21"/>
  <c r="G9" i="21"/>
  <c r="G8" i="21"/>
  <c r="K16" i="3" l="1"/>
  <c r="N17" i="3"/>
  <c r="J29" i="12"/>
  <c r="J30" i="12"/>
  <c r="J28" i="12"/>
  <c r="I24" i="12"/>
  <c r="O19" i="3" l="1"/>
  <c r="P19" i="3"/>
  <c r="P18" i="3"/>
  <c r="P17" i="3"/>
  <c r="N16" i="3"/>
  <c r="N20" i="3" s="1"/>
  <c r="M16" i="3"/>
  <c r="M20" i="3" s="1"/>
  <c r="L16" i="3"/>
  <c r="L20" i="3" s="1"/>
  <c r="K20" i="3"/>
  <c r="J20" i="3"/>
  <c r="I20" i="3"/>
  <c r="H20" i="3"/>
  <c r="P16" i="3" l="1"/>
  <c r="O16" i="3" l="1"/>
  <c r="O20" i="3"/>
  <c r="P20" i="3"/>
</calcChain>
</file>

<file path=xl/sharedStrings.xml><?xml version="1.0" encoding="utf-8"?>
<sst xmlns="http://schemas.openxmlformats.org/spreadsheetml/2006/main" count="576" uniqueCount="238">
  <si>
    <t>Informe de evaluación anual de las metas físicas-financieras</t>
  </si>
  <si>
    <t>Capítulo:</t>
  </si>
  <si>
    <t>301-Poder Judicial</t>
  </si>
  <si>
    <t>Sub-Capítulo:</t>
  </si>
  <si>
    <t>1-Poder Judicial</t>
  </si>
  <si>
    <t>Unidad Ejecutora:</t>
  </si>
  <si>
    <t>I. ASPECTOS GENERALES:</t>
  </si>
  <si>
    <t>Misión:</t>
  </si>
  <si>
    <t>Garantizar derechos resolviendo conflictos de manera oportuna y eficiente, a través de una administración de justicia que favorece la convivencia pacífica, en el marco de un Estado Social y democrático de Derecho.</t>
  </si>
  <si>
    <t>Visión:</t>
  </si>
  <si>
    <t>Una justicia oportuna, inclusiva, accesible y confiable, garante de la dignidad y los derechos de las personas, reconocida por la integridad y compromiso institucional de sus servidores y servidoras.</t>
  </si>
  <si>
    <t>II. CONTRIBUCIÓN A LA ESTRATEGIA NACIONAL DE DESARROLLO Y AL PLAN NACIONAL PLURIANUAL DEL SECTOR PÚBLICO</t>
  </si>
  <si>
    <t>Eje estratégico:</t>
  </si>
  <si>
    <t>1-Desarrollo Institucional</t>
  </si>
  <si>
    <t>Objetivo general:</t>
  </si>
  <si>
    <t xml:space="preserve">1.2 - Imperio de la ley y seguridad ciudadana. </t>
  </si>
  <si>
    <t xml:space="preserve">Objetivo(s) específico(s): </t>
  </si>
  <si>
    <t>1.2.1 Fortalecer el respeto a la ley y sancionar su incumplimiento a través de un sistema de administración de justicia accesible a toda la población, eficiente en el despacho judicial y ágil en los procesos judiciales</t>
  </si>
  <si>
    <r>
      <rPr>
        <b/>
        <sz val="11"/>
        <color rgb="FF1F4E78"/>
        <rFont val="Century Gothic"/>
        <family val="2"/>
      </rPr>
      <t xml:space="preserve">III. (11) INFORMACION DEL PROGRAMA: </t>
    </r>
  </si>
  <si>
    <t xml:space="preserve">Nombre del programa: </t>
  </si>
  <si>
    <t>Administración de Justicia</t>
  </si>
  <si>
    <t>¿En qué consiste el programa?</t>
  </si>
  <si>
    <t>Proporcionar un servicio de justicia oportuno y eficiente, accesible a todos los ciudadanos para la resolución de los conflictos y garantizar los derechos de las personas.</t>
  </si>
  <si>
    <t>¿Quiénes son los beneficiarios del programa?</t>
  </si>
  <si>
    <t>Los habitantes del país</t>
  </si>
  <si>
    <t>Resultado al que contribuye el programa:</t>
  </si>
  <si>
    <t>Lograr la paz social y seguridad jurídica de los dominicanos en el marco de un estado de derecho.</t>
  </si>
  <si>
    <t>IV. (11)  REPORTE DEL PRESUPUESTO FÍSICA-FINANCIERA DE LOS PRODUCTOS</t>
  </si>
  <si>
    <t xml:space="preserve">Cuadro: Desempeño financiero por programa </t>
  </si>
  <si>
    <t>Presupuesto Inicial</t>
  </si>
  <si>
    <t>Presupuesto Ejecutado</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</si>
  <si>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</si>
  <si>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</si>
  <si>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</si>
  <si>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</si>
  <si>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</si>
  <si>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</si>
  <si>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</si>
  <si>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</si>
  <si>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</si>
  <si>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</si>
  <si>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Monto Financiero</t>
  </si>
  <si>
    <t>Programación Física Anual   
 (A)</t>
  </si>
  <si>
    <t>Programación Financiera Anual
(B)</t>
  </si>
  <si>
    <t>Ejecución Física Anual 
(C)</t>
  </si>
  <si>
    <t>Ejecución Financiera Anual
 (D)</t>
  </si>
  <si>
    <t>Física % E=C/A</t>
  </si>
  <si>
    <t>Financiero   %F =D/B</t>
  </si>
  <si>
    <t xml:space="preserve">Usuarios del Sistema de Administración de Justicia con Decisiones Emitidas </t>
  </si>
  <si>
    <t>No. De decisiones  emitidas a nivel nacional</t>
  </si>
  <si>
    <t xml:space="preserve">Certificados de Títulos Expedidos a Propietarios </t>
  </si>
  <si>
    <t>No. de Certificados de Títulos expedidos</t>
  </si>
  <si>
    <t xml:space="preserve">Jueces del Sistema Judicial y Aspirantes a Juez de paz reciben Capacitación y Formación Integral </t>
  </si>
  <si>
    <t>No. de Jueces/Aspirantes a Juez de Paz   capacitados/formados</t>
  </si>
  <si>
    <r>
      <t>V. (11)</t>
    </r>
    <r>
      <rPr>
        <b/>
        <sz val="12"/>
        <color rgb="FF000000"/>
        <rFont val="Century Gothic"/>
        <family val="2"/>
      </rPr>
      <t xml:space="preserve">  </t>
    </r>
    <r>
      <rPr>
        <b/>
        <sz val="12"/>
        <color rgb="FF1F4E78"/>
        <rFont val="Century Gothic"/>
        <family val="2"/>
      </rPr>
      <t>ANÁLISIS DE LOS LOGROS Y DESVIACIONES:</t>
    </r>
  </si>
  <si>
    <t>Producto:  Sentencias Emitidas</t>
  </si>
  <si>
    <t>Descripción del producto:</t>
  </si>
  <si>
    <t>Una sentencia judicial es una resolución emitida por un juez o tribunal que pone fin a un litigio, ya sea de naturaleza civil, comercial, familiar, laboral, contencioso-administrativa o inmobiliaria, o a una causa penal. En ella, se declara o reconoce el derecho o razón de una de las partes, obligando a la otra a aceptar dicha declaración y cumplirla. Para la emisión de una sentencia, ya sea por parte de un juez unipersonal o de un tribunal colegiado, se realiza un análisis y deliberación de los hechos planteados por las partes. En algunos casos, se lleva a cabo una audiencia para discutir los aspectos relevantes del caso. Posteriormente, se emite la decisión a través de la sentencia, la cual finaliza los procesos que han sido tramitados de manera ordinaria.</t>
  </si>
  <si>
    <t>Logros Alcanzados:</t>
  </si>
  <si>
    <t xml:space="preserve">Durante el año 2023, se ejecutaron un total de 849,046 decisiones de un total de 1,080,060 decisiones que fueron programadas. Esta ejecución representa el 79% del desempeño físico, tal como se muestra en la tabla precedente. En lo que respecta a la ejecución financiera, esta presenta un cumplimiento de un 100% con respecto a lo programado, teniendo como resultado la ejecución total de RD$5,103,202,682.00 millones de pesos.                                                                                                                                                         </t>
  </si>
  <si>
    <t>Causas y justificación del desvío:</t>
  </si>
  <si>
    <t>La desviación presentada de un 21% obedece a las mejoras en la metodología utilizada para llevar acabo los procedimientos en los sistemas y herramientas tecnológicas encaminadas a  agilizar los procesos judiciales sean más efectivo en el  sostenimiento de los niveles de desempeño de los jueces y de los servidores administrativos que apoyan las labores jurisdiccionales, lo que permitirá seguir mejorando la calidad de los servicios brindado por los  tribunales del Poder Judicial.</t>
  </si>
  <si>
    <t>Producto: Certificados de Títulos Expedidos</t>
  </si>
  <si>
    <t xml:space="preserve">Es el documento oficial emitido y garantizado por el estado dominicano, que acredita la existencia de un derecho real de propiedad y la titularidad sobre el mismo. Dichos certificados son expedidos por los Registros de Títulos, atendiendo a lo establecido por las Leyes y reglamentos que apliquen al Registro Inmobiliario, previo examen, verificación y calificación de los documentos depositados por las partes interesadas  y que sirven de base para la actuación registral que es solicitada. </t>
  </si>
  <si>
    <t xml:space="preserve">Durante el año 2023, se ejecutaron un total de 379,474 Certificados de Títulos de un total de 360,552 Certificados de Títulos programados en para el año . Esta ejecución representa el 105% del desempeño físico, tal como se muestra en la tabla del desempeño, En cuanto a la ejecución financiera, que presenta un cumplimiento de un 100% del total programado, esta alcanzó un total equivalente a RD$945,919.916.00 millones de pesos.  </t>
  </si>
  <si>
    <t>Los avances del Registro Inmobiliario ha permitido visualizar en tiempo real las operaciones, marcando un hito importante en la producción y socialización de datos sobre la gestión registral, permitiendo sobrepasar la emisión de la cantidad de  Certificados de Títulos esperados, lo que garantizo un servicios a sus usuarios pronto y efectivo.</t>
  </si>
  <si>
    <t>Producto:  Jueces y Aspirantes a Juez de Paz capacitados/formados integralmente.</t>
  </si>
  <si>
    <t xml:space="preserve">Este producto tiene por finalidad, contribuir con la excelencia en el sistema de administración de justicia, mediante la aplicación de un conjunto de programas dirigidos a satisfacer todas las necesidades de formación de los aspirantes a  juez de paz, así como de capacitación continua de los jueces existentes del Poder Judicial.   </t>
  </si>
  <si>
    <t>Durante el año 2023, a través la Escuela Nacional de la Judicatura,  el Poder Judicial logró la ejecución de 637 capacitaciones a jueces, que correspondieron al 65% de la meta programada la cual ascendía a un total 976 capacitaciones. Las actividades de capacitación desarrolladas abarcaron cursos de formación, en las diferentes áreas penal, civil, principios, integral y funcional. La ejecución financiera presenta un cumplimiento de un 100% como resultado de la ejecución del total programado de RD$212,906,300.00 millones de pesos.</t>
  </si>
  <si>
    <t xml:space="preserve">A nivel de cumplimiento físico, el desvío  de un 35% se debe a que, a pesar de las solicitudes y el levantamiento realizado por parte de la Escuela, la unidad de medida del producto depende del nivel de respuesta de los jueces, En relación con la ejecución financiera presenta un cumplimiento de un 100% como resultado de la ejecución del total programado de RD$212,906,300.00 millones de pesos.          </t>
  </si>
  <si>
    <r>
      <rPr>
        <b/>
        <sz val="11"/>
        <color rgb="FF1F4E78"/>
        <rFont val="Century Gothic"/>
        <family val="2"/>
      </rPr>
      <t>VI. (11)</t>
    </r>
    <r>
      <rPr>
        <b/>
        <sz val="11"/>
        <color rgb="FF000000"/>
        <rFont val="Century Gothic"/>
        <family val="2"/>
      </rPr>
      <t xml:space="preserve">  </t>
    </r>
    <r>
      <rPr>
        <b/>
        <sz val="11"/>
        <color rgb="FF1F4E78"/>
        <rFont val="Century Gothic"/>
        <family val="2"/>
      </rPr>
      <t>OPORTUNIDADES DE MEJORA:</t>
    </r>
  </si>
  <si>
    <t>AVANCE FÍSICO - FINANCIERO Y DESVÍOS</t>
  </si>
  <si>
    <t>Enero-Diciembre, 2023</t>
  </si>
  <si>
    <r>
      <rPr>
        <b/>
        <sz val="11"/>
        <color theme="1"/>
        <rFont val="Century Gothic"/>
        <family val="2"/>
      </rPr>
      <t xml:space="preserve">Misión: </t>
    </r>
    <r>
      <rPr>
        <sz val="11"/>
        <color theme="1"/>
        <rFont val="Century Gothic"/>
        <family val="2"/>
      </rPr>
      <t>Garantizar derechos resolviendo conflictos de manera oportuna y eficiente, a través de una administración de justicia que favorece la convivencia pacífica, en el marco de un Estado Social y democrático de Derecho.</t>
    </r>
  </si>
  <si>
    <r>
      <rPr>
        <b/>
        <sz val="11"/>
        <color theme="1"/>
        <rFont val="Century Gothic"/>
        <family val="2"/>
      </rPr>
      <t>Visión:</t>
    </r>
    <r>
      <rPr>
        <sz val="11"/>
        <color theme="1"/>
        <rFont val="Century Gothic"/>
        <family val="2"/>
      </rPr>
      <t xml:space="preserve"> Una justicia oportuna, inclusiva, accesible y confiable, garante de la dignidad y los derechos de las personas, reconocida por la integridad y compromiso institucional de sus servidores y servidoras.</t>
    </r>
  </si>
  <si>
    <t>SIGEF</t>
  </si>
  <si>
    <t>PROGRAMAS PRESUPUESTARIOS</t>
  </si>
  <si>
    <t>Programación Física Financiera Enero-Diciembre 2023</t>
  </si>
  <si>
    <t>Ejecución Física Financiera Enero-Diciembre 2023</t>
  </si>
  <si>
    <t>% de Ejecución Fisico-Finanaciero, Enero-Diciembre  2023</t>
  </si>
  <si>
    <t>NUM. Y PRODUCTO</t>
  </si>
  <si>
    <t>Estrategia Nacional de Desarrollo a Contribuir</t>
  </si>
  <si>
    <t>BENEFICIARIO</t>
  </si>
  <si>
    <t xml:space="preserve">UNIDAD DE MEDIDA </t>
  </si>
  <si>
    <t>Presupuesto Inicial   Aprobado 2023</t>
  </si>
  <si>
    <t>Metas Físicas para el año 2023</t>
  </si>
  <si>
    <t>Enero-Diciembre</t>
  </si>
  <si>
    <t xml:space="preserve">   Presupuesto  2023  Modificado   Vigente  (B)</t>
  </si>
  <si>
    <t>% Física de avance</t>
  </si>
  <si>
    <t>% Financiero de avance</t>
  </si>
  <si>
    <t>Ejec</t>
  </si>
  <si>
    <t>Obj. Gral.</t>
  </si>
  <si>
    <t>Obj. Esp.</t>
  </si>
  <si>
    <t>Programación Física (A)</t>
  </si>
  <si>
    <t xml:space="preserve">Programación Financiera                     </t>
  </si>
  <si>
    <t>Ejecución Física  (C)</t>
  </si>
  <si>
    <t xml:space="preserve">        Ejecución              Financiera (D)</t>
  </si>
  <si>
    <t>% Física =C/A*100</t>
  </si>
  <si>
    <t>Financiera %=D/B*100</t>
  </si>
  <si>
    <t xml:space="preserve">Código </t>
  </si>
  <si>
    <t>PROGRAMA 11 - ADMINISTRACIÓN DE JUSTICIA</t>
  </si>
  <si>
    <t>1.2.1</t>
  </si>
  <si>
    <t>Los Habitantes del País</t>
  </si>
  <si>
    <t>No. de Aspirante a Juez de Paz   formados</t>
  </si>
  <si>
    <t>TOTAL GENERAL PROGRAMAS SUSTANTIVOS 11</t>
  </si>
  <si>
    <t>Los datos presentados son preliminares</t>
  </si>
  <si>
    <r>
      <rPr>
        <b/>
        <sz val="10"/>
        <rFont val="Century Gothic"/>
        <family val="2"/>
      </rPr>
      <t>Nota:</t>
    </r>
    <r>
      <rPr>
        <sz val="10"/>
        <rFont val="Century Gothic"/>
        <family val="2"/>
      </rPr>
      <t xml:space="preserve"> Este análisis físico-financiero, solo se realiza a los Programas sustantivos y de producción terminal de este Poder Judicial : Prog. 11.-(Administración de Justicia). La justificación de desviación de los productos se realizan en el informe final del año, en vista de que los productos pueden sufrir variaciones durante el año.</t>
    </r>
  </si>
  <si>
    <t xml:space="preserve">Isnelda Guzmán </t>
  </si>
  <si>
    <t xml:space="preserve">Artagerge Mateo Tejeda </t>
  </si>
  <si>
    <t xml:space="preserve">Gerente de Planificación </t>
  </si>
  <si>
    <t xml:space="preserve">Director Financiero </t>
  </si>
  <si>
    <t>Informe de Evaluación Tercer Trimestre 2023 de las Metas Físicas-Financieras</t>
  </si>
  <si>
    <t>I -Información Institucional</t>
  </si>
  <si>
    <t>I.I - Completar los datos requeridos sobre la institución</t>
  </si>
  <si>
    <t>Capítulo</t>
  </si>
  <si>
    <t>Subcapítulo</t>
  </si>
  <si>
    <t>Unidad Ejecutora</t>
  </si>
  <si>
    <t>Misión</t>
  </si>
  <si>
    <t>Visión</t>
  </si>
  <si>
    <t>II. Contribución a la Estrategia Nacional de Desarrollo</t>
  </si>
  <si>
    <t>Desarrollo Institucional</t>
  </si>
  <si>
    <t xml:space="preserve"> Imperio de la ley y seguridad ciudadana. </t>
  </si>
  <si>
    <t>Objetivo(s) específico(s):</t>
  </si>
  <si>
    <t>1,2,1</t>
  </si>
  <si>
    <t xml:space="preserve"> Fortalecer el respeto a la ley y sancionar su incumplimiento a través de un sistema de
administración de justicia accesible a toda la población, eficiente en el despacho judicial y ágil en los procesos judiciales</t>
  </si>
  <si>
    <t>III. Información del Programa</t>
  </si>
  <si>
    <t>Nombre:</t>
  </si>
  <si>
    <t>Descripción:</t>
  </si>
  <si>
    <r>
      <t>Beneficiarios:</t>
    </r>
    <r>
      <rPr>
        <sz val="12"/>
        <color rgb="FF000000"/>
        <rFont val="Century Gothic"/>
        <family val="2"/>
      </rPr>
      <t xml:space="preserve"> </t>
    </r>
  </si>
  <si>
    <t>Resultado Asociado:</t>
  </si>
  <si>
    <t>IV. Formulación y Ejecución Física-Financiera</t>
  </si>
  <si>
    <t>IV.I - Desempeño financiero</t>
  </si>
  <si>
    <t>Presupuesto Vigente</t>
  </si>
  <si>
    <t>Porcentaje de Ejecución (ejecutado/vigente)</t>
  </si>
  <si>
    <t>IV.II - Formulación y Ejecución Trimestral de las Metas por Producto</t>
  </si>
  <si>
    <t xml:space="preserve"> Programación Trimestral</t>
  </si>
  <si>
    <t>Ejecución Trimestral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</si>
  <si>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</si>
  <si>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</si>
  <si>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</si>
  <si>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</si>
  <si>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</si>
  <si>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</si>
  <si>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</si>
  <si>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</si>
  <si>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</si>
  <si>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</si>
  <si>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</si>
  <si>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</si>
  <si>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</si>
  <si>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</si>
  <si>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Sentencias Emitidas</t>
  </si>
  <si>
    <t xml:space="preserve">Descripción del producto: </t>
  </si>
  <si>
    <t>Es una decisión judicial dictada por un juez o tribunal que pone fin a una litis (civil y comercial de familia, laboral, contencioso-administrativo, inmobiliaria) o causa penal, que declara o reconoce el derecho o razón de una de las partes, obligando a la otra a pasar por tal declaración y cumplirla.</t>
  </si>
  <si>
    <t>Logros alcanzados:</t>
  </si>
  <si>
    <r>
      <t xml:space="preserve">Durante el tercer trimestre de 2023, se llevaron a cabo 233,613 decisiones de un total de 251,763 decisiones programadas. Esta ejecución representa un avance del 92.79% en el desempeño físico programado, como se muestra en la tabla anterior. En cuanto a la ejecución financiera, representa un avance del 25% en comparación con lo programado, lo que resultó en una ejecución de RD$1,275,800,670.50 millones de pesos.       </t>
    </r>
    <r>
      <rPr>
        <sz val="11"/>
        <color rgb="FFFF0000"/>
        <rFont val="Calibri"/>
        <family val="2"/>
        <scheme val="minor"/>
      </rPr>
      <t xml:space="preserve">  </t>
    </r>
    <r>
      <rPr>
        <sz val="11"/>
        <rFont val="Calibri"/>
        <family val="2"/>
        <scheme val="minor"/>
      </rPr>
      <t xml:space="preserve">                                                                                                                                            </t>
    </r>
  </si>
  <si>
    <t>En lo que respecta al cumplimiento físico, este producto no ha experimentado desviaciones significativas en su ejecución durante el tercer trimestre del año.</t>
  </si>
  <si>
    <t>Certificados de Títulos Expedidos</t>
  </si>
  <si>
    <t>Es el documento oficial emitido y garantizado por el estado dominicano, que acredita la existencia de un derecho real de propiedad y la titularidad sobre el mismo.</t>
  </si>
  <si>
    <t>En el tercer trimestre del año, se emitieron 103,916 Certificados de Títulos de un total programado de 360,552 para el año. Esto significa que hemos alcanzado un avance del 117% en el desempeño físico, como se detalla en la tabla de rendimiento. En cuanto a la ejecución financiera, hemos logrado un avance del 25% en comparación con lo que estaba programado.</t>
  </si>
  <si>
    <t>Gracias al seguimiento continuo de la innovación en los sistemas de tecnología de la información y a la optimización de los procesos en el Registro Inmobiliario, hemos logrado satisfacer la demanda de las solicitudes de Certificados de Títulos. Esto nos ha permitido superar la cantidad esperada de emisiones de Certificados de Títulos durante el tercer trimestre del año, asegurando así un servicio oportuno y eficiente para nuestros usuarios.</t>
  </si>
  <si>
    <t>Jueces y Aspirantes a Juez de Paz capacitados/formados integralmente.</t>
  </si>
  <si>
    <t>Durante el tercer trimestre de 2023, a través de la Escuela Nacional de la Judicatura, el Poder Judicial logró capacitar a 251 jueces, lo que representa un avance del 104.15% con respecto a la meta programada. Estas actividades de capacitación incluyeron cursos en diversas áreas, como penal, civil, principios, integral y funcional. En términos financieros, hemos alcanzado un avance del 25%, cumpliendo así con la ejecución total programada para el año.</t>
  </si>
  <si>
    <t xml:space="preserve">Con el seguimiento continuo en la aplicación de los nuevos métodos de enseñanza en las actividades presenciales de capacitación la ENJ logro en el tercer trimestre del año, avances significativos en las metas programadas para este trimestre
</t>
  </si>
  <si>
    <r>
      <t xml:space="preserve">VI. </t>
    </r>
    <r>
      <rPr>
        <b/>
        <sz val="11"/>
        <color theme="0"/>
        <rFont val="Century Gothic"/>
        <family val="2"/>
      </rPr>
      <t>Oportunidades de Mejora</t>
    </r>
  </si>
  <si>
    <t xml:space="preserve">VI. I - De acuerdo a los eventos presentados durante la ejecución del producto, ¿qué aspecto puede mejorarse? </t>
  </si>
  <si>
    <t>Nuestro objetivo es lograr la implementación de la Ley 339-22 y su reglamento para transformar y fortalecer el sistema de justicia. Esto se logrará al garantizar la dignidad de las personas a través de nuestras acciones institucionales de Justicia al Día, que incluyen la habilitación de servicios en línea para solicitudes y depósitos. Además, permitiremos a los ciudadanos visualizar y dar seguimiento a sus expedientes desde cualquier lugar del país. Esto se logrará mediante la mejora continua de nuestros procesos institucionales, la reducción de costos y la facilitación del acceso de los ciudadanos a la justicia.</t>
  </si>
  <si>
    <t>Julio-Septiembre, 2023</t>
  </si>
  <si>
    <r>
      <rPr>
        <b/>
        <sz val="11"/>
        <color theme="1"/>
        <rFont val="Montserrat"/>
        <family val="3"/>
      </rPr>
      <t xml:space="preserve">Misión: </t>
    </r>
    <r>
      <rPr>
        <sz val="11"/>
        <color theme="1"/>
        <rFont val="Montserrat"/>
        <family val="3"/>
      </rPr>
      <t>Garantizar derechos resolviendo conflictos de manera oportuna y eficiente, a través de una administración de justicia que favorece la convivencia pacífica, en el marco de un Estado Social y democrático de Derecho.</t>
    </r>
  </si>
  <si>
    <r>
      <rPr>
        <b/>
        <sz val="11"/>
        <color theme="1"/>
        <rFont val="Montserrat"/>
        <family val="3"/>
      </rPr>
      <t>Visión:</t>
    </r>
    <r>
      <rPr>
        <sz val="11"/>
        <color theme="1"/>
        <rFont val="Montserrat"/>
        <family val="3"/>
      </rPr>
      <t xml:space="preserve"> Una justicia oportuna, inclusiva, accesible y confiable, garante de la dignidad y los derechos de las personas, reconocida por la integridad y compromiso institucional de sus servidores y servidoras.</t>
    </r>
  </si>
  <si>
    <t>Programación Física Financiera Julio- Septiembre 2023</t>
  </si>
  <si>
    <t>Ejecución Física Financiera Julio - Septiembre 2023</t>
  </si>
  <si>
    <t>% de Ejecución Fisico-Finanaciero, Julio- Septiembre 2023</t>
  </si>
  <si>
    <t>3er. Trimestre</t>
  </si>
  <si>
    <r>
      <rPr>
        <b/>
        <sz val="10"/>
        <rFont val="Montserrat"/>
      </rPr>
      <t>Nota:</t>
    </r>
    <r>
      <rPr>
        <sz val="10"/>
        <rFont val="Montserrat"/>
        <family val="3"/>
      </rPr>
      <t xml:space="preserve"> Este análisis físico-financiero, solo se realiza a los Programas sustantivos y de producción terminal de este Poder Judicial : Prog. 11.-(Administración de Justicia). La justificación de desviación de los productos se realizan en el informe final del año, en vista de que los productos pueden sufrir variaciones durante el año.</t>
    </r>
  </si>
  <si>
    <t>Informe de Evaluación Segundo Trimestre  2023 de las Metas Físicas-Financieras</t>
  </si>
  <si>
    <t xml:space="preserve">En el segundo trimestre 2023, se ejecutaron 242,030 decisiones de un total de 251,763 decisiones programadas. Esta ejecución representa un avance de un 96.13% del desempeño físico programado, tal como se muestra en la tabla precedente.  En lo que respecta a la ejecución financiera, representa un avance de un 25% con respecto a lo programado, teniendo como resultado la ejecución de RD$1,275,800,670.50 millones de pesos.                                                                                                                                                                </t>
  </si>
  <si>
    <t xml:space="preserve">
En cuanto al cumplimiento físico, este producto no presenta desviaciones relevantes en su ejecución durante el segundo trimestre del año.
</t>
  </si>
  <si>
    <t>En el segundo trimestre del año, se ejecutaron 96,969 Certificados de Títulos de un total de 360,552 Certificados de Títulos programados para el año.   Esta ejecución representa un avance del 109% del desempeño físico, tal como se muestra en la tabla del desempeño.   En cuanto a la ejecución financiera, representa un avance de un 25% con respecto a lo programado.</t>
  </si>
  <si>
    <t>Con el seguimiento en la actualización de los sistemas de tecnología de la información y la agilización de los procesos en el Registro Inmobiliarios se logró satisfacer la demanda de las solicitudes en los certificados de títulos, lo que permitió sobrepasar la emisión de la cantidad de Certificados de Títulos esperada durante la programación para el segundo trimestre del año 2023, lo que garantiza un servicio oportuno y efectivo a los usuarios.</t>
  </si>
  <si>
    <t>En el segundo trimestre 2023, a través la Escuela Nacional de la Judicatura,  el Poder Judicial logró la capacitación de 400 jueces, lo que se traduce en un avance del 166% de la meta programada. Las actividades de capacitación desarrolladas abarcaron cursos de formación, en las diferentes áreas penal, civil, principios, integral y funcional. La ejecución financiera presenta un avance de un 25% como resultado de la ejecución del total programado para el año.</t>
  </si>
  <si>
    <t>Mediante la implementación nuevos métodos de enseñanza en las actividades presenciales de capacitación la ENJ logro en el segundo trimestre del año, sobre pasar la ejecución con un número mayor de capacitaciones, logrando avances significativos en las metas programadas para este trimestre.</t>
  </si>
  <si>
    <t>Lograr la implementación de la Ley 339-22 y su reglamento, con el fin de transformar y fortalecer el sistema de justicia, garantizando la dignidad de las personas mediante nuestro accionar institucional de Justicia al Día, habilitando servicios de solicitudes y depósitos en línea. Así como visualizar, dar seguimiento a sus expedientes desde cualquier lugar de geografía nacional, mediante la mejora continua de los procesos institucionales, economía de costos y facilidad de acceso de los ciudadanos a la justicia.</t>
  </si>
  <si>
    <t>Abril -Junio, 2023</t>
  </si>
  <si>
    <t>Programación Física Financiera abril - junio 2023</t>
  </si>
  <si>
    <t>Ejecución Física Financiera Abril - Junio 2023</t>
  </si>
  <si>
    <t>% de Ejecución Fisico-Finanaciero, Abril- Junio 2023</t>
  </si>
  <si>
    <t>2do. Trimestre</t>
  </si>
  <si>
    <t xml:space="preserve">   Programación               Física                         (A)</t>
  </si>
  <si>
    <t>Informe de Evaluación Primer Trimestre  2023 de las Metas Físicas-Financieras</t>
  </si>
  <si>
    <t>I -Información Instituciónal</t>
  </si>
  <si>
    <t>Proporcinar un servicio de justicia oportuno y eficiente, accesible a todos los ciudadanos para la resolución de los conflictos y garantizar los derechos de las personas.</t>
  </si>
  <si>
    <t>Lograr la paz social y seguridad juridica de los dominicanos en el marco de un estado de derecho.</t>
  </si>
  <si>
    <t>No. De desiciones  emitidas a nivel nacional</t>
  </si>
  <si>
    <t xml:space="preserve">Jueces del Sistema Judicial y Aspirantes a Juez de paz reciben Capacitación y Formación Intergral </t>
  </si>
  <si>
    <t xml:space="preserve">Durante el primer trimestre 2023, se ejecutaron un total de 141,346 decisiones de un total de 251,763  decisiones que fueron programadas para el primer trimestre. Esta ejecución representa un avance de un  56.14 % del desempeño fisico programado, tal como se muestra en la tabla precedente. En lo que respecta a la ejecución financiera, esta presenta un avance de un 25% con respecto a lo programado, teniendo como resultado la ejecución  de RD$1,275,800,670.50 millones de pesos.                                                                                                                                                  </t>
  </si>
  <si>
    <t>La desviación de un 43.86% de ejecución de las metas física para el primer trimestre, se debió a la implementación de mejoras en los procesos de gestión, por tal razón no fue posible lograr el 100% de las decisiones  de las metas programadas para el periodo enero-marzo, en cuanto a la ejecución financiera fue de un 25% del total programado.</t>
  </si>
  <si>
    <t>Durante el primer trimestre del año, se ejecutaron un total de 99,906 Certificados de Títulos de un total de 360,552 Certificados de Títulos programados para el año . Esta ejecución representa un avance del 112.10% del desempeño fisico, tal como se muestra en la tabla del desempeño, En cuanto a la ejecución financiera, que presenta un avance de un 25% del total programdo.</t>
  </si>
  <si>
    <t>Con la actualización y ampliación de los sistemas de tecnología de la información y la agilización de los procesos en el Registro Inmobiliarios se logró satisfacer la demanda de las solicitudes en los certificados de títulos, lo que permitió sobrepasar la emisión de la cantidad de Certificados de Títulos esperada durante la programación para el primer trimestre del año 2023, lo que garantiza un servicio a sus usuarios pronto y efectivo.</t>
  </si>
  <si>
    <t xml:space="preserve">Este producto tiene por finalidad, contribuir con la excelencia en el sistema de administración de justicia, mediante la aplicación de un conjunto de programas dirigidos a satisfacer todas las necesidades de formación de los aspirantes a  juez de paz, asi como de capacitación continua de los jueces existentes del Poder Judicial.   </t>
  </si>
  <si>
    <t>Durante el prmer trimestre 2023, a través la Escuela Nacional de la Judicatura,  el Poder Judicial logró la capacatación de 262 a jueces, que correspondieron a un avance del 108% de la meta programada. Las actividades de capacitación desarrolladas abarcaron cursos de formación, en las diferentes áreas penal, civil, principios, integral y funcional. La ejecución financiera presenta un avance de un 25% como resultado de la ejecución del total programado para el año.</t>
  </si>
  <si>
    <t>Con la implementación de nuevas técnicas en las actividades presenciales de capacitación  la ENJ logro en el primer trimestre del año, la ejecución de un número mayor de capacitaciones, logrando avances significativos de las metas programadas para ese trimestre.</t>
  </si>
  <si>
    <t>Lograr la implementación de la Ley 339-22 y su reglamento, de esa forma se prodra transformar y fortalecer el sistema de justicia a fin de promover una justicia al día para garantizar la dignidad de las personas. Asimismo, permitirá a los usuarios disponer de la opción de realizar sus solicitudes y depósitos en línea. Así como visualizar, dar seguimiento a sus expedientes desde cualquier lugar y recibir, lo que asegurará agilidad en los procesos , economía de costos y facilidad de acceso de los ciudadanos a la justicia.</t>
  </si>
  <si>
    <t>Enero -Marzo, 2023</t>
  </si>
  <si>
    <t xml:space="preserve">PROGRAMAS PRESUPUESTARIOS
</t>
  </si>
  <si>
    <t>Programación Fisica Financiera Enero - Marzo. 2023</t>
  </si>
  <si>
    <t>Ejecución Fisica Financiera Enero - Marzo 2023</t>
  </si>
  <si>
    <t>% de Ejecución Fisico-Finanaciero, Enero- Marzo 2023</t>
  </si>
  <si>
    <t>Presupuesto Incicial   Aprobado 2023</t>
  </si>
  <si>
    <t>Metas Fisicas para el año 2023</t>
  </si>
  <si>
    <t>1er. Trimestre</t>
  </si>
  <si>
    <t xml:space="preserve">   Presupuesto                 2023          Modificado               Vigente  (B)</t>
  </si>
  <si>
    <t>% Fisica de avance</t>
  </si>
  <si>
    <t xml:space="preserve">   Programación               Fisica                         (A)</t>
  </si>
  <si>
    <t>Ejecución           Fisica  (C)</t>
  </si>
  <si>
    <t>% Fisica =C/A*100</t>
  </si>
  <si>
    <r>
      <rPr>
        <b/>
        <sz val="10"/>
        <rFont val="Montserrat"/>
      </rPr>
      <t>Nota:</t>
    </r>
    <r>
      <rPr>
        <sz val="10"/>
        <rFont val="Montserrat"/>
        <family val="3"/>
      </rPr>
      <t xml:space="preserve"> Este análisis fisico-financiero, solo se realiza a los Programas sustantivos y de producción terminal de este Poder Judicial : Prog. 11.-(Administración de Justicia). La justificación de desviación de los productos se realizan en el informe final del año, en vista de que los productos pueden sufrir variaciones durante el año.</t>
    </r>
  </si>
  <si>
    <t>PROGRAMACIÓN INDICATIVA ANUAL 2023</t>
  </si>
  <si>
    <t>0301 Poder Judicial</t>
  </si>
  <si>
    <t>01 Poder Judicial</t>
  </si>
  <si>
    <t>0001 Consejo del Poder Judicial</t>
  </si>
  <si>
    <t>Primer trimestre</t>
  </si>
  <si>
    <t>Segundo trimestre</t>
  </si>
  <si>
    <t>Tercer trimestre</t>
  </si>
  <si>
    <t>Cuarto trimestre</t>
  </si>
  <si>
    <t>Código</t>
  </si>
  <si>
    <t>Nombre</t>
  </si>
  <si>
    <t>Unidad Medida</t>
  </si>
  <si>
    <t>Meta Fisica</t>
  </si>
  <si>
    <t>Monto Financiera</t>
  </si>
  <si>
    <t xml:space="preserve">Programación física </t>
  </si>
  <si>
    <t xml:space="preserve">Programación financiera </t>
  </si>
  <si>
    <t>(UM)</t>
  </si>
  <si>
    <t>(RD$)</t>
  </si>
  <si>
    <t>Director de Planificación</t>
  </si>
  <si>
    <t>Gerente de Planificación y Seguimiento</t>
  </si>
  <si>
    <t>Gilena Alcántara</t>
  </si>
  <si>
    <t>Con la implementación de la Ley 339-22, que habilita y regula el uso de medios digitales para los procesos judiciales y procedimientos administrativos del Poder Judicial, se ha iniciado el despliegue de soluciones tecnológicas para la prestación de servicios virtuales y la tramitación electrónica de solicitudes presentadas ante los tribunales. Con miras al año 2024, el Poder Judicial ha establecido como prioridad la ejecución efectiva de esta ley como estrategia fundamental para agilizar las operaciones jurisdiccionales, optimizar la gestión de costos y proporcionar una mayor facilidad de acceso a la justicia para los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</si>
</sst>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_(* \(#,##0.00\);_(* &quot;-&quot;??_);_(@_)"/>
    <numFmt numFmtId="164" formatCode="_-* #,##0.00\ _€_-;\-* #,##0.00\ _€_-;_-* &quot;-&quot;??\ _€_-;_-@_-"/>
    <numFmt numFmtId="165" formatCode="[$-10409]#,##0;\-#,##0"/>
    <numFmt numFmtId="166" formatCode="[$-10409]#,##0.00;\-#,##0.00"/>
    <numFmt numFmtId="167" formatCode="[$-10409]0.0%"/>
    <numFmt numFmtId="168" formatCode="_-* #,##0\ _€_-;\-* #,##0\ _€_-;_-* &quot;-&quot;??\ _€_-;_-@_-"/>
    <numFmt numFmtId="169" formatCode="[$-10409]0.00%"/>
    <numFmt numFmtId="170" formatCode="_(* #,##0_);_(* \(#,##0\);_(* &quot;-&quot;??_);_(@_)"/>
  </numFmts>
  <fonts count="80">
    <font>
      <sz val="11"/>
      <color theme="1"/>
      <name val="Calibri"/>
      <family val="2"/>
      <scheme val="minor"/>
    </font>
    <font>
      <sz val="11"/>
      <color theme="1"/>
      <name val="Calibri"/>
      <family val="2"/>
      <scheme val="minor"/>
    </font>
    <font>
      <sz val="11"/>
      <color rgb="FF000000"/>
      <name val="Calibri"/>
      <family val="2"/>
      <scheme val="minor"/>
    </font>
    <font>
      <sz val="11"/>
      <name val="Calibri"/>
      <family val="2"/>
    </font>
    <font>
      <b/>
      <sz val="11"/>
      <color rgb="FF000000"/>
      <name val="Century Gothic"/>
      <family val="2"/>
    </font>
    <font>
      <sz val="11"/>
      <color rgb="FF000000"/>
      <name val="Century Gothic"/>
      <family val="2"/>
    </font>
    <font>
      <b/>
      <sz val="10"/>
      <color rgb="FF000000"/>
      <name val="Calibri"/>
      <family val="2"/>
      <scheme val="minor"/>
    </font>
    <font>
      <sz val="12"/>
      <name val="Calibri"/>
      <family val="2"/>
    </font>
    <font>
      <sz val="10"/>
      <name val="Calibri"/>
      <family val="2"/>
    </font>
    <font>
      <sz val="9"/>
      <name val="Calibri"/>
      <family val="2"/>
    </font>
    <font>
      <sz val="11"/>
      <color theme="1"/>
      <name val="Century Gothic"/>
      <family val="2"/>
    </font>
    <font>
      <sz val="11"/>
      <color theme="1"/>
      <name val="Montserrat"/>
      <family val="3"/>
    </font>
    <font>
      <b/>
      <sz val="11"/>
      <color theme="1"/>
      <name val="Montserrat"/>
      <family val="3"/>
    </font>
    <font>
      <b/>
      <sz val="10"/>
      <color rgb="FF000000"/>
      <name val="Montserrat"/>
      <family val="3"/>
    </font>
    <font>
      <b/>
      <sz val="12"/>
      <color rgb="FF000000"/>
      <name val="Montserrat"/>
      <family val="3"/>
    </font>
    <font>
      <b/>
      <sz val="10"/>
      <name val="Montserrat"/>
      <family val="3"/>
    </font>
    <font>
      <b/>
      <sz val="11"/>
      <name val="Montserrat"/>
      <family val="3"/>
    </font>
    <font>
      <b/>
      <sz val="11"/>
      <color rgb="FF000000"/>
      <name val="Montserrat"/>
      <family val="3"/>
    </font>
    <font>
      <sz val="10"/>
      <name val="Montserrat"/>
      <family val="3"/>
    </font>
    <font>
      <sz val="9"/>
      <name val="Montserrat"/>
      <family val="3"/>
    </font>
    <font>
      <sz val="12"/>
      <name val="Montserrat"/>
      <family val="3"/>
    </font>
    <font>
      <sz val="10"/>
      <color rgb="FF000000"/>
      <name val="Montserrat"/>
      <family val="3"/>
    </font>
    <font>
      <sz val="10"/>
      <color theme="1"/>
      <name val="Montserrat"/>
      <family val="3"/>
    </font>
    <font>
      <sz val="11"/>
      <name val="Century Gothic"/>
      <family val="2"/>
    </font>
    <font>
      <b/>
      <sz val="10"/>
      <name val="Montserrat"/>
    </font>
    <font>
      <sz val="10"/>
      <name val="Montserrat"/>
    </font>
    <font>
      <b/>
      <sz val="11"/>
      <color theme="1"/>
      <name val="Calibri"/>
      <family val="2"/>
      <scheme val="minor"/>
    </font>
    <font>
      <sz val="8"/>
      <color theme="1"/>
      <name val="Calibri"/>
      <family val="2"/>
      <scheme val="minor"/>
    </font>
    <font>
      <sz val="11"/>
      <color rgb="FFFF0000"/>
      <name val="Calibri"/>
      <family val="2"/>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color theme="1"/>
      <name val="Century"/>
      <family val="1"/>
    </font>
    <font>
      <sz val="11"/>
      <color theme="1"/>
      <name val="Century"/>
      <family val="1"/>
    </font>
    <font>
      <sz val="10"/>
      <color theme="1"/>
      <name val="Calibri"/>
      <family val="2"/>
    </font>
    <font>
      <sz val="11"/>
      <color theme="1"/>
      <name val="Calibri"/>
      <family val="2"/>
    </font>
    <font>
      <sz val="11"/>
      <color rgb="FFFF0000"/>
      <name val="Calibri"/>
      <family val="2"/>
      <scheme val="minor"/>
    </font>
    <font>
      <sz val="11"/>
      <name val="Calibri"/>
      <family val="2"/>
      <scheme val="minor"/>
    </font>
    <font>
      <b/>
      <sz val="22"/>
      <name val="Montserrat"/>
    </font>
    <font>
      <sz val="11"/>
      <color theme="0"/>
      <name val="Montserrat"/>
    </font>
    <font>
      <b/>
      <sz val="14"/>
      <color rgb="FF000000"/>
      <name val="Montserrat"/>
    </font>
    <font>
      <sz val="14"/>
      <color rgb="FF000000"/>
      <name val="Montserrat"/>
    </font>
    <font>
      <sz val="14"/>
      <name val="Montserrat"/>
    </font>
    <font>
      <b/>
      <sz val="14"/>
      <color rgb="FFFFFFFF"/>
      <name val="Montserrat"/>
    </font>
    <font>
      <sz val="14"/>
      <color theme="1"/>
      <name val="Montserrat"/>
    </font>
    <font>
      <sz val="14"/>
      <color theme="1"/>
      <name val="Calibri"/>
      <family val="2"/>
      <scheme val="minor"/>
    </font>
    <font>
      <sz val="14"/>
      <name val="Calibri"/>
      <family val="2"/>
    </font>
    <font>
      <sz val="14"/>
      <color rgb="FF4D4D4D"/>
      <name val="Calibri"/>
      <family val="2"/>
    </font>
    <font>
      <sz val="10"/>
      <name val="Calibri"/>
      <family val="2"/>
      <scheme val="minor"/>
    </font>
    <font>
      <b/>
      <sz val="11"/>
      <name val="Calibri"/>
      <family val="2"/>
      <scheme val="minor"/>
    </font>
    <font>
      <b/>
      <sz val="11"/>
      <color theme="1"/>
      <name val="Calibri"/>
      <family val="2"/>
    </font>
    <font>
      <b/>
      <sz val="16"/>
      <color rgb="FF000000"/>
      <name val="Monse"/>
    </font>
    <font>
      <b/>
      <sz val="8"/>
      <color rgb="FF000000"/>
      <name val="Montserrat"/>
      <family val="3"/>
    </font>
    <font>
      <b/>
      <sz val="8"/>
      <name val="Montserrat"/>
      <family val="3"/>
    </font>
    <font>
      <b/>
      <sz val="10"/>
      <color rgb="FF000000"/>
      <name val="Century Gothic"/>
      <family val="2"/>
    </font>
    <font>
      <b/>
      <sz val="14"/>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11"/>
      <name val="Century Gothic"/>
      <family val="2"/>
    </font>
    <font>
      <sz val="10"/>
      <color rgb="FF000000"/>
      <name val="Century Gothic"/>
      <family val="2"/>
    </font>
    <font>
      <sz val="10"/>
      <name val="Century Gothic"/>
      <family val="2"/>
    </font>
    <font>
      <b/>
      <sz val="12"/>
      <color rgb="FF000000"/>
      <name val="Century Gothic"/>
      <family val="2"/>
    </font>
    <font>
      <sz val="12"/>
      <name val="Century Gothic"/>
      <family val="2"/>
    </font>
    <font>
      <b/>
      <sz val="12"/>
      <name val="Century Gothic"/>
      <family val="2"/>
    </font>
    <font>
      <sz val="12"/>
      <color theme="1"/>
      <name val="Century Gothic"/>
      <family val="2"/>
    </font>
    <font>
      <b/>
      <sz val="24"/>
      <color rgb="FF000000"/>
      <name val="Century Gothic"/>
      <family val="2"/>
    </font>
    <font>
      <sz val="24"/>
      <name val="Century Gothic"/>
      <family val="2"/>
    </font>
    <font>
      <b/>
      <sz val="14"/>
      <color rgb="FF1F4E78"/>
      <name val="Century Gothic"/>
      <family val="2"/>
    </font>
    <font>
      <sz val="12"/>
      <color rgb="FF4D4D4D"/>
      <name val="Century Gothic"/>
      <family val="2"/>
    </font>
    <font>
      <b/>
      <sz val="11"/>
      <color theme="1"/>
      <name val="Century Gothic"/>
      <family val="2"/>
    </font>
    <font>
      <b/>
      <sz val="10"/>
      <name val="Century Gothic"/>
      <family val="2"/>
    </font>
    <font>
      <b/>
      <sz val="8"/>
      <color rgb="FF000000"/>
      <name val="Century Gothic"/>
      <family val="2"/>
    </font>
    <font>
      <b/>
      <sz val="8"/>
      <name val="Century Gothic"/>
      <family val="2"/>
    </font>
  </fonts>
  <fills count="21">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rgb="FFD9D9D9"/>
        <bgColor indexed="64"/>
      </patternFill>
    </fill>
    <fill>
      <patternFill patternType="solid">
        <fgColor theme="0"/>
        <bgColor rgb="FFDDEBF7"/>
      </patternFill>
    </fill>
    <fill>
      <patternFill patternType="solid">
        <fgColor rgb="FF1826D8"/>
        <bgColor rgb="FF000000"/>
      </patternFill>
    </fill>
    <fill>
      <patternFill patternType="solid">
        <fgColor theme="0" tint="-4.9989318521683403E-2"/>
        <bgColor indexed="64"/>
      </patternFill>
    </fill>
    <fill>
      <patternFill patternType="solid">
        <fgColor theme="2"/>
        <bgColor indexed="64"/>
      </patternFill>
    </fill>
    <fill>
      <patternFill patternType="solid">
        <fgColor rgb="FFDDEBF7"/>
        <bgColor rgb="FFDDEBF7"/>
      </patternFill>
    </fill>
    <fill>
      <patternFill patternType="solid">
        <fgColor rgb="FFF5F5F5"/>
        <bgColor rgb="FFF5F5F5"/>
      </patternFill>
    </fill>
    <fill>
      <patternFill patternType="solid">
        <fgColor rgb="FFECF4FA"/>
        <bgColor rgb="FFDDEBF7"/>
      </patternFill>
    </fill>
    <fill>
      <patternFill patternType="solid">
        <fgColor rgb="FFECF4FA"/>
        <bgColor indexed="64"/>
      </patternFill>
    </fill>
    <fill>
      <patternFill patternType="solid">
        <fgColor theme="0" tint="-4.9989318521683403E-2"/>
        <bgColor rgb="FFD3D3D3"/>
      </patternFill>
    </fill>
  </fills>
  <borders count="147">
    <border>
      <left/>
      <right/>
      <top/>
      <bottom/>
      <diagonal/>
    </border>
    <border>
      <left/>
      <right style="thin">
        <color rgb="FFD3D3D3"/>
      </right>
      <top style="thin">
        <color rgb="FFD3D3D3"/>
      </top>
      <bottom style="thin">
        <color rgb="FFD3D3D3"/>
      </bottom>
      <diagonal/>
    </border>
    <border>
      <left/>
      <right/>
      <top style="thin">
        <color rgb="FFD3D3D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1"/>
      </left>
      <right style="thin">
        <color theme="0" tint="-0.14999847407452621"/>
      </right>
      <top style="thin">
        <color theme="0" tint="-0.14999847407452621"/>
      </top>
      <bottom style="thin">
        <color theme="0" tint="-0.14999847407452621"/>
      </bottom>
      <diagonal/>
    </border>
    <border>
      <left/>
      <right style="medium">
        <color theme="1"/>
      </right>
      <top style="thin">
        <color rgb="FFD3D3D3"/>
      </top>
      <bottom style="thin">
        <color rgb="FFD3D3D3"/>
      </bottom>
      <diagonal/>
    </border>
    <border>
      <left style="medium">
        <color theme="1"/>
      </left>
      <right style="thin">
        <color theme="0" tint="-0.14999847407452621"/>
      </right>
      <top style="thin">
        <color theme="0" tint="-0.14999847407452621"/>
      </top>
      <bottom style="medium">
        <color theme="1"/>
      </bottom>
      <diagonal/>
    </border>
    <border>
      <left style="thin">
        <color theme="0" tint="-0.14999847407452621"/>
      </left>
      <right style="thin">
        <color theme="0" tint="-0.14999847407452621"/>
      </right>
      <top style="thin">
        <color theme="0" tint="-0.14999847407452621"/>
      </top>
      <bottom style="medium">
        <color theme="1"/>
      </bottom>
      <diagonal/>
    </border>
    <border>
      <left/>
      <right style="thin">
        <color rgb="FFD3D3D3"/>
      </right>
      <top style="thin">
        <color rgb="FFD3D3D3"/>
      </top>
      <bottom style="medium">
        <color theme="1"/>
      </bottom>
      <diagonal/>
    </border>
    <border>
      <left/>
      <right style="medium">
        <color theme="1"/>
      </right>
      <top style="thin">
        <color rgb="FFD3D3D3"/>
      </top>
      <bottom style="medium">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0" tint="-0.14999847407452621"/>
      </right>
      <top style="medium">
        <color theme="1"/>
      </top>
      <bottom style="thin">
        <color theme="0" tint="-0.14999847407452621"/>
      </bottom>
      <diagonal/>
    </border>
    <border>
      <left style="thin">
        <color theme="0" tint="-0.14999847407452621"/>
      </left>
      <right style="thin">
        <color theme="0" tint="-0.14999847407452621"/>
      </right>
      <top style="medium">
        <color theme="1"/>
      </top>
      <bottom style="thin">
        <color theme="0" tint="-0.14999847407452621"/>
      </bottom>
      <diagonal/>
    </border>
    <border>
      <left/>
      <right style="thin">
        <color rgb="FFD3D3D3"/>
      </right>
      <top style="medium">
        <color theme="1"/>
      </top>
      <bottom style="thin">
        <color rgb="FFD3D3D3"/>
      </bottom>
      <diagonal/>
    </border>
    <border>
      <left/>
      <right style="medium">
        <color theme="1"/>
      </right>
      <top style="medium">
        <color theme="1"/>
      </top>
      <bottom style="thin">
        <color rgb="FFD3D3D3"/>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bottom style="medium">
        <color theme="1"/>
      </bottom>
      <diagonal/>
    </border>
    <border>
      <left/>
      <right style="thin">
        <color rgb="FFD3D3D3"/>
      </right>
      <top style="medium">
        <color theme="1"/>
      </top>
      <bottom/>
      <diagonal/>
    </border>
    <border>
      <left style="thin">
        <color rgb="FFD3D3D3"/>
      </left>
      <right style="medium">
        <color theme="0" tint="-0.34998626667073579"/>
      </right>
      <top style="medium">
        <color theme="1"/>
      </top>
      <bottom style="thin">
        <color rgb="FFD3D3D3"/>
      </bottom>
      <diagonal/>
    </border>
    <border>
      <left style="thin">
        <color theme="0" tint="-0.14999847407452621"/>
      </left>
      <right style="thin">
        <color rgb="FFD3D3D3"/>
      </right>
      <top style="thin">
        <color theme="0" tint="-0.14996795556505021"/>
      </top>
      <bottom style="thin">
        <color theme="0" tint="-0.14996795556505021"/>
      </bottom>
      <diagonal/>
    </border>
    <border>
      <left style="thin">
        <color rgb="FFD3D3D3"/>
      </left>
      <right style="medium">
        <color theme="0" tint="-0.34998626667073579"/>
      </right>
      <top style="thin">
        <color rgb="FFD3D3D3"/>
      </top>
      <bottom/>
      <diagonal/>
    </border>
    <border>
      <left style="thin">
        <color rgb="FFD3D3D3"/>
      </left>
      <right style="medium">
        <color theme="0" tint="-0.34998626667073579"/>
      </right>
      <top style="thin">
        <color rgb="FFD3D3D3"/>
      </top>
      <bottom style="thin">
        <color rgb="FFD3D3D3"/>
      </bottom>
      <diagonal/>
    </border>
    <border>
      <left style="thin">
        <color theme="0" tint="-0.14999847407452621"/>
      </left>
      <right style="thin">
        <color rgb="FFD3D3D3"/>
      </right>
      <top style="thin">
        <color theme="0" tint="-0.14996795556505021"/>
      </top>
      <bottom style="medium">
        <color auto="1"/>
      </bottom>
      <diagonal/>
    </border>
    <border>
      <left style="thin">
        <color rgb="FFD3D3D3"/>
      </left>
      <right style="medium">
        <color theme="0" tint="-0.34998626667073579"/>
      </right>
      <top style="thin">
        <color rgb="FFD3D3D3"/>
      </top>
      <bottom style="medium">
        <color theme="1"/>
      </bottom>
      <diagonal/>
    </border>
    <border>
      <left style="thin">
        <color theme="1"/>
      </left>
      <right/>
      <top style="thin">
        <color theme="1"/>
      </top>
      <bottom style="thin">
        <color rgb="FF000000"/>
      </bottom>
      <diagonal/>
    </border>
    <border>
      <left/>
      <right/>
      <top style="thin">
        <color theme="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thin">
        <color rgb="FF000000"/>
      </bottom>
      <diagonal/>
    </border>
    <border>
      <left/>
      <right style="medium">
        <color indexed="64"/>
      </right>
      <top style="thin">
        <color theme="1"/>
      </top>
      <bottom style="thin">
        <color rgb="FF000000"/>
      </bottom>
      <diagonal/>
    </border>
    <border>
      <left/>
      <right style="medium">
        <color indexed="64"/>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thin">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theme="1"/>
      </right>
      <top style="thin">
        <color theme="1"/>
      </top>
      <bottom style="thin">
        <color theme="1"/>
      </bottom>
      <diagonal/>
    </border>
    <border>
      <left style="thin">
        <color theme="1"/>
      </left>
      <right style="thick">
        <color indexed="64"/>
      </right>
      <top style="thin">
        <color theme="1"/>
      </top>
      <bottom style="thin">
        <color theme="1"/>
      </bottom>
      <diagonal/>
    </border>
    <border>
      <left style="thick">
        <color indexed="64"/>
      </left>
      <right style="thin">
        <color indexed="64"/>
      </right>
      <top style="thin">
        <color theme="1"/>
      </top>
      <bottom style="thin">
        <color indexed="64"/>
      </bottom>
      <diagonal/>
    </border>
    <border>
      <left style="thin">
        <color indexed="64"/>
      </left>
      <right style="thick">
        <color indexed="64"/>
      </right>
      <top style="thin">
        <color theme="1"/>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theme="1"/>
      </right>
      <top/>
      <bottom style="thin">
        <color theme="1"/>
      </bottom>
      <diagonal/>
    </border>
    <border>
      <left/>
      <right style="thick">
        <color indexed="64"/>
      </right>
      <top/>
      <bottom style="thin">
        <color theme="1"/>
      </bottom>
      <diagonal/>
    </border>
    <border>
      <left style="thick">
        <color indexed="64"/>
      </left>
      <right style="thin">
        <color theme="1"/>
      </right>
      <top style="thin">
        <color theme="1"/>
      </top>
      <bottom style="thin">
        <color rgb="FF000000"/>
      </bottom>
      <diagonal/>
    </border>
    <border>
      <left/>
      <right style="thick">
        <color indexed="64"/>
      </right>
      <top style="thin">
        <color theme="1"/>
      </top>
      <bottom style="thin">
        <color rgb="FF000000"/>
      </bottom>
      <diagonal/>
    </border>
    <border>
      <left/>
      <right style="thick">
        <color indexed="64"/>
      </right>
      <top style="thin">
        <color rgb="FF000000"/>
      </top>
      <bottom/>
      <diagonal/>
    </border>
    <border>
      <left/>
      <right style="thick">
        <color indexed="64"/>
      </right>
      <top style="thin">
        <color rgb="FF000000"/>
      </top>
      <bottom style="thin">
        <color rgb="FF000000"/>
      </bottom>
      <diagonal/>
    </border>
    <border>
      <left style="thick">
        <color indexed="64"/>
      </left>
      <right style="thin">
        <color auto="1"/>
      </right>
      <top style="thin">
        <color auto="1"/>
      </top>
      <bottom/>
      <diagonal/>
    </border>
    <border>
      <left style="thin">
        <color auto="1"/>
      </left>
      <right style="thick">
        <color indexed="64"/>
      </right>
      <top style="thin">
        <color auto="1"/>
      </top>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diagonal/>
    </border>
    <border>
      <left/>
      <right/>
      <top style="thin">
        <color theme="0" tint="-0.14996795556505021"/>
      </top>
      <bottom/>
      <diagonal/>
    </border>
    <border>
      <left/>
      <right/>
      <top/>
      <bottom style="thin">
        <color theme="0" tint="-0.14996795556505021"/>
      </bottom>
      <diagonal/>
    </border>
    <border>
      <left/>
      <right/>
      <top style="thin">
        <color theme="0" tint="-0.24994659260841701"/>
      </top>
      <bottom/>
      <diagonal/>
    </border>
    <border>
      <left/>
      <right/>
      <top style="thin">
        <color theme="0" tint="-0.24994659260841701"/>
      </top>
      <bottom style="thin">
        <color theme="0" tint="-0.24994659260841701"/>
      </bottom>
      <diagonal/>
    </border>
    <border>
      <left style="thin">
        <color rgb="FFD3D3D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rgb="FFD3D3D3"/>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D3D3D3"/>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rgb="FFD3D3D3"/>
      </left>
      <right/>
      <top style="thin">
        <color rgb="FFD3D3D3"/>
      </top>
      <bottom/>
      <diagonal/>
    </border>
    <border>
      <left/>
      <right style="medium">
        <color rgb="FFD3D3D3"/>
      </right>
      <top style="thin">
        <color rgb="FFD3D3D3"/>
      </top>
      <bottom/>
      <diagonal/>
    </border>
    <border>
      <left style="medium">
        <color rgb="FFD3D3D3"/>
      </left>
      <right style="thin">
        <color theme="0" tint="-0.24994659260841701"/>
      </right>
      <top style="thin">
        <color theme="0" tint="-0.24994659260841701"/>
      </top>
      <bottom style="thin">
        <color theme="0" tint="-0.24994659260841701"/>
      </bottom>
      <diagonal/>
    </border>
    <border>
      <left style="medium">
        <color rgb="FFD3D3D3"/>
      </left>
      <right style="thin">
        <color rgb="FFD3D3D3"/>
      </right>
      <top style="thin">
        <color rgb="FFD3D3D3"/>
      </top>
      <bottom style="thin">
        <color rgb="FFD3D3D3"/>
      </bottom>
      <diagonal/>
    </border>
    <border>
      <left/>
      <right style="medium">
        <color rgb="FFD3D3D3"/>
      </right>
      <top style="thin">
        <color rgb="FFD3D3D3"/>
      </top>
      <bottom style="thin">
        <color rgb="FFD3D3D3"/>
      </bottom>
      <diagonal/>
    </border>
    <border>
      <left style="medium">
        <color theme="0" tint="-0.14996795556505021"/>
      </left>
      <right style="thin">
        <color theme="0" tint="-0.14996795556505021"/>
      </right>
      <top style="medium">
        <color theme="0" tint="-0.14996795556505021"/>
      </top>
      <bottom style="thin">
        <color theme="0" tint="-0.14996795556505021"/>
      </bottom>
      <diagonal/>
    </border>
    <border>
      <left style="medium">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14996795556505021"/>
      </right>
      <top style="thin">
        <color theme="0" tint="-0.14996795556505021"/>
      </top>
      <bottom style="thin">
        <color theme="0" tint="-0.14996795556505021"/>
      </bottom>
      <diagonal/>
    </border>
    <border>
      <left style="medium">
        <color theme="0" tint="-0.14996795556505021"/>
      </left>
      <right style="thin">
        <color theme="0" tint="-0.14996795556505021"/>
      </right>
      <top style="thin">
        <color theme="0" tint="-0.14996795556505021"/>
      </top>
      <bottom style="medium">
        <color theme="0" tint="-0.14996795556505021"/>
      </bottom>
      <diagonal/>
    </border>
    <border>
      <left style="thin">
        <color theme="0" tint="-0.14996795556505021"/>
      </left>
      <right style="thin">
        <color theme="0" tint="-0.14996795556505021"/>
      </right>
      <top style="thin">
        <color theme="0" tint="-0.14996795556505021"/>
      </top>
      <bottom style="medium">
        <color theme="0" tint="-0.14996795556505021"/>
      </bottom>
      <diagonal/>
    </border>
    <border>
      <left style="thin">
        <color theme="0" tint="-0.14996795556505021"/>
      </left>
      <right style="medium">
        <color theme="0" tint="-0.14996795556505021"/>
      </right>
      <top style="thin">
        <color theme="0" tint="-0.14996795556505021"/>
      </top>
      <bottom style="medium">
        <color theme="0" tint="-0.14996795556505021"/>
      </bottom>
      <diagonal/>
    </border>
    <border>
      <left style="thin">
        <color theme="0" tint="-0.14996795556505021"/>
      </left>
      <right style="thin">
        <color theme="0" tint="-0.14996795556505021"/>
      </right>
      <top style="medium">
        <color theme="0" tint="-0.14996795556505021"/>
      </top>
      <bottom/>
      <diagonal/>
    </border>
    <border>
      <left style="thin">
        <color theme="0" tint="-0.14996795556505021"/>
      </left>
      <right style="medium">
        <color theme="0" tint="-0.14996795556505021"/>
      </right>
      <top style="medium">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theme="0" tint="-0.14996795556505021"/>
      </right>
      <top/>
      <bottom style="thin">
        <color theme="0" tint="-0.14996795556505021"/>
      </bottom>
      <diagonal/>
    </border>
    <border>
      <left style="medium">
        <color theme="0" tint="-0.14996795556505021"/>
      </left>
      <right style="thin">
        <color theme="0" tint="-0.14996795556505021"/>
      </right>
      <top style="thin">
        <color theme="0" tint="-0.14996795556505021"/>
      </top>
      <bottom/>
      <diagonal/>
    </border>
    <border>
      <left style="medium">
        <color theme="0" tint="-0.14996795556505021"/>
      </left>
      <right style="thin">
        <color theme="0" tint="-0.14996795556505021"/>
      </right>
      <top/>
      <bottom style="thin">
        <color theme="0" tint="-0.14996795556505021"/>
      </bottom>
      <diagonal/>
    </border>
    <border>
      <left style="medium">
        <color theme="0" tint="-0.14996795556505021"/>
      </left>
      <right style="thin">
        <color theme="0" tint="-0.14996795556505021"/>
      </right>
      <top style="medium">
        <color theme="0" tint="-0.14993743705557422"/>
      </top>
      <bottom style="medium">
        <color theme="0" tint="-0.14993743705557422"/>
      </bottom>
      <diagonal/>
    </border>
    <border>
      <left style="thin">
        <color theme="0" tint="-0.14996795556505021"/>
      </left>
      <right style="thin">
        <color theme="0" tint="-0.14996795556505021"/>
      </right>
      <top/>
      <bottom style="medium">
        <color theme="0" tint="-0.14993743705557422"/>
      </bottom>
      <diagonal/>
    </border>
    <border>
      <left style="thin">
        <color theme="0" tint="-0.14996795556505021"/>
      </left>
      <right style="medium">
        <color theme="0" tint="-0.14996795556505021"/>
      </right>
      <top/>
      <bottom style="medium">
        <color theme="0" tint="-0.14993743705557422"/>
      </bottom>
      <diagonal/>
    </border>
    <border>
      <left style="thin">
        <color theme="0" tint="-0.14996795556505021"/>
      </left>
      <right style="thin">
        <color theme="0" tint="-0.14996795556505021"/>
      </right>
      <top style="medium">
        <color theme="0" tint="-4.9989318521683403E-2"/>
      </top>
      <bottom style="thin">
        <color theme="0" tint="-0.14996795556505021"/>
      </bottom>
      <diagonal/>
    </border>
    <border>
      <left style="thin">
        <color theme="0" tint="-0.14996795556505021"/>
      </left>
      <right style="medium">
        <color theme="0" tint="-0.14996795556505021"/>
      </right>
      <top style="medium">
        <color theme="0" tint="-4.9989318521683403E-2"/>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theme="0" tint="-4.9989318521683403E-2"/>
      </bottom>
      <diagonal/>
    </border>
    <border>
      <left style="thin">
        <color theme="0" tint="-0.14996795556505021"/>
      </left>
      <right style="medium">
        <color theme="0" tint="-0.14996795556505021"/>
      </right>
      <top style="thin">
        <color theme="0" tint="-0.14996795556505021"/>
      </top>
      <bottom style="medium">
        <color theme="0" tint="-4.9989318521683403E-2"/>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cellStyleXfs>
  <cellXfs count="611">
    <xf numFmtId="0" fontId="0" fillId="0" borderId="0" xfId="0"/>
    <xf numFmtId="0" fontId="7" fillId="0" borderId="0" xfId="0" applyFont="1"/>
    <xf numFmtId="0" fontId="8" fillId="3" borderId="0" xfId="0" applyFont="1" applyFill="1"/>
    <xf numFmtId="0" fontId="7" fillId="3" borderId="0" xfId="0" applyFont="1" applyFill="1"/>
    <xf numFmtId="43" fontId="7" fillId="0" borderId="0" xfId="0" applyNumberFormat="1" applyFont="1"/>
    <xf numFmtId="43" fontId="9" fillId="0" borderId="0" xfId="1" applyFont="1" applyFill="1" applyBorder="1"/>
    <xf numFmtId="0" fontId="3" fillId="0" borderId="0" xfId="3" applyFont="1" applyAlignment="1">
      <alignment vertical="center" readingOrder="1"/>
    </xf>
    <xf numFmtId="0" fontId="4" fillId="0" borderId="0" xfId="3" applyFont="1" applyAlignment="1">
      <alignment vertical="center" wrapText="1" readingOrder="1"/>
    </xf>
    <xf numFmtId="0" fontId="10" fillId="0" borderId="0" xfId="0" applyFont="1" applyAlignment="1">
      <alignment vertical="center" wrapText="1"/>
    </xf>
    <xf numFmtId="0" fontId="4" fillId="3" borderId="0" xfId="3" applyFont="1" applyFill="1" applyAlignment="1">
      <alignment vertical="center" wrapText="1" readingOrder="1"/>
    </xf>
    <xf numFmtId="0" fontId="8" fillId="3" borderId="23" xfId="0" applyFont="1" applyFill="1" applyBorder="1"/>
    <xf numFmtId="0" fontId="8" fillId="3" borderId="24" xfId="0" applyFont="1" applyFill="1" applyBorder="1"/>
    <xf numFmtId="0" fontId="16" fillId="5" borderId="25"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5" fillId="4" borderId="25" xfId="0" applyFont="1" applyFill="1" applyBorder="1" applyAlignment="1">
      <alignment horizontal="center" vertical="center"/>
    </xf>
    <xf numFmtId="0" fontId="18" fillId="0" borderId="0" xfId="0" applyFont="1"/>
    <xf numFmtId="0" fontId="15" fillId="0" borderId="0" xfId="0" applyFont="1"/>
    <xf numFmtId="43" fontId="18" fillId="0" borderId="0" xfId="1" applyFont="1" applyFill="1" applyBorder="1"/>
    <xf numFmtId="2" fontId="18" fillId="0" borderId="0" xfId="0" applyNumberFormat="1" applyFont="1"/>
    <xf numFmtId="0" fontId="19" fillId="0" borderId="0" xfId="0" applyFont="1"/>
    <xf numFmtId="43" fontId="19" fillId="0" borderId="0" xfId="1" applyFont="1" applyFill="1" applyBorder="1"/>
    <xf numFmtId="0" fontId="20" fillId="0" borderId="0" xfId="0" applyFont="1"/>
    <xf numFmtId="43" fontId="20" fillId="0" borderId="0" xfId="1" applyFont="1" applyFill="1" applyBorder="1"/>
    <xf numFmtId="43" fontId="15" fillId="0" borderId="0" xfId="1" applyFont="1" applyFill="1" applyBorder="1"/>
    <xf numFmtId="0" fontId="18" fillId="3" borderId="25" xfId="0" applyFont="1" applyFill="1" applyBorder="1" applyAlignment="1">
      <alignment horizontal="center" vertical="center"/>
    </xf>
    <xf numFmtId="0" fontId="18" fillId="3" borderId="25" xfId="0" applyFont="1" applyFill="1" applyBorder="1" applyAlignment="1">
      <alignment vertical="center" wrapText="1"/>
    </xf>
    <xf numFmtId="0" fontId="18" fillId="3" borderId="25" xfId="0" applyFont="1" applyFill="1" applyBorder="1" applyAlignment="1">
      <alignment horizontal="center" vertical="center" wrapText="1"/>
    </xf>
    <xf numFmtId="168" fontId="21" fillId="3" borderId="25" xfId="1" applyNumberFormat="1" applyFont="1" applyFill="1" applyBorder="1" applyAlignment="1">
      <alignment vertical="center"/>
    </xf>
    <xf numFmtId="0" fontId="18" fillId="0" borderId="0" xfId="0" applyFont="1" applyAlignment="1">
      <alignment horizontal="center"/>
    </xf>
    <xf numFmtId="0" fontId="18" fillId="3" borderId="25" xfId="0" applyFont="1" applyFill="1" applyBorder="1" applyAlignment="1">
      <alignment horizontal="left" vertical="center" wrapText="1"/>
    </xf>
    <xf numFmtId="43" fontId="16" fillId="5" borderId="26" xfId="0" applyNumberFormat="1" applyFont="1" applyFill="1" applyBorder="1" applyAlignment="1">
      <alignment vertical="center"/>
    </xf>
    <xf numFmtId="0" fontId="22" fillId="3" borderId="0" xfId="0" applyFont="1" applyFill="1" applyAlignment="1">
      <alignment vertical="center" wrapText="1"/>
    </xf>
    <xf numFmtId="0" fontId="4" fillId="0" borderId="0" xfId="3" applyFont="1" applyAlignment="1">
      <alignment vertical="center" readingOrder="1"/>
    </xf>
    <xf numFmtId="0" fontId="23" fillId="3" borderId="0" xfId="3" applyFont="1" applyFill="1" applyAlignment="1">
      <alignment vertical="center" wrapText="1" readingOrder="1"/>
    </xf>
    <xf numFmtId="0" fontId="15" fillId="6" borderId="0" xfId="0" applyFont="1" applyFill="1" applyAlignment="1">
      <alignment horizontal="center" vertical="center"/>
    </xf>
    <xf numFmtId="0" fontId="7" fillId="6" borderId="0" xfId="0" applyFont="1" applyFill="1"/>
    <xf numFmtId="0" fontId="15" fillId="0" borderId="29" xfId="0" applyFont="1" applyBorder="1"/>
    <xf numFmtId="0" fontId="23" fillId="3" borderId="0" xfId="3" applyFont="1" applyFill="1" applyAlignment="1">
      <alignment horizontal="left" vertical="center" wrapText="1" readingOrder="1"/>
    </xf>
    <xf numFmtId="0" fontId="0" fillId="0" borderId="0" xfId="0" applyProtection="1">
      <protection locked="0"/>
    </xf>
    <xf numFmtId="0" fontId="3" fillId="0" borderId="0" xfId="0" applyFont="1" applyProtection="1">
      <protection locked="0"/>
    </xf>
    <xf numFmtId="0" fontId="10" fillId="0" borderId="0" xfId="0" applyFont="1" applyAlignment="1">
      <alignment horizontal="left" vertical="center"/>
    </xf>
    <xf numFmtId="0" fontId="3" fillId="6" borderId="0" xfId="3" applyFont="1" applyFill="1" applyAlignment="1">
      <alignment vertical="center" readingOrder="1"/>
    </xf>
    <xf numFmtId="0" fontId="41" fillId="11" borderId="35" xfId="0" applyFont="1" applyFill="1" applyBorder="1" applyAlignment="1" applyProtection="1">
      <alignment vertical="center"/>
      <protection locked="0"/>
    </xf>
    <xf numFmtId="0" fontId="39" fillId="11" borderId="35" xfId="0" applyFont="1" applyFill="1" applyBorder="1" applyAlignment="1" applyProtection="1">
      <alignment vertical="center"/>
      <protection locked="0"/>
    </xf>
    <xf numFmtId="0" fontId="23" fillId="0" borderId="0" xfId="0" applyFont="1" applyAlignment="1" applyProtection="1">
      <alignment vertical="top"/>
      <protection locked="0"/>
    </xf>
    <xf numFmtId="0" fontId="41" fillId="11" borderId="33" xfId="0" applyFont="1" applyFill="1" applyBorder="1" applyAlignment="1" applyProtection="1">
      <alignment vertical="center"/>
      <protection locked="0"/>
    </xf>
    <xf numFmtId="0" fontId="39" fillId="11" borderId="33" xfId="0" applyFont="1" applyFill="1" applyBorder="1" applyAlignment="1" applyProtection="1">
      <alignment vertical="center"/>
      <protection locked="0"/>
    </xf>
    <xf numFmtId="0" fontId="38" fillId="11" borderId="33" xfId="0" applyFont="1" applyFill="1" applyBorder="1" applyAlignment="1">
      <alignment horizontal="center" vertical="center" wrapText="1"/>
    </xf>
    <xf numFmtId="0" fontId="41" fillId="11" borderId="32" xfId="0" applyFont="1" applyFill="1" applyBorder="1" applyAlignment="1" applyProtection="1">
      <alignment vertical="center"/>
      <protection locked="0"/>
    </xf>
    <xf numFmtId="0" fontId="41" fillId="11" borderId="34" xfId="0" applyFont="1" applyFill="1" applyBorder="1" applyAlignment="1" applyProtection="1">
      <alignment vertical="center"/>
      <protection locked="0"/>
    </xf>
    <xf numFmtId="0" fontId="40" fillId="7" borderId="32" xfId="0" applyFont="1" applyFill="1" applyBorder="1" applyAlignment="1">
      <alignment horizontal="center" vertical="center" wrapText="1"/>
    </xf>
    <xf numFmtId="0" fontId="40" fillId="7" borderId="36" xfId="0" applyFont="1" applyFill="1" applyBorder="1" applyAlignment="1">
      <alignment horizontal="center" vertical="center"/>
    </xf>
    <xf numFmtId="0" fontId="32" fillId="11" borderId="37" xfId="0" applyFont="1" applyFill="1" applyBorder="1" applyAlignment="1" applyProtection="1">
      <alignment horizontal="center" vertical="center" wrapText="1"/>
      <protection locked="0"/>
    </xf>
    <xf numFmtId="0" fontId="5" fillId="0" borderId="0" xfId="0" applyFont="1" applyAlignment="1" applyProtection="1">
      <alignment vertical="top"/>
      <protection locked="0"/>
    </xf>
    <xf numFmtId="0" fontId="45" fillId="0" borderId="2" xfId="4" applyFont="1" applyBorder="1" applyAlignment="1">
      <alignment vertical="center" wrapText="1" readingOrder="1"/>
    </xf>
    <xf numFmtId="0" fontId="46" fillId="3" borderId="0" xfId="4" applyFont="1" applyFill="1" applyAlignment="1">
      <alignment horizontal="right" vertical="center" wrapText="1" readingOrder="1"/>
    </xf>
    <xf numFmtId="0" fontId="47" fillId="3" borderId="0" xfId="4" applyFont="1" applyFill="1" applyAlignment="1">
      <alignment vertical="center" wrapText="1" readingOrder="1"/>
    </xf>
    <xf numFmtId="0" fontId="46" fillId="3" borderId="0" xfId="4" applyFont="1" applyFill="1" applyAlignment="1">
      <alignment vertical="center" wrapText="1" readingOrder="1"/>
    </xf>
    <xf numFmtId="0" fontId="48" fillId="3" borderId="0" xfId="4" applyFont="1" applyFill="1" applyAlignment="1">
      <alignment vertical="center" wrapText="1" readingOrder="1"/>
    </xf>
    <xf numFmtId="0" fontId="49" fillId="13" borderId="10" xfId="0" applyFont="1" applyFill="1" applyBorder="1" applyAlignment="1">
      <alignment horizontal="center" vertical="center" wrapText="1"/>
    </xf>
    <xf numFmtId="0" fontId="49" fillId="13" borderId="15" xfId="0" applyFont="1" applyFill="1" applyBorder="1" applyAlignment="1">
      <alignment horizontal="center" vertical="center" wrapText="1"/>
    </xf>
    <xf numFmtId="0" fontId="49" fillId="13" borderId="17" xfId="0" applyFont="1" applyFill="1" applyBorder="1" applyAlignment="1">
      <alignment horizontal="center" vertical="center" wrapText="1"/>
    </xf>
    <xf numFmtId="0" fontId="49" fillId="13" borderId="18" xfId="0" applyFont="1" applyFill="1" applyBorder="1" applyAlignment="1">
      <alignment horizontal="center" vertical="center" wrapText="1"/>
    </xf>
    <xf numFmtId="0" fontId="50" fillId="0" borderId="19" xfId="0" applyFont="1" applyBorder="1" applyAlignment="1">
      <alignment horizontal="center" vertical="center"/>
    </xf>
    <xf numFmtId="0" fontId="50" fillId="0" borderId="20" xfId="0" applyFont="1" applyBorder="1" applyAlignment="1" applyProtection="1">
      <alignment vertical="center" wrapText="1"/>
      <protection locked="0"/>
    </xf>
    <xf numFmtId="0" fontId="50" fillId="0" borderId="20" xfId="0" applyFont="1" applyBorder="1" applyAlignment="1" applyProtection="1">
      <alignment horizontal="center" vertical="center" wrapText="1"/>
      <protection locked="0"/>
    </xf>
    <xf numFmtId="3" fontId="48" fillId="0" borderId="41" xfId="2" applyNumberFormat="1" applyFont="1" applyFill="1" applyBorder="1" applyAlignment="1">
      <alignment horizontal="center" vertical="center" wrapText="1" readingOrder="1"/>
    </xf>
    <xf numFmtId="43" fontId="48" fillId="0" borderId="42" xfId="5" applyFont="1" applyFill="1" applyBorder="1" applyAlignment="1">
      <alignment vertical="center" wrapText="1" readingOrder="1"/>
    </xf>
    <xf numFmtId="3" fontId="48" fillId="0" borderId="21" xfId="2" applyNumberFormat="1" applyFont="1" applyFill="1" applyBorder="1" applyAlignment="1">
      <alignment horizontal="center" vertical="center" wrapText="1" readingOrder="1"/>
    </xf>
    <xf numFmtId="43" fontId="48" fillId="0" borderId="22" xfId="5" applyFont="1" applyFill="1" applyBorder="1" applyAlignment="1">
      <alignment vertical="center" wrapText="1" readingOrder="1"/>
    </xf>
    <xf numFmtId="0" fontId="50" fillId="0" borderId="4" xfId="0" applyFont="1" applyBorder="1" applyAlignment="1">
      <alignment horizontal="center" vertical="center"/>
    </xf>
    <xf numFmtId="0" fontId="50" fillId="0" borderId="3" xfId="0" applyFont="1" applyBorder="1" applyAlignment="1" applyProtection="1">
      <alignment vertical="center" wrapText="1"/>
      <protection locked="0"/>
    </xf>
    <xf numFmtId="0" fontId="50" fillId="0" borderId="3" xfId="0" applyFont="1" applyBorder="1" applyAlignment="1" applyProtection="1">
      <alignment horizontal="center" vertical="center" wrapText="1"/>
      <protection locked="0"/>
    </xf>
    <xf numFmtId="3" fontId="48" fillId="0" borderId="43" xfId="2" applyNumberFormat="1" applyFont="1" applyFill="1" applyBorder="1" applyAlignment="1">
      <alignment horizontal="center" vertical="center" wrapText="1" readingOrder="1"/>
    </xf>
    <xf numFmtId="43" fontId="48" fillId="0" borderId="44" xfId="5" applyFont="1" applyFill="1" applyBorder="1" applyAlignment="1">
      <alignment vertical="center" wrapText="1" readingOrder="1"/>
    </xf>
    <xf numFmtId="3" fontId="48" fillId="0" borderId="1" xfId="2" applyNumberFormat="1" applyFont="1" applyFill="1" applyBorder="1" applyAlignment="1">
      <alignment horizontal="center" vertical="center" wrapText="1" readingOrder="1"/>
    </xf>
    <xf numFmtId="43" fontId="48" fillId="0" borderId="45" xfId="5" applyFont="1" applyFill="1" applyBorder="1" applyAlignment="1">
      <alignment vertical="center" wrapText="1" readingOrder="1"/>
    </xf>
    <xf numFmtId="43" fontId="48" fillId="0" borderId="5" xfId="5" applyFont="1" applyFill="1" applyBorder="1" applyAlignment="1">
      <alignment vertical="center" wrapText="1" readingOrder="1"/>
    </xf>
    <xf numFmtId="0" fontId="50" fillId="0" borderId="6" xfId="0" applyFont="1" applyBorder="1" applyAlignment="1">
      <alignment horizontal="center" vertical="center"/>
    </xf>
    <xf numFmtId="0" fontId="50" fillId="0" borderId="7" xfId="0" applyFont="1" applyBorder="1" applyAlignment="1" applyProtection="1">
      <alignment vertical="center" wrapText="1"/>
      <protection locked="0"/>
    </xf>
    <xf numFmtId="0" fontId="50" fillId="0" borderId="7" xfId="0" applyFont="1" applyBorder="1" applyAlignment="1" applyProtection="1">
      <alignment horizontal="center" vertical="center" wrapText="1"/>
      <protection locked="0"/>
    </xf>
    <xf numFmtId="3" fontId="48" fillId="0" borderId="46" xfId="2" applyNumberFormat="1" applyFont="1" applyFill="1" applyBorder="1" applyAlignment="1">
      <alignment horizontal="center" vertical="center" wrapText="1" readingOrder="1"/>
    </xf>
    <xf numFmtId="43" fontId="48" fillId="0" borderId="47" xfId="5" applyFont="1" applyFill="1" applyBorder="1" applyAlignment="1">
      <alignment vertical="center" wrapText="1" readingOrder="1"/>
    </xf>
    <xf numFmtId="3" fontId="48" fillId="0" borderId="8" xfId="2" applyNumberFormat="1" applyFont="1" applyFill="1" applyBorder="1" applyAlignment="1">
      <alignment horizontal="center" vertical="center" wrapText="1" readingOrder="1"/>
    </xf>
    <xf numFmtId="43" fontId="48" fillId="0" borderId="9" xfId="5" applyFont="1" applyFill="1" applyBorder="1" applyAlignment="1">
      <alignment vertical="center" wrapText="1" readingOrder="1"/>
    </xf>
    <xf numFmtId="0" fontId="51" fillId="3" borderId="0" xfId="0" applyFont="1" applyFill="1"/>
    <xf numFmtId="0" fontId="52" fillId="3" borderId="0" xfId="4" applyFont="1" applyFill="1" applyAlignment="1">
      <alignment vertical="center" wrapText="1" readingOrder="1"/>
    </xf>
    <xf numFmtId="165" fontId="53" fillId="3" borderId="0" xfId="4" applyNumberFormat="1" applyFont="1" applyFill="1" applyAlignment="1">
      <alignment horizontal="right" vertical="center" wrapText="1" readingOrder="1"/>
    </xf>
    <xf numFmtId="166" fontId="53" fillId="3" borderId="0" xfId="4" applyNumberFormat="1" applyFont="1" applyFill="1" applyAlignment="1">
      <alignment horizontal="center" vertical="center" wrapText="1" readingOrder="1"/>
    </xf>
    <xf numFmtId="167" fontId="53" fillId="3" borderId="0" xfId="4" applyNumberFormat="1" applyFont="1" applyFill="1" applyAlignment="1">
      <alignment horizontal="center" vertical="center" wrapText="1" readingOrder="1"/>
    </xf>
    <xf numFmtId="0" fontId="52" fillId="3" borderId="0" xfId="4" applyFont="1" applyFill="1" applyAlignment="1">
      <alignment vertical="center" readingOrder="1"/>
    </xf>
    <xf numFmtId="0" fontId="51" fillId="0" borderId="0" xfId="0" applyFont="1"/>
    <xf numFmtId="164" fontId="17" fillId="5" borderId="26" xfId="0" applyNumberFormat="1" applyFont="1" applyFill="1" applyBorder="1" applyAlignment="1">
      <alignment horizontal="right" vertical="center"/>
    </xf>
    <xf numFmtId="43" fontId="0" fillId="3" borderId="0" xfId="1" applyFont="1" applyFill="1" applyAlignment="1">
      <alignment vertical="center"/>
    </xf>
    <xf numFmtId="0" fontId="0" fillId="0" borderId="0" xfId="0" applyAlignment="1">
      <alignment vertical="center"/>
    </xf>
    <xf numFmtId="0" fontId="3" fillId="0" borderId="0" xfId="0" applyFont="1" applyAlignment="1" applyProtection="1">
      <alignment vertical="center"/>
      <protection locked="0"/>
    </xf>
    <xf numFmtId="0" fontId="36" fillId="10" borderId="25" xfId="0" applyFont="1" applyFill="1" applyBorder="1" applyAlignment="1">
      <alignment horizontal="center" vertical="center" wrapText="1" readingOrder="1"/>
    </xf>
    <xf numFmtId="0" fontId="32" fillId="0" borderId="25" xfId="0" applyFont="1" applyBorder="1" applyAlignment="1" applyProtection="1">
      <alignment horizontal="left" vertical="center" wrapText="1"/>
      <protection locked="0"/>
    </xf>
    <xf numFmtId="3" fontId="54" fillId="0" borderId="25" xfId="2" applyNumberFormat="1" applyFont="1" applyFill="1" applyBorder="1" applyAlignment="1">
      <alignment horizontal="center" vertical="center" wrapText="1" readingOrder="1"/>
    </xf>
    <xf numFmtId="43" fontId="54" fillId="0" borderId="25" xfId="5" applyFont="1" applyFill="1" applyBorder="1" applyAlignment="1">
      <alignment vertical="center" wrapText="1" readingOrder="1"/>
    </xf>
    <xf numFmtId="37" fontId="54" fillId="0" borderId="25" xfId="1" applyNumberFormat="1" applyFont="1" applyFill="1" applyBorder="1" applyAlignment="1">
      <alignment horizontal="center" vertical="center" wrapText="1" readingOrder="1"/>
    </xf>
    <xf numFmtId="43" fontId="54" fillId="0" borderId="25" xfId="1" applyFont="1" applyFill="1" applyBorder="1" applyAlignment="1">
      <alignment vertical="center" wrapText="1" readingOrder="1"/>
    </xf>
    <xf numFmtId="10" fontId="54" fillId="9" borderId="25" xfId="2" applyNumberFormat="1" applyFont="1" applyFill="1" applyBorder="1" applyAlignment="1" applyProtection="1">
      <alignment horizontal="center" vertical="center" wrapText="1" readingOrder="1"/>
      <protection locked="0"/>
    </xf>
    <xf numFmtId="3" fontId="54" fillId="0" borderId="25" xfId="3" applyNumberFormat="1" applyFont="1" applyBorder="1" applyAlignment="1">
      <alignment horizontal="center" vertical="center" wrapText="1" readingOrder="1"/>
    </xf>
    <xf numFmtId="0" fontId="31" fillId="0" borderId="55" xfId="0" applyFont="1" applyBorder="1" applyAlignment="1">
      <alignment vertical="center"/>
    </xf>
    <xf numFmtId="0" fontId="31" fillId="0" borderId="23" xfId="0" applyFont="1" applyBorder="1" applyAlignment="1">
      <alignment vertical="center"/>
    </xf>
    <xf numFmtId="0" fontId="38" fillId="11" borderId="57" xfId="0" applyFont="1" applyFill="1" applyBorder="1" applyAlignment="1">
      <alignment horizontal="center" vertical="center" wrapText="1"/>
    </xf>
    <xf numFmtId="0" fontId="39" fillId="11" borderId="58" xfId="0" applyFont="1" applyFill="1" applyBorder="1" applyAlignment="1" applyProtection="1">
      <alignment vertical="center"/>
      <protection locked="0"/>
    </xf>
    <xf numFmtId="0" fontId="31" fillId="0" borderId="59" xfId="0" applyFont="1" applyBorder="1" applyAlignment="1">
      <alignment vertical="center"/>
    </xf>
    <xf numFmtId="0" fontId="31" fillId="0" borderId="59" xfId="0" applyFont="1" applyBorder="1" applyAlignment="1">
      <alignment vertical="center" wrapText="1"/>
    </xf>
    <xf numFmtId="0" fontId="34" fillId="0" borderId="59" xfId="3" applyFont="1" applyBorder="1" applyAlignment="1">
      <alignment vertical="center" readingOrder="1"/>
    </xf>
    <xf numFmtId="0" fontId="36" fillId="10" borderId="59" xfId="0" applyFont="1" applyFill="1" applyBorder="1" applyAlignment="1">
      <alignment horizontal="center" vertical="center" wrapText="1" readingOrder="1"/>
    </xf>
    <xf numFmtId="0" fontId="36" fillId="10" borderId="60" xfId="0" applyFont="1" applyFill="1" applyBorder="1" applyAlignment="1">
      <alignment horizontal="center" vertical="center" wrapText="1" readingOrder="1"/>
    </xf>
    <xf numFmtId="0" fontId="31" fillId="0" borderId="59" xfId="0" applyFont="1" applyBorder="1" applyAlignment="1" applyProtection="1">
      <alignment vertical="center" wrapText="1"/>
      <protection locked="0"/>
    </xf>
    <xf numFmtId="0" fontId="31" fillId="14" borderId="59" xfId="0" applyFont="1" applyFill="1" applyBorder="1" applyAlignment="1" applyProtection="1">
      <alignment vertical="center" wrapText="1"/>
      <protection locked="0"/>
    </xf>
    <xf numFmtId="0" fontId="31" fillId="14" borderId="25" xfId="0" applyFont="1" applyFill="1" applyBorder="1" applyAlignment="1" applyProtection="1">
      <alignment vertical="center"/>
      <protection locked="0"/>
    </xf>
    <xf numFmtId="0" fontId="31" fillId="14" borderId="50" xfId="0" applyFont="1" applyFill="1" applyBorder="1" applyAlignment="1" applyProtection="1">
      <alignment vertical="center"/>
      <protection locked="0"/>
    </xf>
    <xf numFmtId="0" fontId="31" fillId="14" borderId="51" xfId="0" applyFont="1" applyFill="1" applyBorder="1" applyAlignment="1" applyProtection="1">
      <alignment vertical="center"/>
      <protection locked="0"/>
    </xf>
    <xf numFmtId="0" fontId="31" fillId="14" borderId="61" xfId="0" applyFont="1" applyFill="1" applyBorder="1" applyAlignment="1" applyProtection="1">
      <alignment vertical="center"/>
      <protection locked="0"/>
    </xf>
    <xf numFmtId="0" fontId="31" fillId="0" borderId="65" xfId="0" applyFont="1" applyBorder="1" applyAlignment="1">
      <alignment vertical="center"/>
    </xf>
    <xf numFmtId="0" fontId="26" fillId="0" borderId="59" xfId="0" applyFont="1" applyBorder="1" applyAlignment="1">
      <alignment vertical="center"/>
    </xf>
    <xf numFmtId="3" fontId="25" fillId="0" borderId="25" xfId="2" applyNumberFormat="1" applyFont="1" applyFill="1" applyBorder="1" applyAlignment="1">
      <alignment horizontal="center" vertical="center" wrapText="1" readingOrder="1"/>
    </xf>
    <xf numFmtId="0" fontId="7" fillId="0" borderId="0" xfId="0" applyFont="1" applyAlignment="1">
      <alignment vertical="center"/>
    </xf>
    <xf numFmtId="43" fontId="25" fillId="0" borderId="25" xfId="5" applyFont="1" applyFill="1" applyBorder="1" applyAlignment="1">
      <alignment horizontal="center" vertical="center" wrapText="1" readingOrder="1"/>
    </xf>
    <xf numFmtId="168" fontId="18" fillId="3" borderId="25" xfId="1" applyNumberFormat="1" applyFont="1" applyFill="1" applyBorder="1" applyAlignment="1">
      <alignment horizontal="center" vertical="center"/>
    </xf>
    <xf numFmtId="168" fontId="21" fillId="3" borderId="25" xfId="1" applyNumberFormat="1" applyFont="1" applyFill="1" applyBorder="1" applyAlignment="1">
      <alignment horizontal="center" vertical="center"/>
    </xf>
    <xf numFmtId="43" fontId="17" fillId="3" borderId="25" xfId="1" applyFont="1" applyFill="1" applyBorder="1" applyAlignment="1">
      <alignment horizontal="center" vertical="center"/>
    </xf>
    <xf numFmtId="168" fontId="17" fillId="3" borderId="25" xfId="1" applyNumberFormat="1" applyFont="1" applyFill="1" applyBorder="1" applyAlignment="1">
      <alignment horizontal="center" vertical="center"/>
    </xf>
    <xf numFmtId="0" fontId="40" fillId="7" borderId="25" xfId="0" applyFont="1" applyFill="1" applyBorder="1" applyAlignment="1">
      <alignment horizontal="center" vertical="center" wrapText="1"/>
    </xf>
    <xf numFmtId="0" fontId="40" fillId="7" borderId="25" xfId="0" applyFont="1" applyFill="1" applyBorder="1" applyAlignment="1">
      <alignment horizontal="center" vertical="center"/>
    </xf>
    <xf numFmtId="0" fontId="32" fillId="11" borderId="25" xfId="0" applyFont="1" applyFill="1" applyBorder="1" applyAlignment="1" applyProtection="1">
      <alignment horizontal="center" vertical="center" wrapText="1"/>
      <protection locked="0"/>
    </xf>
    <xf numFmtId="0" fontId="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59" fillId="5" borderId="25" xfId="0" applyFont="1" applyFill="1" applyBorder="1" applyAlignment="1">
      <alignment horizontal="center" vertical="center" wrapText="1"/>
    </xf>
    <xf numFmtId="0" fontId="59" fillId="5" borderId="60" xfId="0" applyFont="1" applyFill="1" applyBorder="1" applyAlignment="1">
      <alignment horizontal="center" vertical="center" wrapText="1"/>
    </xf>
    <xf numFmtId="0" fontId="15" fillId="4" borderId="59" xfId="0" applyFont="1" applyFill="1" applyBorder="1" applyAlignment="1">
      <alignment horizontal="center" vertical="center"/>
    </xf>
    <xf numFmtId="168" fontId="17" fillId="3" borderId="60" xfId="1" applyNumberFormat="1" applyFont="1" applyFill="1" applyBorder="1" applyAlignment="1">
      <alignment horizontal="center" vertical="center"/>
    </xf>
    <xf numFmtId="0" fontId="15" fillId="4" borderId="79" xfId="0" applyFont="1" applyFill="1" applyBorder="1" applyAlignment="1">
      <alignment horizontal="center" vertical="center"/>
    </xf>
    <xf numFmtId="168" fontId="15" fillId="5" borderId="80" xfId="0" applyNumberFormat="1" applyFont="1" applyFill="1" applyBorder="1" applyAlignment="1">
      <alignment horizontal="center"/>
    </xf>
    <xf numFmtId="168" fontId="16" fillId="5" borderId="80" xfId="0" applyNumberFormat="1" applyFont="1" applyFill="1" applyBorder="1" applyAlignment="1">
      <alignment horizontal="center"/>
    </xf>
    <xf numFmtId="168" fontId="16" fillId="5" borderId="81" xfId="0" applyNumberFormat="1" applyFont="1" applyFill="1" applyBorder="1" applyAlignment="1">
      <alignment horizontal="center"/>
    </xf>
    <xf numFmtId="168" fontId="16" fillId="5" borderId="27" xfId="0" applyNumberFormat="1" applyFont="1" applyFill="1" applyBorder="1" applyAlignment="1">
      <alignment vertical="center" wrapText="1"/>
    </xf>
    <xf numFmtId="164" fontId="17" fillId="5" borderId="27" xfId="0" applyNumberFormat="1" applyFont="1" applyFill="1" applyBorder="1" applyAlignment="1">
      <alignment horizontal="right" vertical="center"/>
    </xf>
    <xf numFmtId="43" fontId="16" fillId="5" borderId="27" xfId="0" applyNumberFormat="1" applyFont="1" applyFill="1" applyBorder="1" applyAlignment="1">
      <alignment vertical="center"/>
    </xf>
    <xf numFmtId="43" fontId="16" fillId="5" borderId="83" xfId="0" applyNumberFormat="1" applyFont="1" applyFill="1" applyBorder="1" applyAlignment="1">
      <alignment vertical="center"/>
    </xf>
    <xf numFmtId="0" fontId="58" fillId="5" borderId="80" xfId="0" applyFont="1" applyFill="1" applyBorder="1" applyAlignment="1">
      <alignment horizontal="center" vertical="center" wrapText="1"/>
    </xf>
    <xf numFmtId="0" fontId="59" fillId="5" borderId="80" xfId="0" applyFont="1" applyFill="1" applyBorder="1" applyAlignment="1">
      <alignment horizontal="center" vertical="center" wrapText="1"/>
    </xf>
    <xf numFmtId="0" fontId="59" fillId="5" borderId="81" xfId="0" applyFont="1" applyFill="1" applyBorder="1" applyAlignment="1">
      <alignment horizontal="center" vertical="center" wrapText="1"/>
    </xf>
    <xf numFmtId="0" fontId="15" fillId="4" borderId="82" xfId="0" applyFont="1" applyFill="1" applyBorder="1" applyAlignment="1">
      <alignment horizontal="center" wrapText="1"/>
    </xf>
    <xf numFmtId="0" fontId="16" fillId="4" borderId="26" xfId="0" applyFont="1" applyFill="1" applyBorder="1" applyAlignment="1">
      <alignment horizontal="center" wrapText="1"/>
    </xf>
    <xf numFmtId="168" fontId="16" fillId="5" borderId="26" xfId="0" applyNumberFormat="1" applyFont="1" applyFill="1" applyBorder="1" applyAlignment="1">
      <alignment vertical="center" wrapText="1"/>
    </xf>
    <xf numFmtId="0" fontId="15" fillId="4" borderId="27" xfId="0" applyFont="1" applyFill="1" applyBorder="1" applyAlignment="1">
      <alignment horizontal="center" vertical="center"/>
    </xf>
    <xf numFmtId="168" fontId="15" fillId="5" borderId="27" xfId="0" applyNumberFormat="1" applyFont="1" applyFill="1" applyBorder="1"/>
    <xf numFmtId="43" fontId="25" fillId="0" borderId="25" xfId="5" applyFont="1" applyFill="1" applyBorder="1" applyAlignment="1">
      <alignment vertical="center" wrapText="1" readingOrder="1"/>
    </xf>
    <xf numFmtId="43" fontId="13" fillId="3" borderId="25" xfId="1" applyFont="1" applyFill="1" applyBorder="1" applyAlignment="1">
      <alignment vertical="center"/>
    </xf>
    <xf numFmtId="168" fontId="13" fillId="3" borderId="25" xfId="1" applyNumberFormat="1" applyFont="1" applyFill="1" applyBorder="1" applyAlignment="1">
      <alignment vertical="center"/>
    </xf>
    <xf numFmtId="0" fontId="0" fillId="0" borderId="59" xfId="0" applyBorder="1"/>
    <xf numFmtId="0" fontId="0" fillId="0" borderId="25" xfId="0" applyBorder="1"/>
    <xf numFmtId="0" fontId="27" fillId="0" borderId="59"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37" fontId="3" fillId="0" borderId="25" xfId="1" applyNumberFormat="1" applyFont="1" applyFill="1" applyBorder="1" applyAlignment="1">
      <alignment horizontal="center" vertical="center" wrapText="1" readingOrder="1"/>
    </xf>
    <xf numFmtId="43" fontId="3" fillId="0" borderId="25" xfId="1" applyFont="1" applyFill="1" applyBorder="1" applyAlignment="1">
      <alignment vertical="center" wrapText="1" readingOrder="1"/>
    </xf>
    <xf numFmtId="10" fontId="9" fillId="9" borderId="25" xfId="2" applyNumberFormat="1" applyFont="1" applyFill="1" applyBorder="1" applyAlignment="1" applyProtection="1">
      <alignment horizontal="center" vertical="center" wrapText="1" readingOrder="1"/>
      <protection locked="0"/>
    </xf>
    <xf numFmtId="169" fontId="9" fillId="9" borderId="60" xfId="0" applyNumberFormat="1" applyFont="1" applyFill="1" applyBorder="1" applyAlignment="1" applyProtection="1">
      <alignment horizontal="center" vertical="center" wrapText="1" readingOrder="1"/>
      <protection locked="0"/>
    </xf>
    <xf numFmtId="3" fontId="3" fillId="0" borderId="25" xfId="3" applyNumberFormat="1" applyFont="1" applyBorder="1" applyAlignment="1">
      <alignment horizontal="center" vertical="center" wrapText="1" readingOrder="1"/>
    </xf>
    <xf numFmtId="3" fontId="3" fillId="3" borderId="25" xfId="3" applyNumberFormat="1" applyFont="1" applyFill="1" applyBorder="1" applyAlignment="1">
      <alignment horizontal="center" vertical="center" wrapText="1" readingOrder="1"/>
    </xf>
    <xf numFmtId="0" fontId="31" fillId="15" borderId="59" xfId="0" applyFont="1" applyFill="1" applyBorder="1" applyAlignment="1" applyProtection="1">
      <alignment vertical="center" wrapText="1"/>
      <protection locked="0"/>
    </xf>
    <xf numFmtId="0" fontId="3" fillId="0" borderId="0" xfId="3" applyFont="1" applyAlignment="1">
      <alignment vertical="center" wrapText="1" readingOrder="1"/>
    </xf>
    <xf numFmtId="0" fontId="0" fillId="7" borderId="59" xfId="0" applyFill="1" applyBorder="1" applyAlignment="1">
      <alignment vertical="center"/>
    </xf>
    <xf numFmtId="0" fontId="0" fillId="7" borderId="25" xfId="0" applyFill="1" applyBorder="1" applyAlignment="1">
      <alignment vertical="center"/>
    </xf>
    <xf numFmtId="0" fontId="36" fillId="10" borderId="84" xfId="0" applyFont="1" applyFill="1" applyBorder="1" applyAlignment="1">
      <alignment horizontal="center" vertical="center" wrapText="1" readingOrder="1"/>
    </xf>
    <xf numFmtId="0" fontId="36" fillId="10" borderId="50" xfId="0" applyFont="1" applyFill="1" applyBorder="1" applyAlignment="1">
      <alignment horizontal="center" vertical="center" wrapText="1" readingOrder="1"/>
    </xf>
    <xf numFmtId="0" fontId="32" fillId="0" borderId="84" xfId="0" applyFont="1" applyBorder="1" applyAlignment="1" applyProtection="1">
      <alignment horizontal="left" vertical="center" wrapText="1"/>
      <protection locked="0"/>
    </xf>
    <xf numFmtId="169" fontId="54" fillId="9" borderId="50" xfId="0" applyNumberFormat="1" applyFont="1" applyFill="1" applyBorder="1" applyAlignment="1" applyProtection="1">
      <alignment horizontal="center" vertical="center" wrapText="1" readingOrder="1"/>
      <protection locked="0"/>
    </xf>
    <xf numFmtId="0" fontId="32" fillId="0" borderId="73"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3" fontId="54" fillId="0" borderId="26" xfId="2" applyNumberFormat="1" applyFont="1" applyFill="1" applyBorder="1" applyAlignment="1">
      <alignment horizontal="center" vertical="center" wrapText="1" readingOrder="1"/>
    </xf>
    <xf numFmtId="43" fontId="54" fillId="0" borderId="26" xfId="5" applyFont="1" applyFill="1" applyBorder="1" applyAlignment="1">
      <alignment vertical="center" wrapText="1" readingOrder="1"/>
    </xf>
    <xf numFmtId="3" fontId="54" fillId="3" borderId="26" xfId="3" applyNumberFormat="1" applyFont="1" applyFill="1" applyBorder="1" applyAlignment="1">
      <alignment horizontal="center" vertical="center" wrapText="1" readingOrder="1"/>
    </xf>
    <xf numFmtId="43" fontId="54" fillId="0" borderId="26" xfId="1" applyFont="1" applyFill="1" applyBorder="1" applyAlignment="1">
      <alignment vertical="center" wrapText="1" readingOrder="1"/>
    </xf>
    <xf numFmtId="10" fontId="54" fillId="9" borderId="26" xfId="2" applyNumberFormat="1" applyFont="1" applyFill="1" applyBorder="1" applyAlignment="1" applyProtection="1">
      <alignment horizontal="center" vertical="center" wrapText="1" readingOrder="1"/>
      <protection locked="0"/>
    </xf>
    <xf numFmtId="169" fontId="54" fillId="9" borderId="72" xfId="0" applyNumberFormat="1" applyFont="1" applyFill="1" applyBorder="1" applyAlignment="1" applyProtection="1">
      <alignment horizontal="center" vertical="center" wrapText="1" readingOrder="1"/>
      <protection locked="0"/>
    </xf>
    <xf numFmtId="170" fontId="25" fillId="0" borderId="25" xfId="5" applyNumberFormat="1" applyFont="1" applyFill="1" applyBorder="1" applyAlignment="1">
      <alignment horizontal="center" vertical="center" wrapText="1" readingOrder="1"/>
    </xf>
    <xf numFmtId="0" fontId="8" fillId="3" borderId="0" xfId="0" applyFont="1" applyFill="1" applyAlignment="1">
      <alignment horizontal="center"/>
    </xf>
    <xf numFmtId="0" fontId="3" fillId="0" borderId="85" xfId="0" applyFont="1" applyBorder="1" applyAlignment="1" applyProtection="1">
      <alignment vertical="center"/>
      <protection locked="0"/>
    </xf>
    <xf numFmtId="0" fontId="3" fillId="0" borderId="86" xfId="0" applyFont="1" applyBorder="1" applyAlignment="1" applyProtection="1">
      <alignment vertical="center"/>
      <protection locked="0"/>
    </xf>
    <xf numFmtId="0" fontId="3" fillId="0" borderId="87" xfId="0" applyFont="1" applyBorder="1" applyAlignment="1" applyProtection="1">
      <alignment vertical="center"/>
      <protection locked="0"/>
    </xf>
    <xf numFmtId="0" fontId="3" fillId="0" borderId="88" xfId="0" applyFont="1" applyBorder="1" applyAlignment="1" applyProtection="1">
      <alignment vertical="center"/>
      <protection locked="0"/>
    </xf>
    <xf numFmtId="0" fontId="3" fillId="0" borderId="89" xfId="0" applyFont="1" applyBorder="1" applyAlignment="1" applyProtection="1">
      <alignment vertical="center"/>
      <protection locked="0"/>
    </xf>
    <xf numFmtId="0" fontId="31" fillId="0" borderId="94" xfId="0" applyFont="1" applyBorder="1" applyAlignment="1">
      <alignment vertical="center"/>
    </xf>
    <xf numFmtId="0" fontId="26" fillId="0" borderId="94" xfId="0" applyFont="1" applyBorder="1" applyAlignment="1">
      <alignment vertical="center"/>
    </xf>
    <xf numFmtId="0" fontId="31" fillId="0" borderId="96" xfId="0" applyFont="1" applyBorder="1" applyAlignment="1">
      <alignment vertical="center"/>
    </xf>
    <xf numFmtId="0" fontId="31" fillId="0" borderId="98" xfId="0" applyFont="1" applyBorder="1" applyAlignment="1">
      <alignment vertical="center"/>
    </xf>
    <xf numFmtId="0" fontId="31" fillId="0" borderId="88" xfId="0" applyFont="1" applyBorder="1" applyAlignment="1">
      <alignment vertical="center"/>
    </xf>
    <xf numFmtId="0" fontId="38" fillId="11" borderId="100" xfId="0" applyFont="1" applyFill="1" applyBorder="1" applyAlignment="1">
      <alignment horizontal="center" vertical="center" wrapText="1"/>
    </xf>
    <xf numFmtId="0" fontId="39" fillId="11" borderId="101" xfId="0" applyFont="1" applyFill="1" applyBorder="1" applyAlignment="1" applyProtection="1">
      <alignment vertical="center"/>
      <protection locked="0"/>
    </xf>
    <xf numFmtId="0" fontId="31" fillId="0" borderId="94" xfId="0" applyFont="1" applyBorder="1" applyAlignment="1">
      <alignment vertical="center" wrapText="1"/>
    </xf>
    <xf numFmtId="0" fontId="34" fillId="0" borderId="94" xfId="3" applyFont="1" applyBorder="1" applyAlignment="1">
      <alignment vertical="center" readingOrder="1"/>
    </xf>
    <xf numFmtId="0" fontId="0" fillId="7" borderId="94" xfId="0" applyFill="1" applyBorder="1" applyAlignment="1">
      <alignment vertical="center"/>
    </xf>
    <xf numFmtId="0" fontId="36" fillId="10" borderId="94" xfId="0" applyFont="1" applyFill="1" applyBorder="1" applyAlignment="1">
      <alignment horizontal="center" vertical="center" wrapText="1" readingOrder="1"/>
    </xf>
    <xf numFmtId="0" fontId="36" fillId="10" borderId="95" xfId="0" applyFont="1" applyFill="1" applyBorder="1" applyAlignment="1">
      <alignment horizontal="center" vertical="center" wrapText="1" readingOrder="1"/>
    </xf>
    <xf numFmtId="0" fontId="32" fillId="0" borderId="94" xfId="0" applyFont="1" applyBorder="1" applyAlignment="1" applyProtection="1">
      <alignment horizontal="left" vertical="center" wrapText="1"/>
      <protection locked="0"/>
    </xf>
    <xf numFmtId="169" fontId="54" fillId="9" borderId="95" xfId="0" applyNumberFormat="1" applyFont="1" applyFill="1" applyBorder="1" applyAlignment="1" applyProtection="1">
      <alignment horizontal="center" vertical="center" wrapText="1" readingOrder="1"/>
      <protection locked="0"/>
    </xf>
    <xf numFmtId="0" fontId="32" fillId="0" borderId="102" xfId="0" applyFont="1" applyBorder="1" applyAlignment="1" applyProtection="1">
      <alignment horizontal="left" vertical="center" wrapText="1"/>
      <protection locked="0"/>
    </xf>
    <xf numFmtId="169" fontId="54" fillId="9" borderId="103" xfId="0" applyNumberFormat="1" applyFont="1" applyFill="1" applyBorder="1" applyAlignment="1" applyProtection="1">
      <alignment horizontal="center" vertical="center" wrapText="1" readingOrder="1"/>
      <protection locked="0"/>
    </xf>
    <xf numFmtId="0" fontId="31" fillId="14" borderId="94" xfId="0" applyFont="1" applyFill="1" applyBorder="1" applyAlignment="1" applyProtection="1">
      <alignment vertical="center" wrapText="1"/>
      <protection locked="0"/>
    </xf>
    <xf numFmtId="0" fontId="31" fillId="0" borderId="94" xfId="0" applyFont="1" applyBorder="1" applyAlignment="1" applyProtection="1">
      <alignment vertical="center" wrapText="1"/>
      <protection locked="0"/>
    </xf>
    <xf numFmtId="0" fontId="31" fillId="14" borderId="104" xfId="0" applyFont="1" applyFill="1" applyBorder="1" applyAlignment="1" applyProtection="1">
      <alignment vertical="center"/>
      <protection locked="0"/>
    </xf>
    <xf numFmtId="3" fontId="25" fillId="0" borderId="25" xfId="2" applyNumberFormat="1" applyFont="1" applyFill="1" applyBorder="1" applyAlignment="1">
      <alignment horizontal="right" vertical="center" wrapText="1" readingOrder="1"/>
    </xf>
    <xf numFmtId="43" fontId="25" fillId="0" borderId="25" xfId="5" applyFont="1" applyFill="1" applyBorder="1" applyAlignment="1">
      <alignment horizontal="right" vertical="center" wrapText="1" readingOrder="1"/>
    </xf>
    <xf numFmtId="168" fontId="21" fillId="3" borderId="25" xfId="1" applyNumberFormat="1" applyFont="1" applyFill="1" applyBorder="1" applyAlignment="1">
      <alignment horizontal="right" vertical="center"/>
    </xf>
    <xf numFmtId="0" fontId="7" fillId="3" borderId="0" xfId="0" applyFont="1" applyFill="1" applyAlignment="1">
      <alignment horizontal="center"/>
    </xf>
    <xf numFmtId="43" fontId="18" fillId="0" borderId="0" xfId="1" applyFont="1" applyFill="1" applyBorder="1" applyAlignment="1">
      <alignment horizontal="center"/>
    </xf>
    <xf numFmtId="0" fontId="7" fillId="0" borderId="0" xfId="0" applyFont="1" applyAlignment="1">
      <alignment horizontal="center"/>
    </xf>
    <xf numFmtId="0" fontId="7" fillId="3" borderId="0" xfId="0" applyFont="1" applyFill="1" applyAlignment="1">
      <alignment vertical="center"/>
    </xf>
    <xf numFmtId="0" fontId="8" fillId="3" borderId="0" xfId="0" applyFont="1" applyFill="1" applyAlignment="1">
      <alignment vertical="center"/>
    </xf>
    <xf numFmtId="0" fontId="15" fillId="0" borderId="0" xfId="0" applyFont="1" applyAlignment="1">
      <alignment vertical="center"/>
    </xf>
    <xf numFmtId="0" fontId="15" fillId="0" borderId="29" xfId="0" applyFont="1" applyBorder="1" applyAlignment="1">
      <alignment vertical="center"/>
    </xf>
    <xf numFmtId="0" fontId="18" fillId="0" borderId="0" xfId="0" applyFont="1" applyAlignment="1">
      <alignment vertical="center"/>
    </xf>
    <xf numFmtId="168" fontId="15" fillId="5" borderId="80" xfId="0" applyNumberFormat="1" applyFont="1" applyFill="1" applyBorder="1"/>
    <xf numFmtId="168" fontId="16" fillId="5" borderId="80" xfId="0" applyNumberFormat="1" applyFont="1" applyFill="1" applyBorder="1"/>
    <xf numFmtId="0" fontId="15" fillId="5" borderId="80"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60" xfId="0" applyFont="1" applyFill="1" applyBorder="1" applyAlignment="1">
      <alignment horizontal="center" vertical="center" wrapText="1"/>
    </xf>
    <xf numFmtId="0" fontId="15" fillId="5" borderId="81" xfId="0" applyFont="1" applyFill="1" applyBorder="1" applyAlignment="1">
      <alignment horizontal="center" vertical="center" wrapText="1"/>
    </xf>
    <xf numFmtId="0" fontId="5" fillId="0" borderId="0" xfId="3" applyFont="1" applyAlignment="1">
      <alignment horizontal="justify" vertical="center" wrapText="1" readingOrder="1"/>
    </xf>
    <xf numFmtId="0" fontId="23" fillId="0" borderId="0" xfId="3" applyFont="1" applyAlignment="1">
      <alignment vertical="center" readingOrder="1"/>
    </xf>
    <xf numFmtId="0" fontId="68" fillId="0" borderId="0" xfId="3" applyFont="1" applyAlignment="1">
      <alignment vertical="center" readingOrder="1"/>
    </xf>
    <xf numFmtId="0" fontId="61" fillId="20" borderId="0" xfId="3" applyFont="1" applyFill="1" applyAlignment="1">
      <alignment vertical="center" readingOrder="1"/>
    </xf>
    <xf numFmtId="0" fontId="68" fillId="20" borderId="0" xfId="3" applyFont="1" applyFill="1" applyAlignment="1">
      <alignment vertical="center" readingOrder="1"/>
    </xf>
    <xf numFmtId="0" fontId="4" fillId="20" borderId="0" xfId="3" applyFont="1" applyFill="1" applyAlignment="1">
      <alignment vertical="center" readingOrder="1"/>
    </xf>
    <xf numFmtId="0" fontId="68" fillId="0" borderId="0" xfId="3" applyFont="1" applyAlignment="1">
      <alignment vertical="center" wrapText="1" readingOrder="1"/>
    </xf>
    <xf numFmtId="0" fontId="33" fillId="0" borderId="0" xfId="3" applyFont="1" applyAlignment="1">
      <alignment vertical="center" readingOrder="1"/>
    </xf>
    <xf numFmtId="0" fontId="33" fillId="17" borderId="116" xfId="3" applyFont="1" applyFill="1" applyBorder="1" applyAlignment="1">
      <alignment vertical="center" wrapText="1" readingOrder="1"/>
    </xf>
    <xf numFmtId="0" fontId="69" fillId="0" borderId="117" xfId="3" applyFont="1" applyBorder="1" applyAlignment="1">
      <alignment vertical="center" wrapText="1" readingOrder="1"/>
    </xf>
    <xf numFmtId="0" fontId="68" fillId="17" borderId="116" xfId="3" applyFont="1" applyFill="1" applyBorder="1" applyAlignment="1">
      <alignment horizontal="center" vertical="center" wrapText="1" readingOrder="1"/>
    </xf>
    <xf numFmtId="0" fontId="68" fillId="17" borderId="117" xfId="3" applyFont="1" applyFill="1" applyBorder="1" applyAlignment="1">
      <alignment horizontal="center" vertical="center" wrapText="1" readingOrder="1"/>
    </xf>
    <xf numFmtId="0" fontId="68" fillId="17" borderId="120" xfId="3" applyFont="1" applyFill="1" applyBorder="1" applyAlignment="1">
      <alignment horizontal="center" vertical="center" wrapText="1" readingOrder="1"/>
    </xf>
    <xf numFmtId="0" fontId="68" fillId="17" borderId="119" xfId="3" applyFont="1" applyFill="1" applyBorder="1" applyAlignment="1">
      <alignment horizontal="center" vertical="center" wrapText="1" readingOrder="1"/>
    </xf>
    <xf numFmtId="0" fontId="68" fillId="17" borderId="121" xfId="3" applyFont="1" applyFill="1" applyBorder="1" applyAlignment="1">
      <alignment horizontal="center" vertical="center" wrapText="1" readingOrder="1"/>
    </xf>
    <xf numFmtId="0" fontId="68" fillId="17" borderId="124" xfId="3" applyFont="1" applyFill="1" applyBorder="1" applyAlignment="1">
      <alignment horizontal="center" vertical="center" wrapText="1" readingOrder="1"/>
    </xf>
    <xf numFmtId="0" fontId="71" fillId="0" borderId="117" xfId="0" applyFont="1" applyBorder="1" applyAlignment="1" applyProtection="1">
      <alignment horizontal="left" vertical="center" wrapText="1"/>
      <protection locked="0"/>
    </xf>
    <xf numFmtId="3" fontId="69" fillId="0" borderId="117" xfId="0" applyNumberFormat="1" applyFont="1" applyBorder="1" applyAlignment="1" applyProtection="1">
      <alignment horizontal="center" vertical="center" wrapText="1"/>
      <protection locked="0"/>
    </xf>
    <xf numFmtId="43" fontId="69" fillId="0" borderId="120" xfId="1" applyFont="1" applyFill="1" applyBorder="1" applyAlignment="1">
      <alignment vertical="center" wrapText="1" readingOrder="1"/>
    </xf>
    <xf numFmtId="43" fontId="69" fillId="0" borderId="1" xfId="1" applyFont="1" applyFill="1" applyBorder="1" applyAlignment="1">
      <alignment vertical="center" wrapText="1" readingOrder="1"/>
    </xf>
    <xf numFmtId="43" fontId="69" fillId="0" borderId="109" xfId="1" applyFont="1" applyFill="1" applyBorder="1" applyAlignment="1">
      <alignment vertical="center" wrapText="1" readingOrder="1"/>
    </xf>
    <xf numFmtId="37" fontId="69" fillId="0" borderId="125" xfId="1" applyNumberFormat="1" applyFont="1" applyFill="1" applyBorder="1" applyAlignment="1">
      <alignment horizontal="center" vertical="center" wrapText="1" readingOrder="1"/>
    </xf>
    <xf numFmtId="43" fontId="69" fillId="0" borderId="126" xfId="1" applyFont="1" applyFill="1" applyBorder="1" applyAlignment="1">
      <alignment vertical="center" wrapText="1" readingOrder="1"/>
    </xf>
    <xf numFmtId="9" fontId="69" fillId="0" borderId="1" xfId="2" applyFont="1" applyFill="1" applyBorder="1" applyAlignment="1">
      <alignment horizontal="center" vertical="center" wrapText="1" readingOrder="1"/>
    </xf>
    <xf numFmtId="9" fontId="68" fillId="17" borderId="108" xfId="2" applyFont="1" applyFill="1" applyBorder="1" applyAlignment="1">
      <alignment horizontal="center" vertical="center" wrapText="1" readingOrder="1"/>
    </xf>
    <xf numFmtId="3" fontId="69" fillId="0" borderId="125" xfId="3" applyNumberFormat="1" applyFont="1" applyBorder="1" applyAlignment="1">
      <alignment horizontal="center" vertical="center" wrapText="1" readingOrder="1"/>
    </xf>
    <xf numFmtId="0" fontId="69" fillId="0" borderId="109" xfId="3" applyFont="1" applyBorder="1" applyAlignment="1">
      <alignment vertical="center" wrapText="1" readingOrder="1"/>
    </xf>
    <xf numFmtId="0" fontId="69" fillId="0" borderId="0" xfId="3" applyFont="1" applyAlignment="1">
      <alignment vertical="center" readingOrder="1"/>
    </xf>
    <xf numFmtId="0" fontId="23" fillId="3" borderId="0" xfId="3" applyFont="1" applyFill="1" applyAlignment="1">
      <alignment vertical="center" readingOrder="1"/>
    </xf>
    <xf numFmtId="0" fontId="71" fillId="0" borderId="0" xfId="0" applyFont="1"/>
    <xf numFmtId="0" fontId="69" fillId="0" borderId="115" xfId="3" applyFont="1" applyBorder="1" applyAlignment="1">
      <alignment vertical="center" readingOrder="1"/>
    </xf>
    <xf numFmtId="0" fontId="71" fillId="0" borderId="113" xfId="0" applyFont="1" applyBorder="1" applyAlignment="1" applyProtection="1">
      <alignment vertical="center"/>
      <protection locked="0"/>
    </xf>
    <xf numFmtId="0" fontId="69" fillId="0" borderId="113" xfId="3" applyFont="1" applyBorder="1" applyAlignment="1">
      <alignment vertical="center" readingOrder="1"/>
    </xf>
    <xf numFmtId="0" fontId="71" fillId="0" borderId="0" xfId="0" applyFont="1" applyAlignment="1" applyProtection="1">
      <alignment vertical="center"/>
      <protection locked="0"/>
    </xf>
    <xf numFmtId="0" fontId="71" fillId="0" borderId="115" xfId="0" applyFont="1" applyBorder="1" applyAlignment="1" applyProtection="1">
      <alignment vertical="center"/>
      <protection locked="0"/>
    </xf>
    <xf numFmtId="43" fontId="23" fillId="0" borderId="0" xfId="3" applyNumberFormat="1" applyFont="1" applyAlignment="1">
      <alignment vertical="center" readingOrder="1"/>
    </xf>
    <xf numFmtId="43" fontId="69" fillId="0" borderId="129" xfId="1" applyFont="1" applyFill="1" applyBorder="1" applyAlignment="1">
      <alignment vertical="center" wrapText="1" readingOrder="1"/>
    </xf>
    <xf numFmtId="0" fontId="69" fillId="3" borderId="0" xfId="0" applyFont="1" applyFill="1" applyAlignment="1">
      <alignment vertical="center"/>
    </xf>
    <xf numFmtId="0" fontId="69" fillId="3" borderId="0" xfId="0" applyFont="1" applyFill="1"/>
    <xf numFmtId="0" fontId="69" fillId="3" borderId="0" xfId="0" applyFont="1" applyFill="1" applyAlignment="1">
      <alignment horizontal="center"/>
    </xf>
    <xf numFmtId="0" fontId="69" fillId="0" borderId="0" xfId="0" applyFont="1"/>
    <xf numFmtId="0" fontId="67" fillId="3" borderId="0" xfId="0" applyFont="1" applyFill="1" applyAlignment="1">
      <alignment vertical="center"/>
    </xf>
    <xf numFmtId="0" fontId="67" fillId="3" borderId="0" xfId="0" applyFont="1" applyFill="1"/>
    <xf numFmtId="0" fontId="67" fillId="3" borderId="0" xfId="0" applyFont="1" applyFill="1" applyAlignment="1">
      <alignment horizontal="center"/>
    </xf>
    <xf numFmtId="0" fontId="69" fillId="0" borderId="0" xfId="0" applyFont="1" applyAlignment="1">
      <alignment vertical="center"/>
    </xf>
    <xf numFmtId="0" fontId="77" fillId="4" borderId="128" xfId="0" applyFont="1" applyFill="1" applyBorder="1" applyAlignment="1">
      <alignment horizontal="center" vertical="center"/>
    </xf>
    <xf numFmtId="0" fontId="77" fillId="4" borderId="140" xfId="0" applyFont="1" applyFill="1" applyBorder="1" applyAlignment="1">
      <alignment horizontal="center" vertical="center" wrapText="1"/>
    </xf>
    <xf numFmtId="0" fontId="77" fillId="4" borderId="139" xfId="0" applyFont="1" applyFill="1" applyBorder="1" applyAlignment="1">
      <alignment horizontal="center" vertical="center"/>
    </xf>
    <xf numFmtId="0" fontId="67" fillId="3" borderId="136" xfId="0" applyFont="1" applyFill="1" applyBorder="1" applyAlignment="1">
      <alignment vertical="center" wrapText="1"/>
    </xf>
    <xf numFmtId="0" fontId="67" fillId="3" borderId="136" xfId="0" applyFont="1" applyFill="1" applyBorder="1" applyAlignment="1">
      <alignment horizontal="center" vertical="center"/>
    </xf>
    <xf numFmtId="0" fontId="67" fillId="3" borderId="129" xfId="0" applyFont="1" applyFill="1" applyBorder="1" applyAlignment="1">
      <alignment vertical="center" wrapText="1"/>
    </xf>
    <xf numFmtId="0" fontId="67" fillId="3" borderId="129" xfId="0" applyFont="1" applyFill="1" applyBorder="1" applyAlignment="1">
      <alignment horizontal="center" vertical="center" wrapText="1"/>
    </xf>
    <xf numFmtId="0" fontId="77" fillId="4" borderId="131" xfId="0" applyFont="1" applyFill="1" applyBorder="1" applyAlignment="1">
      <alignment horizontal="center" vertical="center"/>
    </xf>
    <xf numFmtId="0" fontId="77" fillId="6" borderId="0" xfId="0" applyFont="1" applyFill="1" applyAlignment="1">
      <alignment horizontal="center" vertical="center"/>
    </xf>
    <xf numFmtId="0" fontId="69" fillId="6" borderId="0" xfId="0" applyFont="1" applyFill="1"/>
    <xf numFmtId="0" fontId="67" fillId="0" borderId="0" xfId="0" applyFont="1" applyAlignment="1">
      <alignment vertical="center"/>
    </xf>
    <xf numFmtId="0" fontId="77" fillId="0" borderId="0" xfId="0" applyFont="1" applyAlignment="1">
      <alignment vertical="center"/>
    </xf>
    <xf numFmtId="0" fontId="77" fillId="0" borderId="0" xfId="0" applyFont="1"/>
    <xf numFmtId="0" fontId="67" fillId="0" borderId="0" xfId="0" applyFont="1"/>
    <xf numFmtId="0" fontId="67" fillId="0" borderId="0" xfId="0" applyFont="1" applyAlignment="1">
      <alignment horizontal="center"/>
    </xf>
    <xf numFmtId="43" fontId="67" fillId="0" borderId="0" xfId="1" applyFont="1" applyFill="1" applyBorder="1"/>
    <xf numFmtId="0" fontId="77" fillId="0" borderId="29" xfId="0" applyFont="1" applyBorder="1" applyAlignment="1">
      <alignment vertical="center"/>
    </xf>
    <xf numFmtId="0" fontId="77" fillId="0" borderId="29" xfId="0" applyFont="1" applyBorder="1"/>
    <xf numFmtId="2" fontId="67" fillId="0" borderId="0" xfId="0" applyNumberFormat="1" applyFont="1"/>
    <xf numFmtId="43" fontId="67" fillId="0" borderId="0" xfId="1" applyFont="1" applyFill="1" applyBorder="1" applyAlignment="1">
      <alignment horizontal="center"/>
    </xf>
    <xf numFmtId="0" fontId="69" fillId="0" borderId="0" xfId="0" applyFont="1" applyAlignment="1">
      <alignment horizontal="center"/>
    </xf>
    <xf numFmtId="43" fontId="69" fillId="0" borderId="0" xfId="0" applyNumberFormat="1" applyFont="1"/>
    <xf numFmtId="170" fontId="69" fillId="0" borderId="136" xfId="5" applyNumberFormat="1" applyFont="1" applyFill="1" applyBorder="1" applyAlignment="1">
      <alignment horizontal="center" vertical="center" wrapText="1" readingOrder="1"/>
    </xf>
    <xf numFmtId="3" fontId="69" fillId="0" borderId="136" xfId="2" applyNumberFormat="1" applyFont="1" applyFill="1" applyBorder="1" applyAlignment="1">
      <alignment horizontal="right" vertical="center" wrapText="1" readingOrder="1"/>
    </xf>
    <xf numFmtId="43" fontId="69" fillId="0" borderId="136" xfId="5" applyFont="1" applyFill="1" applyBorder="1" applyAlignment="1">
      <alignment horizontal="right" vertical="center" wrapText="1" readingOrder="1"/>
    </xf>
    <xf numFmtId="37" fontId="69" fillId="0" borderId="136" xfId="1" applyNumberFormat="1" applyFont="1" applyFill="1" applyBorder="1" applyAlignment="1">
      <alignment horizontal="center" vertical="center" wrapText="1" readingOrder="1"/>
    </xf>
    <xf numFmtId="168" fontId="33" fillId="3" borderId="136" xfId="1" applyNumberFormat="1" applyFont="1" applyFill="1" applyBorder="1" applyAlignment="1">
      <alignment horizontal="right" vertical="center"/>
    </xf>
    <xf numFmtId="1" fontId="68" fillId="3" borderId="136" xfId="1" applyNumberFormat="1" applyFont="1" applyFill="1" applyBorder="1" applyAlignment="1">
      <alignment horizontal="center" vertical="center"/>
    </xf>
    <xf numFmtId="170" fontId="69" fillId="0" borderId="129" xfId="5" applyNumberFormat="1" applyFont="1" applyFill="1" applyBorder="1" applyAlignment="1">
      <alignment horizontal="center" vertical="center" wrapText="1" readingOrder="1"/>
    </xf>
    <xf numFmtId="3" fontId="69" fillId="0" borderId="129" xfId="2" applyNumberFormat="1" applyFont="1" applyFill="1" applyBorder="1" applyAlignment="1">
      <alignment horizontal="right" vertical="center" wrapText="1" readingOrder="1"/>
    </xf>
    <xf numFmtId="3" fontId="69" fillId="0" borderId="129" xfId="3" applyNumberFormat="1" applyFont="1" applyBorder="1" applyAlignment="1">
      <alignment horizontal="center" vertical="center" wrapText="1" readingOrder="1"/>
    </xf>
    <xf numFmtId="1" fontId="68" fillId="3" borderId="129" xfId="1" applyNumberFormat="1" applyFont="1" applyFill="1" applyBorder="1" applyAlignment="1">
      <alignment horizontal="center" vertical="center"/>
    </xf>
    <xf numFmtId="43" fontId="69" fillId="0" borderId="129" xfId="5" applyFont="1" applyFill="1" applyBorder="1" applyAlignment="1">
      <alignment horizontal="right" vertical="center" wrapText="1" readingOrder="1"/>
    </xf>
    <xf numFmtId="168" fontId="33" fillId="3" borderId="129" xfId="1" applyNumberFormat="1" applyFont="1" applyFill="1" applyBorder="1" applyAlignment="1">
      <alignment horizontal="right" vertical="center"/>
    </xf>
    <xf numFmtId="1" fontId="70" fillId="5" borderId="132" xfId="0" applyNumberFormat="1" applyFont="1" applyFill="1" applyBorder="1" applyAlignment="1">
      <alignment horizontal="center"/>
    </xf>
    <xf numFmtId="168" fontId="70" fillId="5" borderId="132" xfId="0" applyNumberFormat="1" applyFont="1" applyFill="1" applyBorder="1" applyAlignment="1">
      <alignment horizontal="right"/>
    </xf>
    <xf numFmtId="166" fontId="75" fillId="0" borderId="108" xfId="3" applyNumberFormat="1" applyFont="1" applyBorder="1" applyAlignment="1">
      <alignment vertical="center" wrapText="1" readingOrder="1"/>
    </xf>
    <xf numFmtId="0" fontId="74" fillId="0" borderId="110" xfId="3" applyFont="1" applyBorder="1" applyAlignment="1">
      <alignment vertical="center" wrapText="1" readingOrder="1"/>
    </xf>
    <xf numFmtId="0" fontId="74" fillId="0" borderId="109" xfId="3" applyFont="1" applyBorder="1" applyAlignment="1">
      <alignment vertical="center" wrapText="1" readingOrder="1"/>
    </xf>
    <xf numFmtId="43" fontId="69" fillId="0" borderId="110" xfId="1" applyFont="1" applyBorder="1" applyAlignment="1">
      <alignment vertical="center" wrapText="1" readingOrder="1"/>
    </xf>
    <xf numFmtId="43" fontId="69" fillId="0" borderId="109" xfId="1" applyFont="1" applyBorder="1" applyAlignment="1">
      <alignment vertical="center" wrapText="1" readingOrder="1"/>
    </xf>
    <xf numFmtId="43" fontId="69" fillId="0" borderId="1" xfId="1" applyFont="1" applyBorder="1" applyAlignment="1">
      <alignment vertical="center" wrapText="1" readingOrder="1"/>
    </xf>
    <xf numFmtId="0" fontId="62" fillId="0" borderId="108" xfId="3" applyFont="1" applyBorder="1" applyAlignment="1">
      <alignment horizontal="center" vertical="center" wrapText="1" readingOrder="1"/>
    </xf>
    <xf numFmtId="0" fontId="68" fillId="0" borderId="0" xfId="3" applyFont="1" applyAlignment="1">
      <alignment horizontal="left" vertical="center" wrapText="1" readingOrder="1"/>
    </xf>
    <xf numFmtId="0" fontId="68" fillId="0" borderId="115" xfId="3" applyFont="1" applyBorder="1" applyAlignment="1">
      <alignment horizontal="left" vertical="center" wrapText="1" readingOrder="1"/>
    </xf>
    <xf numFmtId="0" fontId="71" fillId="0" borderId="115" xfId="0" applyFont="1" applyBorder="1" applyAlignment="1" applyProtection="1">
      <alignment horizontal="left" vertical="center" wrapText="1"/>
      <protection locked="0"/>
    </xf>
    <xf numFmtId="0" fontId="71" fillId="0" borderId="117" xfId="0" applyFont="1" applyBorder="1" applyAlignment="1" applyProtection="1">
      <alignment horizontal="left" vertical="center" wrapText="1"/>
      <protection locked="0"/>
    </xf>
    <xf numFmtId="0" fontId="70" fillId="14" borderId="117" xfId="3" applyFont="1" applyFill="1" applyBorder="1" applyAlignment="1">
      <alignment horizontal="center" vertical="center" wrapText="1" readingOrder="1"/>
    </xf>
    <xf numFmtId="0" fontId="70" fillId="14" borderId="120" xfId="3" applyFont="1" applyFill="1" applyBorder="1" applyAlignment="1">
      <alignment horizontal="center" vertical="center" wrapText="1" readingOrder="1"/>
    </xf>
    <xf numFmtId="0" fontId="71" fillId="0" borderId="0" xfId="0" applyFont="1" applyAlignment="1" applyProtection="1">
      <alignment horizontal="left" vertical="center" wrapText="1"/>
      <protection locked="0"/>
    </xf>
    <xf numFmtId="0" fontId="62" fillId="16" borderId="111" xfId="3" applyFont="1" applyFill="1" applyBorder="1" applyAlignment="1">
      <alignment horizontal="left" vertical="center" wrapText="1" readingOrder="1"/>
    </xf>
    <xf numFmtId="0" fontId="69" fillId="0" borderId="2" xfId="3" applyFont="1" applyBorder="1" applyAlignment="1">
      <alignment horizontal="left" vertical="center" wrapText="1" readingOrder="1"/>
    </xf>
    <xf numFmtId="0" fontId="69" fillId="0" borderId="109" xfId="3" applyFont="1" applyBorder="1" applyAlignment="1">
      <alignment horizontal="left" vertical="center" wrapText="1" readingOrder="1"/>
    </xf>
    <xf numFmtId="43" fontId="69" fillId="0" borderId="108" xfId="1" applyFont="1" applyBorder="1" applyAlignment="1">
      <alignment horizontal="center" vertical="center" wrapText="1" readingOrder="1"/>
    </xf>
    <xf numFmtId="10" fontId="69" fillId="0" borderId="108" xfId="3" applyNumberFormat="1" applyFont="1" applyBorder="1" applyAlignment="1">
      <alignment horizontal="center" vertical="center" wrapText="1" readingOrder="1"/>
    </xf>
    <xf numFmtId="0" fontId="69" fillId="0" borderId="108" xfId="3" applyFont="1" applyBorder="1" applyAlignment="1">
      <alignment horizontal="center" vertical="center" wrapText="1" readingOrder="1"/>
    </xf>
    <xf numFmtId="0" fontId="68" fillId="17" borderId="116" xfId="3" applyFont="1" applyFill="1" applyBorder="1" applyAlignment="1">
      <alignment horizontal="center" vertical="center" wrapText="1" readingOrder="1"/>
    </xf>
    <xf numFmtId="0" fontId="68" fillId="17" borderId="117" xfId="3" applyFont="1" applyFill="1" applyBorder="1" applyAlignment="1">
      <alignment horizontal="center" vertical="center" wrapText="1" readingOrder="1"/>
    </xf>
    <xf numFmtId="0" fontId="68" fillId="17" borderId="0" xfId="3" applyFont="1" applyFill="1" applyAlignment="1">
      <alignment horizontal="center" vertical="center" wrapText="1" readingOrder="1"/>
    </xf>
    <xf numFmtId="0" fontId="68" fillId="17" borderId="122" xfId="3" applyFont="1" applyFill="1" applyBorder="1" applyAlignment="1">
      <alignment horizontal="center" vertical="center" wrapText="1" readingOrder="1"/>
    </xf>
    <xf numFmtId="0" fontId="68" fillId="17" borderId="123" xfId="3" applyFont="1" applyFill="1" applyBorder="1" applyAlignment="1">
      <alignment horizontal="center" vertical="center" wrapText="1" readingOrder="1"/>
    </xf>
    <xf numFmtId="0" fontId="68" fillId="17" borderId="118" xfId="3" applyFont="1" applyFill="1" applyBorder="1" applyAlignment="1">
      <alignment horizontal="center" vertical="center" wrapText="1" readingOrder="1"/>
    </xf>
    <xf numFmtId="43" fontId="69" fillId="0" borderId="108" xfId="1" applyFont="1" applyBorder="1" applyAlignment="1">
      <alignment vertical="center" wrapText="1" readingOrder="1"/>
    </xf>
    <xf numFmtId="0" fontId="72" fillId="18" borderId="0" xfId="3" applyFont="1" applyFill="1" applyAlignment="1">
      <alignment horizontal="center" vertical="center" wrapText="1" readingOrder="1"/>
    </xf>
    <xf numFmtId="0" fontId="73" fillId="19" borderId="0" xfId="3" applyFont="1" applyFill="1" applyAlignment="1">
      <alignment vertical="center" readingOrder="1"/>
    </xf>
    <xf numFmtId="0" fontId="68" fillId="0" borderId="108" xfId="3" applyFont="1" applyBorder="1" applyAlignment="1">
      <alignment vertical="center" wrapText="1" readingOrder="1"/>
    </xf>
    <xf numFmtId="0" fontId="69" fillId="0" borderId="109" xfId="3" applyFont="1" applyBorder="1" applyAlignment="1">
      <alignment vertical="center" wrapText="1" readingOrder="1"/>
    </xf>
    <xf numFmtId="0" fontId="23" fillId="0" borderId="109" xfId="3" applyFont="1" applyBorder="1" applyAlignment="1">
      <alignment vertical="center" wrapText="1" readingOrder="1"/>
    </xf>
    <xf numFmtId="0" fontId="23" fillId="0" borderId="109" xfId="3" applyFont="1" applyBorder="1" applyAlignment="1">
      <alignment horizontal="left" vertical="center" wrapText="1" readingOrder="1"/>
    </xf>
    <xf numFmtId="0" fontId="62" fillId="16" borderId="0" xfId="3" applyFont="1" applyFill="1" applyAlignment="1">
      <alignment vertical="center" wrapText="1" readingOrder="1"/>
    </xf>
    <xf numFmtId="0" fontId="23" fillId="0" borderId="0" xfId="3" applyFont="1" applyAlignment="1">
      <alignment vertical="center" readingOrder="1"/>
    </xf>
    <xf numFmtId="0" fontId="68" fillId="14" borderId="0" xfId="3" applyFont="1" applyFill="1" applyAlignment="1">
      <alignment vertical="center" wrapText="1" readingOrder="1"/>
    </xf>
    <xf numFmtId="0" fontId="69" fillId="14" borderId="0" xfId="3" applyFont="1" applyFill="1" applyAlignment="1">
      <alignment vertical="center" readingOrder="1"/>
    </xf>
    <xf numFmtId="0" fontId="71" fillId="0" borderId="113" xfId="0" applyFont="1" applyBorder="1" applyAlignment="1">
      <alignment horizontal="left" vertical="center" wrapText="1"/>
    </xf>
    <xf numFmtId="0" fontId="71" fillId="0" borderId="0" xfId="0" applyFont="1" applyAlignment="1">
      <alignment horizontal="left" vertical="center" wrapText="1"/>
    </xf>
    <xf numFmtId="0" fontId="68" fillId="0" borderId="115" xfId="3" applyFont="1" applyBorder="1" applyAlignment="1">
      <alignment vertical="center" wrapText="1" readingOrder="1"/>
    </xf>
    <xf numFmtId="0" fontId="69" fillId="0" borderId="115" xfId="3" applyFont="1" applyBorder="1" applyAlignment="1">
      <alignment vertical="center" readingOrder="1"/>
    </xf>
    <xf numFmtId="0" fontId="71" fillId="0" borderId="112" xfId="0" applyFont="1" applyBorder="1" applyAlignment="1" applyProtection="1">
      <alignment horizontal="left" vertical="center" wrapText="1"/>
      <protection locked="0"/>
    </xf>
    <xf numFmtId="0" fontId="62" fillId="14" borderId="108" xfId="3" applyFont="1" applyFill="1" applyBorder="1" applyAlignment="1">
      <alignment horizontal="center" vertical="center" wrapText="1" readingOrder="1"/>
    </xf>
    <xf numFmtId="0" fontId="69" fillId="14" borderId="109" xfId="3" applyFont="1" applyFill="1" applyBorder="1" applyAlignment="1">
      <alignment vertical="center" wrapText="1" readingOrder="1"/>
    </xf>
    <xf numFmtId="0" fontId="62" fillId="0" borderId="110" xfId="3" applyFont="1" applyBorder="1" applyAlignment="1">
      <alignment horizontal="center" vertical="center" wrapText="1" readingOrder="1"/>
    </xf>
    <xf numFmtId="0" fontId="62" fillId="0" borderId="1" xfId="3" applyFont="1" applyBorder="1" applyAlignment="1">
      <alignment horizontal="center" vertical="center" wrapText="1" readingOrder="1"/>
    </xf>
    <xf numFmtId="0" fontId="68" fillId="0" borderId="114" xfId="3" applyFont="1" applyBorder="1" applyAlignment="1">
      <alignment horizontal="left" vertical="center" wrapText="1" readingOrder="1"/>
    </xf>
    <xf numFmtId="0" fontId="71" fillId="0" borderId="114" xfId="0" applyFont="1" applyBorder="1" applyAlignment="1" applyProtection="1">
      <alignment horizontal="left" vertical="center" wrapText="1"/>
      <protection locked="0"/>
    </xf>
    <xf numFmtId="0" fontId="68" fillId="0" borderId="0" xfId="3" applyFont="1" applyAlignment="1">
      <alignment vertical="center" wrapText="1" readingOrder="1"/>
    </xf>
    <xf numFmtId="0" fontId="69" fillId="0" borderId="0" xfId="3" applyFont="1" applyAlignment="1">
      <alignment vertical="center" readingOrder="1"/>
    </xf>
    <xf numFmtId="0" fontId="69" fillId="0" borderId="0" xfId="0" applyFont="1" applyAlignment="1" applyProtection="1">
      <alignment horizontal="left" vertical="top" wrapText="1"/>
      <protection locked="0"/>
    </xf>
    <xf numFmtId="0" fontId="70" fillId="0" borderId="0" xfId="3" applyFont="1" applyAlignment="1">
      <alignment horizontal="left" vertical="center" wrapText="1" readingOrder="1"/>
    </xf>
    <xf numFmtId="0" fontId="61" fillId="20" borderId="0" xfId="3" applyFont="1" applyFill="1" applyAlignment="1">
      <alignment horizontal="left" vertical="center" wrapText="1" readingOrder="1"/>
    </xf>
    <xf numFmtId="0" fontId="69" fillId="3" borderId="0" xfId="3" applyFont="1" applyFill="1" applyAlignment="1">
      <alignment horizontal="left" vertical="top" wrapText="1" readingOrder="1"/>
    </xf>
    <xf numFmtId="0" fontId="69" fillId="3" borderId="0" xfId="3" applyFont="1" applyFill="1" applyAlignment="1">
      <alignment vertical="top" wrapText="1" readingOrder="1"/>
    </xf>
    <xf numFmtId="0" fontId="33" fillId="0" borderId="0" xfId="3" applyFont="1" applyAlignment="1">
      <alignment horizontal="left" vertical="top" wrapText="1" readingOrder="1"/>
    </xf>
    <xf numFmtId="0" fontId="69" fillId="0" borderId="0" xfId="3" applyFont="1" applyAlignment="1">
      <alignment horizontal="left" vertical="top" wrapText="1" readingOrder="1"/>
    </xf>
    <xf numFmtId="0" fontId="66" fillId="6" borderId="0" xfId="0" applyFont="1" applyFill="1" applyAlignment="1">
      <alignment horizontal="left" vertical="center" wrapText="1"/>
    </xf>
    <xf numFmtId="0" fontId="67" fillId="0" borderId="0" xfId="0" applyFont="1" applyAlignment="1">
      <alignment horizontal="left" vertical="center" wrapText="1"/>
    </xf>
    <xf numFmtId="0" fontId="60" fillId="5" borderId="132" xfId="0" applyFont="1" applyFill="1" applyBorder="1" applyAlignment="1">
      <alignment vertical="center" wrapText="1"/>
    </xf>
    <xf numFmtId="0" fontId="77" fillId="4" borderId="127" xfId="0" applyFont="1" applyFill="1" applyBorder="1" applyAlignment="1">
      <alignment horizontal="center" vertical="center"/>
    </xf>
    <xf numFmtId="0" fontId="77" fillId="4" borderId="128" xfId="0" applyFont="1" applyFill="1" applyBorder="1" applyAlignment="1">
      <alignment horizontal="center" vertical="center"/>
    </xf>
    <xf numFmtId="0" fontId="77" fillId="4" borderId="138" xfId="0" applyFont="1" applyFill="1" applyBorder="1" applyAlignment="1">
      <alignment horizontal="center" vertical="center"/>
    </xf>
    <xf numFmtId="0" fontId="65" fillId="5" borderId="134" xfId="0" applyFont="1" applyFill="1" applyBorder="1" applyAlignment="1">
      <alignment horizontal="center" vertical="center" wrapText="1"/>
    </xf>
    <xf numFmtId="0" fontId="77" fillId="5" borderId="134" xfId="0" applyFont="1" applyFill="1" applyBorder="1" applyAlignment="1">
      <alignment horizontal="center" vertical="center" wrapText="1"/>
    </xf>
    <xf numFmtId="0" fontId="77" fillId="5" borderId="135" xfId="0" applyFont="1" applyFill="1" applyBorder="1" applyAlignment="1">
      <alignment horizontal="center" vertical="center" wrapText="1"/>
    </xf>
    <xf numFmtId="0" fontId="67" fillId="3" borderId="0" xfId="0" applyFont="1" applyFill="1" applyAlignment="1">
      <alignment horizontal="center"/>
    </xf>
    <xf numFmtId="0" fontId="60" fillId="3" borderId="0" xfId="0" applyFont="1" applyFill="1" applyAlignment="1">
      <alignment horizontal="center" vertical="center" wrapText="1"/>
    </xf>
    <xf numFmtId="0" fontId="68" fillId="3" borderId="0" xfId="0" applyFont="1" applyFill="1" applyAlignment="1">
      <alignment horizontal="center" vertical="center" wrapText="1"/>
    </xf>
    <xf numFmtId="0" fontId="10" fillId="3" borderId="0" xfId="0" applyFont="1" applyFill="1" applyAlignment="1">
      <alignment horizontal="left" vertical="center" wrapText="1"/>
    </xf>
    <xf numFmtId="0" fontId="29" fillId="2" borderId="88" xfId="0" applyFont="1" applyFill="1" applyBorder="1" applyAlignment="1">
      <alignment horizontal="left" vertical="center"/>
    </xf>
    <xf numFmtId="0" fontId="29" fillId="2" borderId="0" xfId="0" applyFont="1" applyFill="1" applyAlignment="1">
      <alignment horizontal="left" vertical="center"/>
    </xf>
    <xf numFmtId="0" fontId="29" fillId="2" borderId="89" xfId="0" applyFont="1" applyFill="1" applyBorder="1" applyAlignment="1">
      <alignment horizontal="left" vertical="center"/>
    </xf>
    <xf numFmtId="0" fontId="30" fillId="4" borderId="88" xfId="0" applyFont="1" applyFill="1" applyBorder="1" applyAlignment="1">
      <alignment horizontal="left" vertical="center" wrapText="1"/>
    </xf>
    <xf numFmtId="0" fontId="30" fillId="4" borderId="0" xfId="0" applyFont="1" applyFill="1" applyAlignment="1">
      <alignment horizontal="left" vertical="center" wrapText="1"/>
    </xf>
    <xf numFmtId="0" fontId="30" fillId="4" borderId="89" xfId="0" applyFont="1" applyFill="1" applyBorder="1" applyAlignment="1">
      <alignment horizontal="left" vertical="center" wrapText="1"/>
    </xf>
    <xf numFmtId="0" fontId="3" fillId="0" borderId="105" xfId="3" applyFont="1" applyBorder="1" applyAlignment="1">
      <alignment vertical="center" wrapText="1" readingOrder="1"/>
    </xf>
    <xf numFmtId="0" fontId="3" fillId="0" borderId="106" xfId="3" applyFont="1" applyBorder="1" applyAlignment="1">
      <alignment vertical="center" wrapText="1" readingOrder="1"/>
    </xf>
    <xf numFmtId="0" fontId="3" fillId="0" borderId="107" xfId="3" applyFont="1" applyBorder="1" applyAlignment="1">
      <alignment vertical="center" wrapText="1" readingOrder="1"/>
    </xf>
    <xf numFmtId="49" fontId="43" fillId="0" borderId="25" xfId="3" applyNumberFormat="1" applyFont="1" applyBorder="1" applyAlignment="1">
      <alignment horizontal="left" vertical="center" wrapText="1" readingOrder="1"/>
    </xf>
    <xf numFmtId="49" fontId="43" fillId="0" borderId="95" xfId="3" applyNumberFormat="1" applyFont="1" applyBorder="1" applyAlignment="1">
      <alignment horizontal="left" vertical="center" wrapText="1" readingOrder="1"/>
    </xf>
    <xf numFmtId="0" fontId="43" fillId="0" borderId="25" xfId="3" applyFont="1" applyBorder="1" applyAlignment="1">
      <alignment horizontal="left" vertical="center" wrapText="1" readingOrder="1"/>
    </xf>
    <xf numFmtId="0" fontId="43" fillId="0" borderId="95" xfId="3" applyFont="1" applyBorder="1" applyAlignment="1">
      <alignment horizontal="left" vertical="center" wrapText="1" readingOrder="1"/>
    </xf>
    <xf numFmtId="0" fontId="43" fillId="0" borderId="25" xfId="0" applyFont="1" applyBorder="1" applyAlignment="1" applyProtection="1">
      <alignment horizontal="left" vertical="center" wrapText="1"/>
      <protection locked="0"/>
    </xf>
    <xf numFmtId="0" fontId="43" fillId="0" borderId="25" xfId="0" applyFont="1" applyBorder="1" applyAlignment="1" applyProtection="1">
      <alignment horizontal="left" vertical="center"/>
      <protection locked="0"/>
    </xf>
    <xf numFmtId="0" fontId="43" fillId="0" borderId="95" xfId="0" applyFont="1" applyBorder="1" applyAlignment="1" applyProtection="1">
      <alignment horizontal="left" vertical="center"/>
      <protection locked="0"/>
    </xf>
    <xf numFmtId="0" fontId="31" fillId="14" borderId="50" xfId="0" applyFont="1" applyFill="1" applyBorder="1" applyAlignment="1" applyProtection="1">
      <alignment horizontal="left" vertical="center"/>
      <protection locked="0"/>
    </xf>
    <xf numFmtId="0" fontId="31" fillId="14" borderId="51" xfId="0" applyFont="1" applyFill="1" applyBorder="1" applyAlignment="1" applyProtection="1">
      <alignment horizontal="left" vertical="center"/>
      <protection locked="0"/>
    </xf>
    <xf numFmtId="0" fontId="31" fillId="14" borderId="104" xfId="0" applyFont="1" applyFill="1" applyBorder="1" applyAlignment="1" applyProtection="1">
      <alignment horizontal="left" vertical="center"/>
      <protection locked="0"/>
    </xf>
    <xf numFmtId="0" fontId="30" fillId="4" borderId="94" xfId="0" applyFont="1" applyFill="1" applyBorder="1" applyAlignment="1">
      <alignment horizontal="left" vertical="center"/>
    </xf>
    <xf numFmtId="0" fontId="30" fillId="4" borderId="25" xfId="0" applyFont="1" applyFill="1" applyBorder="1" applyAlignment="1">
      <alignment horizontal="left" vertical="center"/>
    </xf>
    <xf numFmtId="0" fontId="30" fillId="4" borderId="95" xfId="0" applyFont="1" applyFill="1" applyBorder="1" applyAlignment="1">
      <alignment horizontal="left" vertical="center"/>
    </xf>
    <xf numFmtId="0" fontId="35" fillId="10" borderId="25" xfId="0" applyFont="1" applyFill="1" applyBorder="1" applyAlignment="1">
      <alignment horizontal="center" vertical="center" wrapText="1" readingOrder="1"/>
    </xf>
    <xf numFmtId="0" fontId="3" fillId="7" borderId="25" xfId="0" applyFont="1" applyFill="1" applyBorder="1" applyAlignment="1">
      <alignment vertical="center" wrapText="1"/>
    </xf>
    <xf numFmtId="0" fontId="3" fillId="7" borderId="95" xfId="0" applyFont="1" applyFill="1" applyBorder="1" applyAlignment="1">
      <alignment vertical="center" wrapText="1"/>
    </xf>
    <xf numFmtId="0" fontId="30" fillId="4" borderId="88" xfId="0" applyFont="1" applyFill="1" applyBorder="1" applyAlignment="1">
      <alignment horizontal="left" vertical="center"/>
    </xf>
    <xf numFmtId="0" fontId="30" fillId="4" borderId="0" xfId="0" applyFont="1" applyFill="1" applyAlignment="1">
      <alignment horizontal="left" vertical="center"/>
    </xf>
    <xf numFmtId="0" fontId="30" fillId="4" borderId="89" xfId="0" applyFont="1" applyFill="1" applyBorder="1" applyAlignment="1">
      <alignment horizontal="left" vertical="center"/>
    </xf>
    <xf numFmtId="0" fontId="55" fillId="14" borderId="25" xfId="3" applyFont="1" applyFill="1" applyBorder="1" applyAlignment="1">
      <alignment horizontal="left" vertical="center" wrapText="1" readingOrder="1"/>
    </xf>
    <xf numFmtId="0" fontId="55" fillId="14" borderId="95" xfId="3" applyFont="1" applyFill="1" applyBorder="1" applyAlignment="1">
      <alignment horizontal="left" vertical="center" wrapText="1" readingOrder="1"/>
    </xf>
    <xf numFmtId="0" fontId="43" fillId="3" borderId="25" xfId="3" applyFont="1" applyFill="1" applyBorder="1" applyAlignment="1">
      <alignment horizontal="left" vertical="center" wrapText="1" readingOrder="1"/>
    </xf>
    <xf numFmtId="0" fontId="43" fillId="3" borderId="95" xfId="3" applyFont="1" applyFill="1" applyBorder="1" applyAlignment="1">
      <alignment horizontal="left" vertical="center" wrapText="1" readingOrder="1"/>
    </xf>
    <xf numFmtId="0" fontId="34" fillId="7" borderId="94" xfId="0" applyFont="1" applyFill="1" applyBorder="1" applyAlignment="1">
      <alignment horizontal="center" vertical="center" wrapText="1" readingOrder="1"/>
    </xf>
    <xf numFmtId="0" fontId="34" fillId="7" borderId="25" xfId="0" applyFont="1" applyFill="1" applyBorder="1" applyAlignment="1">
      <alignment horizontal="center" vertical="center" wrapText="1" readingOrder="1"/>
    </xf>
    <xf numFmtId="0" fontId="34" fillId="7" borderId="95" xfId="0" applyFont="1" applyFill="1" applyBorder="1" applyAlignment="1">
      <alignment horizontal="center" vertical="center" wrapText="1" readingOrder="1"/>
    </xf>
    <xf numFmtId="39" fontId="3" fillId="0" borderId="94" xfId="1" applyNumberFormat="1" applyFont="1" applyFill="1" applyBorder="1" applyAlignment="1" applyProtection="1">
      <alignment horizontal="center" vertical="center" wrapText="1" readingOrder="1"/>
      <protection locked="0"/>
    </xf>
    <xf numFmtId="39" fontId="3" fillId="0" borderId="25" xfId="1" applyNumberFormat="1" applyFont="1" applyFill="1" applyBorder="1" applyAlignment="1" applyProtection="1">
      <alignment horizontal="center" vertical="center" wrapText="1" readingOrder="1"/>
      <protection locked="0"/>
    </xf>
    <xf numFmtId="10" fontId="3" fillId="9" borderId="25" xfId="2" applyNumberFormat="1" applyFont="1" applyFill="1" applyBorder="1" applyAlignment="1" applyProtection="1">
      <alignment horizontal="center" vertical="center" wrapText="1" readingOrder="1"/>
    </xf>
    <xf numFmtId="10" fontId="3" fillId="9" borderId="95" xfId="2" applyNumberFormat="1" applyFont="1" applyFill="1" applyBorder="1" applyAlignment="1" applyProtection="1">
      <alignment horizontal="center" vertical="center" wrapText="1" readingOrder="1"/>
    </xf>
    <xf numFmtId="0" fontId="41" fillId="6" borderId="25" xfId="0" applyFont="1" applyFill="1" applyBorder="1" applyAlignment="1" applyProtection="1">
      <alignment horizontal="left" vertical="center" wrapText="1"/>
      <protection locked="0"/>
    </xf>
    <xf numFmtId="0" fontId="41" fillId="6" borderId="95" xfId="0" applyFont="1" applyFill="1" applyBorder="1" applyAlignment="1" applyProtection="1">
      <alignment horizontal="left" vertical="center" wrapText="1"/>
      <protection locked="0"/>
    </xf>
    <xf numFmtId="0" fontId="41" fillId="6" borderId="66" xfId="0" applyFont="1" applyFill="1" applyBorder="1" applyAlignment="1" applyProtection="1">
      <alignment horizontal="left" vertical="center" wrapText="1"/>
      <protection locked="0"/>
    </xf>
    <xf numFmtId="0" fontId="41" fillId="6" borderId="67" xfId="0" applyFont="1" applyFill="1" applyBorder="1" applyAlignment="1" applyProtection="1">
      <alignment horizontal="left" vertical="center" wrapText="1"/>
      <protection locked="0"/>
    </xf>
    <xf numFmtId="0" fontId="41" fillId="6" borderId="97" xfId="0" applyFont="1" applyFill="1" applyBorder="1" applyAlignment="1" applyProtection="1">
      <alignment horizontal="left" vertical="center" wrapText="1"/>
      <protection locked="0"/>
    </xf>
    <xf numFmtId="0" fontId="41" fillId="6" borderId="48" xfId="0" applyFont="1" applyFill="1" applyBorder="1" applyAlignment="1" applyProtection="1">
      <alignment horizontal="left" vertical="center" wrapText="1"/>
      <protection locked="0"/>
    </xf>
    <xf numFmtId="0" fontId="41" fillId="6" borderId="49" xfId="0" applyFont="1" applyFill="1" applyBorder="1" applyAlignment="1" applyProtection="1">
      <alignment horizontal="left" vertical="center" wrapText="1"/>
      <protection locked="0"/>
    </xf>
    <xf numFmtId="0" fontId="41" fillId="6" borderId="99" xfId="0" applyFont="1" applyFill="1" applyBorder="1" applyAlignment="1" applyProtection="1">
      <alignment horizontal="left" vertical="center" wrapText="1"/>
      <protection locked="0"/>
    </xf>
    <xf numFmtId="0" fontId="41" fillId="11" borderId="34" xfId="0" applyFont="1" applyFill="1" applyBorder="1" applyAlignment="1" applyProtection="1">
      <alignment horizontal="left" vertical="center" wrapText="1"/>
      <protection locked="0"/>
    </xf>
    <xf numFmtId="0" fontId="41" fillId="11" borderId="35" xfId="0" applyFont="1" applyFill="1" applyBorder="1" applyAlignment="1" applyProtection="1">
      <alignment horizontal="left" vertical="center" wrapText="1"/>
      <protection locked="0"/>
    </xf>
    <xf numFmtId="0" fontId="41" fillId="11" borderId="101" xfId="0" applyFont="1" applyFill="1" applyBorder="1" applyAlignment="1" applyProtection="1">
      <alignment horizontal="left" vertical="center" wrapText="1"/>
      <protection locked="0"/>
    </xf>
    <xf numFmtId="0" fontId="34" fillId="0" borderId="25" xfId="3" applyFont="1" applyBorder="1" applyAlignment="1">
      <alignment horizontal="left" vertical="center" readingOrder="1"/>
    </xf>
    <xf numFmtId="0" fontId="34" fillId="0" borderId="95" xfId="3" applyFont="1" applyBorder="1" applyAlignment="1">
      <alignment horizontal="left" vertical="center" readingOrder="1"/>
    </xf>
    <xf numFmtId="0" fontId="3" fillId="0" borderId="25" xfId="3" applyFont="1" applyBorder="1" applyAlignment="1">
      <alignment horizontal="left" vertical="center" wrapText="1" readingOrder="1"/>
    </xf>
    <xf numFmtId="0" fontId="3" fillId="0" borderId="95" xfId="3" applyFont="1" applyBorder="1" applyAlignment="1">
      <alignment horizontal="left" vertical="center" wrapText="1" readingOrder="1"/>
    </xf>
    <xf numFmtId="0" fontId="3" fillId="0" borderId="25" xfId="3" applyFont="1" applyBorder="1" applyAlignment="1">
      <alignment horizontal="left" vertical="center" readingOrder="1"/>
    </xf>
    <xf numFmtId="0" fontId="3" fillId="0" borderId="95" xfId="3" applyFont="1" applyBorder="1" applyAlignment="1">
      <alignment horizontal="left" vertical="center" readingOrder="1"/>
    </xf>
    <xf numFmtId="0" fontId="29" fillId="2" borderId="94" xfId="0" applyFont="1" applyFill="1" applyBorder="1" applyAlignment="1">
      <alignment horizontal="left" vertical="center"/>
    </xf>
    <xf numFmtId="0" fontId="29" fillId="2" borderId="25" xfId="0" applyFont="1" applyFill="1" applyBorder="1" applyAlignment="1">
      <alignment horizontal="left" vertical="center"/>
    </xf>
    <xf numFmtId="0" fontId="29" fillId="2" borderId="95" xfId="0" applyFont="1" applyFill="1" applyBorder="1" applyAlignment="1">
      <alignment horizontal="left" vertical="center"/>
    </xf>
    <xf numFmtId="0" fontId="57" fillId="0" borderId="88" xfId="0" applyFont="1" applyBorder="1" applyAlignment="1">
      <alignment horizontal="center" vertical="center" wrapText="1"/>
    </xf>
    <xf numFmtId="0" fontId="57" fillId="0" borderId="0" xfId="0" applyFont="1" applyAlignment="1">
      <alignment horizontal="center" vertical="center" wrapText="1"/>
    </xf>
    <xf numFmtId="0" fontId="57" fillId="0" borderId="89" xfId="0" applyFont="1" applyBorder="1" applyAlignment="1">
      <alignment horizontal="center" vertical="center" wrapText="1"/>
    </xf>
    <xf numFmtId="0" fontId="0" fillId="8" borderId="88" xfId="0" applyFill="1" applyBorder="1" applyAlignment="1">
      <alignment horizontal="center" vertical="center"/>
    </xf>
    <xf numFmtId="0" fontId="0" fillId="8" borderId="0" xfId="0" applyFill="1" applyAlignment="1">
      <alignment horizontal="center" vertical="center"/>
    </xf>
    <xf numFmtId="0" fontId="0" fillId="8" borderId="89" xfId="0" applyFill="1" applyBorder="1" applyAlignment="1">
      <alignment horizontal="center" vertical="center"/>
    </xf>
    <xf numFmtId="0" fontId="29" fillId="2" borderId="90" xfId="0" applyFont="1" applyFill="1" applyBorder="1" applyAlignment="1">
      <alignment horizontal="left" vertical="center"/>
    </xf>
    <xf numFmtId="0" fontId="29" fillId="2" borderId="10" xfId="0" applyFont="1" applyFill="1" applyBorder="1" applyAlignment="1">
      <alignment horizontal="left" vertical="center"/>
    </xf>
    <xf numFmtId="0" fontId="29" fillId="2" borderId="91" xfId="0" applyFont="1" applyFill="1" applyBorder="1" applyAlignment="1">
      <alignment horizontal="left" vertical="center"/>
    </xf>
    <xf numFmtId="0" fontId="56" fillId="6" borderId="92" xfId="0" applyFont="1" applyFill="1" applyBorder="1" applyAlignment="1" applyProtection="1">
      <alignment horizontal="left" vertical="center" wrapText="1"/>
      <protection locked="0"/>
    </xf>
    <xf numFmtId="0" fontId="56" fillId="6" borderId="70" xfId="0" applyFont="1" applyFill="1" applyBorder="1" applyAlignment="1" applyProtection="1">
      <alignment horizontal="left" vertical="center" wrapText="1"/>
      <protection locked="0"/>
    </xf>
    <xf numFmtId="0" fontId="56" fillId="6" borderId="93" xfId="0" applyFont="1" applyFill="1" applyBorder="1" applyAlignment="1" applyProtection="1">
      <alignment horizontal="left" vertical="center" wrapText="1"/>
      <protection locked="0"/>
    </xf>
    <xf numFmtId="0" fontId="21" fillId="6" borderId="0" xfId="0" applyFont="1" applyFill="1" applyAlignment="1">
      <alignment horizontal="left" vertical="center" wrapText="1"/>
    </xf>
    <xf numFmtId="0" fontId="25" fillId="0" borderId="0" xfId="0" applyFont="1" applyAlignment="1">
      <alignment horizontal="left" vertical="center" wrapText="1"/>
    </xf>
    <xf numFmtId="0" fontId="18" fillId="0" borderId="0" xfId="0" applyFont="1" applyAlignment="1">
      <alignment horizontal="left" vertical="center" wrapText="1"/>
    </xf>
    <xf numFmtId="0" fontId="15" fillId="5" borderId="25" xfId="0" applyFont="1" applyFill="1" applyBorder="1" applyAlignment="1">
      <alignment horizontal="center" vertical="center" wrapText="1"/>
    </xf>
    <xf numFmtId="0" fontId="15" fillId="5" borderId="80" xfId="0" applyFont="1" applyFill="1" applyBorder="1" applyAlignment="1">
      <alignment horizontal="center" vertical="center" wrapText="1"/>
    </xf>
    <xf numFmtId="0" fontId="15" fillId="5" borderId="25" xfId="0" applyFont="1" applyFill="1" applyBorder="1" applyAlignment="1">
      <alignment horizontal="center" vertical="center"/>
    </xf>
    <xf numFmtId="0" fontId="16" fillId="5" borderId="27" xfId="0" applyFont="1" applyFill="1" applyBorder="1" applyAlignment="1">
      <alignment horizontal="center" vertical="center" wrapText="1"/>
    </xf>
    <xf numFmtId="0" fontId="13" fillId="5" borderId="80" xfId="0" applyFont="1" applyFill="1" applyBorder="1" applyAlignment="1">
      <alignment vertical="center" wrapText="1"/>
    </xf>
    <xf numFmtId="0" fontId="15" fillId="4" borderId="76" xfId="0" applyFont="1" applyFill="1" applyBorder="1" applyAlignment="1">
      <alignment horizontal="center" vertical="center"/>
    </xf>
    <xf numFmtId="0" fontId="15" fillId="4" borderId="59" xfId="0" applyFont="1" applyFill="1" applyBorder="1" applyAlignment="1">
      <alignment horizontal="center" vertical="center"/>
    </xf>
    <xf numFmtId="0" fontId="15" fillId="4" borderId="79" xfId="0" applyFont="1" applyFill="1" applyBorder="1" applyAlignment="1">
      <alignment horizontal="center" vertical="center"/>
    </xf>
    <xf numFmtId="0" fontId="16" fillId="5" borderId="77" xfId="0" applyFont="1" applyFill="1" applyBorder="1" applyAlignment="1">
      <alignment horizontal="center" vertical="center" wrapText="1"/>
    </xf>
    <xf numFmtId="0" fontId="15" fillId="5" borderId="77" xfId="0" applyFont="1" applyFill="1" applyBorder="1" applyAlignment="1">
      <alignment horizontal="center" vertical="center" wrapText="1"/>
    </xf>
    <xf numFmtId="0" fontId="15" fillId="5" borderId="78"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6" fillId="5" borderId="80" xfId="0" applyFont="1" applyFill="1" applyBorder="1" applyAlignment="1">
      <alignment horizontal="center" vertical="center" wrapText="1"/>
    </xf>
    <xf numFmtId="0" fontId="58" fillId="5" borderId="25" xfId="0" applyFont="1" applyFill="1" applyBorder="1" applyAlignment="1">
      <alignment horizontal="center" vertical="center" wrapText="1"/>
    </xf>
    <xf numFmtId="0" fontId="59" fillId="5" borderId="25" xfId="0" applyFont="1" applyFill="1" applyBorder="1" applyAlignment="1">
      <alignment horizontal="center" vertical="center" wrapText="1"/>
    </xf>
    <xf numFmtId="0" fontId="59" fillId="5" borderId="80" xfId="0" applyFont="1" applyFill="1" applyBorder="1" applyAlignment="1">
      <alignment horizontal="center" vertical="center" wrapText="1"/>
    </xf>
    <xf numFmtId="0" fontId="8" fillId="3" borderId="0" xfId="0" applyFont="1" applyFill="1" applyAlignment="1">
      <alignment horizontal="center"/>
    </xf>
    <xf numFmtId="0" fontId="6" fillId="3" borderId="0" xfId="0" applyFont="1" applyFill="1" applyAlignment="1">
      <alignment horizontal="center" vertical="center" wrapText="1"/>
    </xf>
    <xf numFmtId="0" fontId="14" fillId="3" borderId="0" xfId="0" applyFont="1" applyFill="1" applyAlignment="1">
      <alignment horizontal="center" vertical="center" wrapText="1"/>
    </xf>
    <xf numFmtId="0" fontId="11" fillId="3" borderId="0" xfId="0" applyFont="1" applyFill="1" applyAlignment="1">
      <alignment horizontal="left" vertical="center" wrapText="1"/>
    </xf>
    <xf numFmtId="0" fontId="43" fillId="0" borderId="60" xfId="3" applyFont="1" applyBorder="1" applyAlignment="1">
      <alignment horizontal="left" vertical="center" wrapText="1" readingOrder="1"/>
    </xf>
    <xf numFmtId="0" fontId="41" fillId="6" borderId="68" xfId="0" applyFont="1" applyFill="1" applyBorder="1" applyAlignment="1" applyProtection="1">
      <alignment horizontal="left" vertical="center" wrapText="1"/>
      <protection locked="0"/>
    </xf>
    <xf numFmtId="0" fontId="41" fillId="6" borderId="56" xfId="0" applyFont="1" applyFill="1" applyBorder="1" applyAlignment="1" applyProtection="1">
      <alignment horizontal="left" vertical="center" wrapText="1"/>
      <protection locked="0"/>
    </xf>
    <xf numFmtId="0" fontId="34" fillId="0" borderId="60" xfId="3" applyFont="1" applyBorder="1" applyAlignment="1">
      <alignment horizontal="left" vertical="center" readingOrder="1"/>
    </xf>
    <xf numFmtId="0" fontId="3" fillId="0" borderId="60" xfId="3" applyFont="1" applyBorder="1" applyAlignment="1">
      <alignment horizontal="left" vertical="center" readingOrder="1"/>
    </xf>
    <xf numFmtId="0" fontId="3" fillId="0" borderId="60" xfId="3" applyFont="1" applyBorder="1" applyAlignment="1">
      <alignment horizontal="left" vertical="center" wrapText="1" readingOrder="1"/>
    </xf>
    <xf numFmtId="0" fontId="29" fillId="2" borderId="23" xfId="0" applyFont="1" applyFill="1" applyBorder="1" applyAlignment="1">
      <alignment horizontal="left" vertical="center"/>
    </xf>
    <xf numFmtId="0" fontId="29" fillId="2" borderId="24" xfId="0" applyFont="1" applyFill="1" applyBorder="1" applyAlignment="1">
      <alignment horizontal="left" vertical="center"/>
    </xf>
    <xf numFmtId="49" fontId="43" fillId="0" borderId="60" xfId="3" applyNumberFormat="1" applyFont="1" applyBorder="1" applyAlignment="1">
      <alignment horizontal="left" vertical="center" wrapText="1" readingOrder="1"/>
    </xf>
    <xf numFmtId="49" fontId="42" fillId="0" borderId="25" xfId="3" applyNumberFormat="1" applyFont="1" applyBorder="1" applyAlignment="1">
      <alignment horizontal="left" vertical="center" wrapText="1" readingOrder="1"/>
    </xf>
    <xf numFmtId="49" fontId="42" fillId="0" borderId="60" xfId="3" applyNumberFormat="1" applyFont="1" applyBorder="1" applyAlignment="1">
      <alignment horizontal="left" vertical="center" wrapText="1" readingOrder="1"/>
    </xf>
    <xf numFmtId="0" fontId="42" fillId="0" borderId="25" xfId="3" applyFont="1" applyBorder="1" applyAlignment="1">
      <alignment horizontal="left" vertical="center" wrapText="1" readingOrder="1"/>
    </xf>
    <xf numFmtId="0" fontId="42" fillId="0" borderId="60" xfId="3" applyFont="1" applyBorder="1" applyAlignment="1">
      <alignment horizontal="left" vertical="center" wrapText="1" readingOrder="1"/>
    </xf>
    <xf numFmtId="0" fontId="30" fillId="4" borderId="23" xfId="0" applyFont="1" applyFill="1" applyBorder="1" applyAlignment="1">
      <alignment horizontal="left" vertical="center"/>
    </xf>
    <xf numFmtId="0" fontId="30" fillId="4" borderId="24" xfId="0" applyFont="1" applyFill="1" applyBorder="1" applyAlignment="1">
      <alignment horizontal="left" vertical="center"/>
    </xf>
    <xf numFmtId="0" fontId="55" fillId="14" borderId="60" xfId="3" applyFont="1" applyFill="1" applyBorder="1" applyAlignment="1">
      <alignment horizontal="left" vertical="center" wrapText="1" readingOrder="1"/>
    </xf>
    <xf numFmtId="0" fontId="3" fillId="0" borderId="62" xfId="3" applyFont="1" applyBorder="1" applyAlignment="1">
      <alignment vertical="center" wrapText="1" readingOrder="1"/>
    </xf>
    <xf numFmtId="0" fontId="3" fillId="0" borderId="63" xfId="3" applyFont="1" applyBorder="1" applyAlignment="1">
      <alignment vertical="center" wrapText="1" readingOrder="1"/>
    </xf>
    <xf numFmtId="0" fontId="3" fillId="0" borderId="64" xfId="3" applyFont="1" applyBorder="1" applyAlignment="1">
      <alignment vertical="center" wrapText="1" readingOrder="1"/>
    </xf>
    <xf numFmtId="0" fontId="43" fillId="0" borderId="60" xfId="0" applyFont="1" applyBorder="1" applyAlignment="1" applyProtection="1">
      <alignment horizontal="left" vertical="center"/>
      <protection locked="0"/>
    </xf>
    <xf numFmtId="0" fontId="30" fillId="4" borderId="23" xfId="0" applyFont="1" applyFill="1" applyBorder="1" applyAlignment="1">
      <alignment horizontal="left" vertical="center" wrapText="1"/>
    </xf>
    <xf numFmtId="0" fontId="30" fillId="4" borderId="24" xfId="0" applyFont="1" applyFill="1" applyBorder="1" applyAlignment="1">
      <alignment horizontal="left" vertical="center" wrapText="1"/>
    </xf>
    <xf numFmtId="0" fontId="31" fillId="14" borderId="61" xfId="0" applyFont="1" applyFill="1" applyBorder="1" applyAlignment="1" applyProtection="1">
      <alignment horizontal="left" vertical="center"/>
      <protection locked="0"/>
    </xf>
    <xf numFmtId="0" fontId="3" fillId="7" borderId="60" xfId="0" applyFont="1" applyFill="1" applyBorder="1" applyAlignment="1">
      <alignment vertical="center" wrapText="1"/>
    </xf>
    <xf numFmtId="0" fontId="42" fillId="3" borderId="25" xfId="3" applyFont="1" applyFill="1" applyBorder="1" applyAlignment="1">
      <alignment horizontal="left" vertical="center" wrapText="1" readingOrder="1"/>
    </xf>
    <xf numFmtId="0" fontId="42" fillId="3" borderId="60" xfId="3" applyFont="1" applyFill="1" applyBorder="1" applyAlignment="1">
      <alignment horizontal="left" vertical="center" wrapText="1" readingOrder="1"/>
    </xf>
    <xf numFmtId="0" fontId="29" fillId="2" borderId="59" xfId="0" applyFont="1" applyFill="1" applyBorder="1" applyAlignment="1">
      <alignment horizontal="left" vertical="center"/>
    </xf>
    <xf numFmtId="0" fontId="29" fillId="2" borderId="60" xfId="0" applyFont="1" applyFill="1" applyBorder="1" applyAlignment="1">
      <alignment horizontal="left" vertical="center"/>
    </xf>
    <xf numFmtId="0" fontId="30" fillId="4" borderId="59" xfId="0" applyFont="1" applyFill="1" applyBorder="1" applyAlignment="1">
      <alignment horizontal="left" vertical="center"/>
    </xf>
    <xf numFmtId="0" fontId="30" fillId="4" borderId="60" xfId="0" applyFont="1" applyFill="1" applyBorder="1" applyAlignment="1">
      <alignment horizontal="left" vertical="center"/>
    </xf>
    <xf numFmtId="0" fontId="34" fillId="7" borderId="59" xfId="0" applyFont="1" applyFill="1" applyBorder="1" applyAlignment="1">
      <alignment horizontal="center" vertical="center" wrapText="1" readingOrder="1"/>
    </xf>
    <xf numFmtId="0" fontId="34" fillId="7" borderId="60" xfId="0" applyFont="1" applyFill="1" applyBorder="1" applyAlignment="1">
      <alignment horizontal="center" vertical="center" wrapText="1" readingOrder="1"/>
    </xf>
    <xf numFmtId="39" fontId="3" fillId="0" borderId="59" xfId="1" applyNumberFormat="1" applyFont="1" applyFill="1" applyBorder="1" applyAlignment="1" applyProtection="1">
      <alignment horizontal="center" vertical="center" wrapText="1" readingOrder="1"/>
      <protection locked="0"/>
    </xf>
    <xf numFmtId="10" fontId="3" fillId="9" borderId="60" xfId="2" applyNumberFormat="1" applyFont="1" applyFill="1" applyBorder="1" applyAlignment="1" applyProtection="1">
      <alignment horizontal="center" vertical="center" wrapText="1" readingOrder="1"/>
    </xf>
    <xf numFmtId="0" fontId="57" fillId="0" borderId="23" xfId="0" applyFont="1" applyBorder="1" applyAlignment="1">
      <alignment horizontal="center" vertical="center" wrapText="1"/>
    </xf>
    <xf numFmtId="0" fontId="57" fillId="0" borderId="24" xfId="0" applyFont="1" applyBorder="1" applyAlignment="1">
      <alignment horizontal="center" vertical="center" wrapText="1"/>
    </xf>
    <xf numFmtId="0" fontId="0" fillId="8" borderId="23" xfId="0" applyFill="1" applyBorder="1" applyAlignment="1">
      <alignment horizontal="center" vertical="center"/>
    </xf>
    <xf numFmtId="0" fontId="0" fillId="8" borderId="24" xfId="0" applyFill="1" applyBorder="1" applyAlignment="1">
      <alignment horizontal="center" vertical="center"/>
    </xf>
    <xf numFmtId="0" fontId="29" fillId="2" borderId="53" xfId="0" applyFont="1" applyFill="1" applyBorder="1" applyAlignment="1">
      <alignment horizontal="left" vertical="center"/>
    </xf>
    <xf numFmtId="0" fontId="29" fillId="2" borderId="54" xfId="0" applyFont="1" applyFill="1" applyBorder="1" applyAlignment="1">
      <alignment horizontal="left" vertical="center"/>
    </xf>
    <xf numFmtId="0" fontId="41" fillId="11" borderId="58" xfId="0" applyFont="1" applyFill="1" applyBorder="1" applyAlignment="1" applyProtection="1">
      <alignment horizontal="left" vertical="center" wrapText="1"/>
      <protection locked="0"/>
    </xf>
    <xf numFmtId="0" fontId="56" fillId="6" borderId="69" xfId="0" applyFont="1" applyFill="1" applyBorder="1" applyAlignment="1" applyProtection="1">
      <alignment horizontal="left" vertical="center" wrapText="1"/>
      <protection locked="0"/>
    </xf>
    <xf numFmtId="0" fontId="56" fillId="6" borderId="71" xfId="0" applyFont="1" applyFill="1" applyBorder="1" applyAlignment="1" applyProtection="1">
      <alignment horizontal="left" vertical="center" wrapText="1"/>
      <protection locked="0"/>
    </xf>
    <xf numFmtId="0" fontId="41" fillId="6" borderId="60" xfId="0" applyFont="1" applyFill="1" applyBorder="1" applyAlignment="1" applyProtection="1">
      <alignment horizontal="left" vertical="center" wrapText="1"/>
      <protection locked="0"/>
    </xf>
    <xf numFmtId="0" fontId="59" fillId="5" borderId="25" xfId="0" applyFont="1" applyFill="1" applyBorder="1" applyAlignment="1">
      <alignment horizontal="center" vertical="center"/>
    </xf>
    <xf numFmtId="0" fontId="16" fillId="5" borderId="78" xfId="0" applyFont="1" applyFill="1" applyBorder="1" applyAlignment="1">
      <alignment horizontal="center" vertical="center" wrapText="1"/>
    </xf>
    <xf numFmtId="0" fontId="41" fillId="11" borderId="50" xfId="0" applyFont="1" applyFill="1" applyBorder="1" applyAlignment="1" applyProtection="1">
      <alignment horizontal="left" vertical="center"/>
      <protection locked="0"/>
    </xf>
    <xf numFmtId="0" fontId="41" fillId="11" borderId="51" xfId="0" applyFont="1" applyFill="1" applyBorder="1" applyAlignment="1" applyProtection="1">
      <alignment horizontal="left" vertical="center"/>
      <protection locked="0"/>
    </xf>
    <xf numFmtId="0" fontId="41" fillId="11" borderId="61" xfId="0" applyFont="1" applyFill="1" applyBorder="1" applyAlignment="1" applyProtection="1">
      <alignment horizontal="left" vertical="center"/>
      <protection locked="0"/>
    </xf>
    <xf numFmtId="0" fontId="41" fillId="11" borderId="25" xfId="0" applyFont="1" applyFill="1" applyBorder="1" applyAlignment="1" applyProtection="1">
      <alignment horizontal="left" vertical="center" wrapText="1"/>
      <protection locked="0"/>
    </xf>
    <xf numFmtId="0" fontId="41" fillId="11" borderId="60" xfId="0" applyFont="1" applyFill="1" applyBorder="1" applyAlignment="1" applyProtection="1">
      <alignment horizontal="left" vertical="center" wrapText="1"/>
      <protection locked="0"/>
    </xf>
    <xf numFmtId="0" fontId="0" fillId="8" borderId="59" xfId="0" applyFill="1" applyBorder="1" applyAlignment="1">
      <alignment horizontal="center"/>
    </xf>
    <xf numFmtId="0" fontId="0" fillId="8" borderId="25" xfId="0" applyFill="1" applyBorder="1" applyAlignment="1">
      <alignment horizontal="center"/>
    </xf>
    <xf numFmtId="0" fontId="0" fillId="8" borderId="60" xfId="0" applyFill="1" applyBorder="1" applyAlignment="1">
      <alignment horizontal="center"/>
    </xf>
    <xf numFmtId="0" fontId="56" fillId="6" borderId="59" xfId="0" applyFont="1" applyFill="1" applyBorder="1" applyAlignment="1" applyProtection="1">
      <alignment horizontal="left" vertical="center" wrapText="1"/>
      <protection locked="0"/>
    </xf>
    <xf numFmtId="0" fontId="56" fillId="6" borderId="25" xfId="0" applyFont="1" applyFill="1" applyBorder="1" applyAlignment="1" applyProtection="1">
      <alignment horizontal="left" vertical="center" wrapText="1"/>
      <protection locked="0"/>
    </xf>
    <xf numFmtId="0" fontId="56" fillId="6" borderId="60" xfId="0" applyFont="1" applyFill="1" applyBorder="1" applyAlignment="1" applyProtection="1">
      <alignment horizontal="left" vertical="center" wrapText="1"/>
      <protection locked="0"/>
    </xf>
    <xf numFmtId="0" fontId="34" fillId="15" borderId="25" xfId="3" applyFont="1" applyFill="1" applyBorder="1" applyAlignment="1">
      <alignment horizontal="left" vertical="center" wrapText="1" readingOrder="1"/>
    </xf>
    <xf numFmtId="0" fontId="34" fillId="15" borderId="60" xfId="3" applyFont="1" applyFill="1" applyBorder="1" applyAlignment="1">
      <alignment horizontal="left" vertical="center" wrapText="1" readingOrder="1"/>
    </xf>
    <xf numFmtId="0" fontId="3" fillId="7" borderId="25" xfId="0" applyFont="1" applyFill="1" applyBorder="1" applyAlignment="1">
      <alignment vertical="top" wrapText="1"/>
    </xf>
    <xf numFmtId="0" fontId="3" fillId="7" borderId="60" xfId="0" applyFont="1" applyFill="1" applyBorder="1" applyAlignment="1">
      <alignment vertical="top" wrapText="1"/>
    </xf>
    <xf numFmtId="0" fontId="3" fillId="0" borderId="0" xfId="3" applyFont="1" applyAlignment="1">
      <alignment horizontal="left" vertical="center" wrapText="1" readingOrder="1"/>
    </xf>
    <xf numFmtId="0" fontId="35" fillId="15" borderId="50" xfId="0" applyFont="1" applyFill="1" applyBorder="1" applyAlignment="1" applyProtection="1">
      <alignment horizontal="left" vertical="center"/>
      <protection locked="0"/>
    </xf>
    <xf numFmtId="0" fontId="35" fillId="15" borderId="51" xfId="0" applyFont="1" applyFill="1" applyBorder="1" applyAlignment="1" applyProtection="1">
      <alignment horizontal="left" vertical="center"/>
      <protection locked="0"/>
    </xf>
    <xf numFmtId="0" fontId="35" fillId="15" borderId="61" xfId="0" applyFont="1" applyFill="1" applyBorder="1" applyAlignment="1" applyProtection="1">
      <alignment horizontal="left" vertical="center"/>
      <protection locked="0"/>
    </xf>
    <xf numFmtId="0" fontId="57" fillId="0" borderId="30" xfId="0" applyFont="1" applyBorder="1" applyAlignment="1">
      <alignment horizontal="center" vertical="center" wrapText="1"/>
    </xf>
    <xf numFmtId="0" fontId="57" fillId="0" borderId="31"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75" xfId="0" applyFont="1" applyBorder="1" applyAlignment="1">
      <alignment horizontal="center" vertical="center" wrapText="1"/>
    </xf>
    <xf numFmtId="0" fontId="28" fillId="0" borderId="25" xfId="3" applyFont="1" applyBorder="1" applyAlignment="1">
      <alignment horizontal="left" vertical="center" wrapText="1" readingOrder="1"/>
    </xf>
    <xf numFmtId="0" fontId="28" fillId="0" borderId="60" xfId="3" applyFont="1" applyBorder="1" applyAlignment="1">
      <alignment horizontal="left" vertical="center" wrapText="1" readingOrder="1"/>
    </xf>
    <xf numFmtId="0" fontId="30" fillId="4" borderId="59" xfId="0" applyFont="1" applyFill="1" applyBorder="1" applyAlignment="1">
      <alignment horizontal="left" vertical="center" wrapText="1"/>
    </xf>
    <xf numFmtId="0" fontId="30" fillId="4" borderId="25" xfId="0" applyFont="1" applyFill="1" applyBorder="1" applyAlignment="1">
      <alignment horizontal="left" vertical="center" wrapText="1"/>
    </xf>
    <xf numFmtId="0" fontId="30" fillId="4" borderId="60" xfId="0" applyFont="1" applyFill="1" applyBorder="1" applyAlignment="1">
      <alignment horizontal="left" vertical="center" wrapText="1"/>
    </xf>
    <xf numFmtId="0" fontId="3" fillId="0" borderId="38" xfId="3" applyFont="1" applyBorder="1" applyAlignment="1">
      <alignment horizontal="left" vertical="center" wrapText="1" readingOrder="1"/>
    </xf>
    <xf numFmtId="0" fontId="3" fillId="0" borderId="39" xfId="3" applyFont="1" applyBorder="1" applyAlignment="1">
      <alignment horizontal="left" vertical="center" wrapText="1" readingOrder="1"/>
    </xf>
    <xf numFmtId="0" fontId="3" fillId="0" borderId="79" xfId="3" applyFont="1" applyBorder="1" applyAlignment="1">
      <alignment vertical="center" wrapText="1" readingOrder="1"/>
    </xf>
    <xf numFmtId="0" fontId="3" fillId="0" borderId="80" xfId="3" applyFont="1" applyBorder="1" applyAlignment="1">
      <alignment vertical="center" wrapText="1" readingOrder="1"/>
    </xf>
    <xf numFmtId="0" fontId="3" fillId="0" borderId="81" xfId="3" applyFont="1" applyBorder="1" applyAlignment="1">
      <alignment vertical="center" wrapText="1" readingOrder="1"/>
    </xf>
    <xf numFmtId="0" fontId="3" fillId="0" borderId="25" xfId="0" applyFont="1" applyBorder="1" applyAlignment="1" applyProtection="1">
      <alignment horizontal="left" vertical="center" wrapText="1"/>
      <protection locked="0"/>
    </xf>
    <xf numFmtId="0" fontId="3" fillId="0" borderId="25"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60" fillId="15" borderId="50" xfId="0" applyFont="1" applyFill="1" applyBorder="1" applyAlignment="1" applyProtection="1">
      <alignment horizontal="left" vertical="center"/>
      <protection locked="0"/>
    </xf>
    <xf numFmtId="0" fontId="60" fillId="15" borderId="51" xfId="0" applyFont="1" applyFill="1" applyBorder="1" applyAlignment="1" applyProtection="1">
      <alignment horizontal="left" vertical="center"/>
      <protection locked="0"/>
    </xf>
    <xf numFmtId="0" fontId="60" fillId="15" borderId="61" xfId="0" applyFont="1" applyFill="1" applyBorder="1" applyAlignment="1" applyProtection="1">
      <alignment horizontal="left" vertical="center"/>
      <protection locked="0"/>
    </xf>
    <xf numFmtId="49" fontId="3" fillId="0" borderId="25" xfId="3" applyNumberFormat="1" applyFont="1" applyBorder="1" applyAlignment="1">
      <alignment horizontal="left" vertical="center" wrapText="1" readingOrder="1"/>
    </xf>
    <xf numFmtId="49" fontId="3" fillId="0" borderId="60" xfId="3" applyNumberFormat="1" applyFont="1" applyBorder="1" applyAlignment="1">
      <alignment horizontal="left" vertical="center" wrapText="1" readingOrder="1"/>
    </xf>
    <xf numFmtId="49" fontId="28" fillId="0" borderId="25" xfId="3" applyNumberFormat="1" applyFont="1" applyBorder="1" applyAlignment="1">
      <alignment horizontal="left" vertical="center" wrapText="1" readingOrder="1"/>
    </xf>
    <xf numFmtId="49" fontId="28" fillId="0" borderId="60" xfId="3" applyNumberFormat="1" applyFont="1" applyBorder="1" applyAlignment="1">
      <alignment horizontal="left" vertical="center" wrapText="1" readingOrder="1"/>
    </xf>
    <xf numFmtId="0" fontId="21" fillId="6" borderId="28" xfId="0" applyFont="1" applyFill="1" applyBorder="1" applyAlignment="1">
      <alignment horizontal="left" vertical="center" wrapText="1"/>
    </xf>
    <xf numFmtId="0" fontId="16" fillId="4" borderId="25" xfId="0" applyFont="1" applyFill="1" applyBorder="1" applyAlignment="1">
      <alignment horizontal="center" vertical="center"/>
    </xf>
    <xf numFmtId="0" fontId="23" fillId="3" borderId="0" xfId="3" applyFont="1" applyFill="1" applyAlignment="1">
      <alignment horizontal="left" vertical="center" wrapText="1" readingOrder="1"/>
    </xf>
    <xf numFmtId="0" fontId="4" fillId="0" borderId="0" xfId="3" applyFont="1" applyAlignment="1">
      <alignment vertical="center" wrapText="1" readingOrder="1"/>
    </xf>
    <xf numFmtId="0" fontId="3" fillId="0" borderId="0" xfId="3" applyFont="1" applyAlignment="1">
      <alignment vertical="center" readingOrder="1"/>
    </xf>
    <xf numFmtId="0" fontId="10" fillId="3" borderId="0" xfId="3" applyFont="1" applyFill="1" applyAlignment="1">
      <alignment horizontal="left" vertical="center" wrapText="1" readingOrder="1"/>
    </xf>
    <xf numFmtId="0" fontId="23" fillId="0" borderId="0" xfId="3" applyFont="1" applyAlignment="1">
      <alignment horizontal="left" vertical="center" wrapText="1" readingOrder="1"/>
    </xf>
    <xf numFmtId="0" fontId="13" fillId="5" borderId="27" xfId="0" applyFont="1" applyFill="1" applyBorder="1" applyAlignment="1">
      <alignment horizontal="center" vertical="center" wrapText="1"/>
    </xf>
    <xf numFmtId="0" fontId="18" fillId="0" borderId="0" xfId="0" applyFont="1" applyAlignment="1">
      <alignment horizontal="center"/>
    </xf>
    <xf numFmtId="0" fontId="16" fillId="5" borderId="25" xfId="0" applyFont="1" applyFill="1" applyBorder="1" applyAlignment="1">
      <alignment horizontal="center" vertical="center"/>
    </xf>
    <xf numFmtId="0" fontId="16" fillId="5" borderId="26"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49" fillId="13" borderId="14" xfId="0" applyFont="1" applyFill="1" applyBorder="1" applyAlignment="1">
      <alignment horizontal="center" vertical="center" wrapText="1"/>
    </xf>
    <xf numFmtId="0" fontId="49" fillId="13" borderId="16" xfId="0" applyFont="1" applyFill="1" applyBorder="1" applyAlignment="1">
      <alignment horizontal="center" vertical="center" wrapText="1"/>
    </xf>
    <xf numFmtId="0" fontId="49" fillId="13" borderId="10" xfId="0" applyFont="1" applyFill="1" applyBorder="1" applyAlignment="1">
      <alignment horizontal="center" vertical="center" wrapText="1"/>
    </xf>
    <xf numFmtId="0" fontId="49" fillId="13" borderId="17" xfId="0" applyFont="1" applyFill="1" applyBorder="1" applyAlignment="1">
      <alignment horizontal="center" vertical="center" wrapText="1"/>
    </xf>
    <xf numFmtId="0" fontId="49" fillId="13" borderId="10" xfId="0" applyFont="1" applyFill="1" applyBorder="1" applyAlignment="1">
      <alignment horizontal="center" vertical="center"/>
    </xf>
    <xf numFmtId="0" fontId="49" fillId="13" borderId="17" xfId="0" applyFont="1" applyFill="1" applyBorder="1" applyAlignment="1">
      <alignment horizontal="center" vertical="center"/>
    </xf>
    <xf numFmtId="0" fontId="44" fillId="12" borderId="0" xfId="4" applyFont="1" applyFill="1" applyAlignment="1">
      <alignment horizontal="left" vertical="center" wrapText="1" indent="13" readingOrder="1"/>
    </xf>
    <xf numFmtId="0" fontId="48" fillId="3" borderId="40" xfId="4" applyFont="1" applyFill="1" applyBorder="1" applyAlignment="1">
      <alignment horizontal="left" vertical="center" wrapText="1" readingOrder="1"/>
    </xf>
    <xf numFmtId="0" fontId="49" fillId="13" borderId="11" xfId="0" applyFont="1" applyFill="1" applyBorder="1" applyAlignment="1">
      <alignment horizontal="center" vertical="center" wrapText="1"/>
    </xf>
    <xf numFmtId="0" fontId="49" fillId="13" borderId="12" xfId="0" applyFont="1" applyFill="1" applyBorder="1" applyAlignment="1">
      <alignment horizontal="center" vertical="center" wrapText="1"/>
    </xf>
    <xf numFmtId="0" fontId="49" fillId="13" borderId="13" xfId="0" applyFont="1" applyFill="1" applyBorder="1" applyAlignment="1">
      <alignment horizontal="center" vertical="center" wrapText="1"/>
    </xf>
    <xf numFmtId="0" fontId="65" fillId="5" borderId="141" xfId="0" applyFont="1" applyFill="1" applyBorder="1" applyAlignment="1">
      <alignment horizontal="center" vertical="center" wrapText="1"/>
    </xf>
    <xf numFmtId="168" fontId="77" fillId="5" borderId="141" xfId="0" applyNumberFormat="1" applyFont="1" applyFill="1" applyBorder="1" applyAlignment="1">
      <alignment horizontal="center"/>
    </xf>
    <xf numFmtId="164" fontId="4" fillId="5" borderId="141" xfId="0" applyNumberFormat="1" applyFont="1" applyFill="1" applyBorder="1" applyAlignment="1">
      <alignment horizontal="right" vertical="center"/>
    </xf>
    <xf numFmtId="43" fontId="65" fillId="5" borderId="141" xfId="0" applyNumberFormat="1" applyFont="1" applyFill="1" applyBorder="1" applyAlignment="1">
      <alignment vertical="center"/>
    </xf>
    <xf numFmtId="1" fontId="65" fillId="5" borderId="141" xfId="0" applyNumberFormat="1" applyFont="1" applyFill="1" applyBorder="1" applyAlignment="1">
      <alignment horizontal="center" vertical="center"/>
    </xf>
    <xf numFmtId="43" fontId="65" fillId="5" borderId="142" xfId="0" applyNumberFormat="1" applyFont="1" applyFill="1" applyBorder="1" applyAlignment="1">
      <alignment vertical="center"/>
    </xf>
    <xf numFmtId="0" fontId="65" fillId="5" borderId="143" xfId="0" applyFont="1" applyFill="1" applyBorder="1" applyAlignment="1">
      <alignment horizontal="center" vertical="center" wrapText="1"/>
    </xf>
    <xf numFmtId="0" fontId="78" fillId="5" borderId="143" xfId="0" applyFont="1" applyFill="1" applyBorder="1" applyAlignment="1">
      <alignment horizontal="center" vertical="center" wrapText="1"/>
    </xf>
    <xf numFmtId="0" fontId="79" fillId="5" borderId="143" xfId="0" applyFont="1" applyFill="1" applyBorder="1" applyAlignment="1">
      <alignment horizontal="center" vertical="center" wrapText="1"/>
    </xf>
    <xf numFmtId="0" fontId="77" fillId="5" borderId="143" xfId="0" applyFont="1" applyFill="1" applyBorder="1" applyAlignment="1">
      <alignment horizontal="center" vertical="center" wrapText="1"/>
    </xf>
    <xf numFmtId="0" fontId="77" fillId="5" borderId="143" xfId="0" applyFont="1" applyFill="1" applyBorder="1" applyAlignment="1">
      <alignment horizontal="center" vertical="center"/>
    </xf>
    <xf numFmtId="0" fontId="77" fillId="5" borderId="143" xfId="0" applyFont="1" applyFill="1" applyBorder="1" applyAlignment="1">
      <alignment horizontal="center" vertical="center" wrapText="1"/>
    </xf>
    <xf numFmtId="0" fontId="77" fillId="5" borderId="144" xfId="0" applyFont="1" applyFill="1" applyBorder="1" applyAlignment="1">
      <alignment horizontal="center" vertical="center" wrapText="1"/>
    </xf>
    <xf numFmtId="0" fontId="65" fillId="5" borderId="145" xfId="0" applyFont="1" applyFill="1" applyBorder="1" applyAlignment="1">
      <alignment horizontal="center" vertical="center" wrapText="1"/>
    </xf>
    <xf numFmtId="0" fontId="78" fillId="5" borderId="145" xfId="0" applyFont="1" applyFill="1" applyBorder="1" applyAlignment="1">
      <alignment horizontal="center" vertical="center" wrapText="1"/>
    </xf>
    <xf numFmtId="0" fontId="79" fillId="5" borderId="145" xfId="0" applyFont="1" applyFill="1" applyBorder="1" applyAlignment="1">
      <alignment horizontal="center" vertical="center" wrapText="1"/>
    </xf>
    <xf numFmtId="0" fontId="77" fillId="5" borderId="145" xfId="0" applyFont="1" applyFill="1" applyBorder="1" applyAlignment="1">
      <alignment horizontal="center" vertical="center" wrapText="1"/>
    </xf>
    <xf numFmtId="0" fontId="77" fillId="5" borderId="145" xfId="0" applyFont="1" applyFill="1" applyBorder="1" applyAlignment="1">
      <alignment horizontal="center" vertical="center" wrapText="1"/>
    </xf>
    <xf numFmtId="0" fontId="77" fillId="5" borderId="146" xfId="0" applyFont="1" applyFill="1" applyBorder="1" applyAlignment="1">
      <alignment horizontal="center" vertical="center" wrapText="1"/>
    </xf>
    <xf numFmtId="168" fontId="68" fillId="3" borderId="137" xfId="1" applyNumberFormat="1" applyFont="1" applyFill="1" applyBorder="1" applyAlignment="1">
      <alignment vertical="center"/>
    </xf>
    <xf numFmtId="168" fontId="68" fillId="3" borderId="130" xfId="1" applyNumberFormat="1" applyFont="1" applyFill="1" applyBorder="1" applyAlignment="1">
      <alignment vertical="center"/>
    </xf>
    <xf numFmtId="168" fontId="70" fillId="5" borderId="133" xfId="0" applyNumberFormat="1" applyFont="1" applyFill="1" applyBorder="1" applyAlignment="1">
      <alignment vertical="center"/>
    </xf>
    <xf numFmtId="0" fontId="64" fillId="16" borderId="108" xfId="3" applyFont="1" applyFill="1" applyBorder="1" applyAlignment="1">
      <alignment horizontal="left" vertical="center" wrapText="1" readingOrder="1"/>
    </xf>
    <xf numFmtId="0" fontId="64" fillId="16" borderId="108" xfId="3" applyFont="1" applyFill="1" applyBorder="1" applyAlignment="1">
      <alignment horizontal="left" vertical="center" wrapText="1" readingOrder="1"/>
    </xf>
  </cellXfs>
  <cellStyles count="6">
    <cellStyle name="Millares" xfId="1" builtinId="3"/>
    <cellStyle name="Millares 2" xfId="5" xr:uid="{00000000-0005-0000-0000-000001000000}"/>
    <cellStyle name="Normal" xfId="0" builtinId="0"/>
    <cellStyle name="Normal 2" xfId="3" xr:uid="{00000000-0005-0000-0000-000003000000}"/>
    <cellStyle name="Normal 2 2" xfId="4" xr:uid="{00000000-0005-0000-0000-000004000000}"/>
    <cellStyle name="Porcentaje" xfId="2" builtinId="5"/>
  </cellStyles>
  <dxfs count="45">
    <dxf>
      <font>
        <b val="0"/>
        <i val="0"/>
        <strike val="0"/>
        <condense val="0"/>
        <extend val="0"/>
        <outline val="0"/>
        <shadow val="0"/>
        <u val="none"/>
        <vertAlign val="baseline"/>
        <sz val="9"/>
        <color auto="1"/>
        <name val="Calibri"/>
        <scheme val="none"/>
      </font>
      <numFmt numFmtId="169"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35" formatCode="_(* #,##0.00_);_(* \(#,##0.00\);_(* &quot;-&quot;??_);_(@_)"/>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Montserrat"/>
        <scheme val="none"/>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Montserrat"/>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Montserrat"/>
        <scheme val="none"/>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169"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35" formatCode="_(* #,##0.00_);_(* \(#,##0.00\);_(* &quot;-&quot;??_);_(@_)"/>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FF0000"/>
        <name val="Calibri"/>
        <scheme val="minor"/>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medium">
          <color indexed="64"/>
        </left>
        <right style="medium">
          <color indexed="64"/>
        </right>
        <bottom style="thin">
          <color theme="0" tint="-0.34998626667073579"/>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bottom style="thin">
          <color indexed="64"/>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169"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35" formatCode="_(* #,##0.00_);_(* \(#,##0.00\);_(* &quot;-&quot;??_);_(@_)"/>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6" formatCode="[$-10409]#,##0.00;\-#,##0.00"/>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medium">
          <color indexed="64"/>
        </left>
        <right style="medium">
          <color indexed="64"/>
        </right>
        <bottom style="thin">
          <color theme="0" tint="-0.34998626667073579"/>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bottom style="thin">
          <color indexed="64"/>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xr9:uid="{00000000-0011-0000-FFFF-FFFF00000000}"/>
  </tableStyles>
  <colors>
    <mruColors>
      <color rgb="FFECF4FA"/>
      <color rgb="FF000000"/>
      <color rgb="FF16065A"/>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14</xdr:col>
      <xdr:colOff>11613</xdr:colOff>
      <xdr:row>0</xdr:row>
      <xdr:rowOff>0</xdr:rowOff>
    </xdr:from>
    <xdr:to>
      <xdr:col>14</xdr:col>
      <xdr:colOff>639102</xdr:colOff>
      <xdr:row>1</xdr:row>
      <xdr:rowOff>11616</xdr:rowOff>
    </xdr:to>
    <xdr:pic>
      <xdr:nvPicPr>
        <xdr:cNvPr id="3" name="Imagen 2">
          <a:extLst>
            <a:ext uri="{FF2B5EF4-FFF2-40B4-BE49-F238E27FC236}">
              <a16:creationId xmlns:a16="http://schemas.microsoft.com/office/drawing/2014/main" id="{CF778778-4EFE-4CF1-8E04-F15281E70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778" y="0"/>
          <a:ext cx="627489" cy="627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1424517</xdr:colOff>
      <xdr:row>0</xdr:row>
      <xdr:rowOff>1</xdr:rowOff>
    </xdr:from>
    <xdr:to>
      <xdr:col>9</xdr:col>
      <xdr:colOff>1168400</xdr:colOff>
      <xdr:row>5</xdr:row>
      <xdr:rowOff>21167</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67184" y="1"/>
          <a:ext cx="1169458" cy="11324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466726</xdr:colOff>
      <xdr:row>0</xdr:row>
      <xdr:rowOff>0</xdr:rowOff>
    </xdr:from>
    <xdr:to>
      <xdr:col>0</xdr:col>
      <xdr:colOff>1085850</xdr:colOff>
      <xdr:row>3</xdr:row>
      <xdr:rowOff>13249</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6" y="0"/>
          <a:ext cx="619124" cy="657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704850</xdr:colOff>
      <xdr:row>0</xdr:row>
      <xdr:rowOff>24093</xdr:rowOff>
    </xdr:from>
    <xdr:to>
      <xdr:col>9</xdr:col>
      <xdr:colOff>697379</xdr:colOff>
      <xdr:row>4</xdr:row>
      <xdr:rowOff>152400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58075" y="24093"/>
          <a:ext cx="1160930" cy="9284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171451</xdr:colOff>
      <xdr:row>0</xdr:row>
      <xdr:rowOff>19051</xdr:rowOff>
    </xdr:from>
    <xdr:to>
      <xdr:col>0</xdr:col>
      <xdr:colOff>742950</xdr:colOff>
      <xdr:row>2</xdr:row>
      <xdr:rowOff>172000</xdr:rowOff>
    </xdr:to>
    <xdr:pic>
      <xdr:nvPicPr>
        <xdr:cNvPr id="3" name="Imagen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1" y="19051"/>
          <a:ext cx="571499" cy="59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904691</xdr:colOff>
      <xdr:row>0</xdr:row>
      <xdr:rowOff>33618</xdr:rowOff>
    </xdr:from>
    <xdr:to>
      <xdr:col>9</xdr:col>
      <xdr:colOff>798981</xdr:colOff>
      <xdr:row>5</xdr:row>
      <xdr:rowOff>8032</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53191" y="33618"/>
          <a:ext cx="1149349" cy="9829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200026</xdr:colOff>
      <xdr:row>0</xdr:row>
      <xdr:rowOff>0</xdr:rowOff>
    </xdr:from>
    <xdr:to>
      <xdr:col>0</xdr:col>
      <xdr:colOff>996950</xdr:colOff>
      <xdr:row>3</xdr:row>
      <xdr:rowOff>30614</xdr:rowOff>
    </xdr:to>
    <xdr:pic>
      <xdr:nvPicPr>
        <xdr:cNvPr id="3" name="Imagen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6" y="0"/>
          <a:ext cx="796924" cy="830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1457325</xdr:colOff>
      <xdr:row>0</xdr:row>
      <xdr:rowOff>38099</xdr:rowOff>
    </xdr:from>
    <xdr:to>
      <xdr:col>9</xdr:col>
      <xdr:colOff>663575</xdr:colOff>
      <xdr:row>4</xdr:row>
      <xdr:rowOff>235526</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10600" y="38099"/>
          <a:ext cx="987425" cy="10007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1019175</xdr:colOff>
      <xdr:row>0</xdr:row>
      <xdr:rowOff>971550</xdr:rowOff>
    </xdr:to>
    <xdr:pic>
      <xdr:nvPicPr>
        <xdr:cNvPr id="2" name="Picture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19175" cy="97155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damartinez\Downloads\Presup%202013\SAPRECI%20V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aflorentino\Escritorio\SAPRECI%2020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pcnpro21\Documents%20and%20Settings\enoviedo\Escritorio\Reunion%202309\POA%202011direcciones\Formularios%20de%20Proyectos%20POA%202011%20(2)DIRECCION%20FINANCIERA%20definitiv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gral por areas"/>
      <sheetName val="Solicitado"/>
      <sheetName val="listas"/>
      <sheetName val="gral por desglose"/>
      <sheetName val="gral por renglones"/>
      <sheetName val="Hoja1"/>
      <sheetName val="Intro"/>
      <sheetName val="Estimado 2011"/>
      <sheetName val="Presup y Proy"/>
      <sheetName val="Est Prog"/>
      <sheetName val="Est Prog Seg"/>
      <sheetName val="Obj Gast"/>
      <sheetName val="Proy Des Inst e Inv"/>
      <sheetName val="Proy de Tecn"/>
      <sheetName val="POA x Dir 2011"/>
      <sheetName val="Cons Dir"/>
      <sheetName val="Cons Far"/>
      <sheetName val="F1"/>
      <sheetName val="F2"/>
      <sheetName val="F3"/>
      <sheetName val="F4"/>
      <sheetName val="F5"/>
      <sheetName val="F6"/>
      <sheetName val="F7"/>
      <sheetName val="F8"/>
      <sheetName val="F9"/>
      <sheetName val="F10"/>
      <sheetName val="Cons por Obj del Gasto"/>
      <sheetName val="Cons por Depto Jud"/>
      <sheetName val="Trib. Sala por Dep Jud"/>
      <sheetName val="Detalle Dep Jud"/>
      <sheetName val="Detalle por Trib. Sala"/>
      <sheetName val="Detalle del Cons"/>
      <sheetName val="Base del Detalle"/>
      <sheetName val="Actualiz Mob y Equ"/>
      <sheetName val="Actualiz Seguro Medico"/>
      <sheetName val="Hoja3 (2)"/>
      <sheetName val="Estadisticas"/>
      <sheetName val="Estadistica 2"/>
      <sheetName val="PIB, PGN y PPJ América"/>
      <sheetName val="Hoja5"/>
      <sheetName val="Hoja2"/>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Gral"/>
      <sheetName val="Intro Budget"/>
      <sheetName val="Solicitado"/>
      <sheetName val="gral por areas"/>
      <sheetName val="gral por desglose"/>
      <sheetName val="gral por renglones"/>
      <sheetName val="listas"/>
      <sheetName val="botones"/>
      <sheetName val="Intro"/>
      <sheetName val="Est de Ing"/>
      <sheetName val="Est Prog"/>
      <sheetName val="Est Prog Seg"/>
      <sheetName val="Obj Gast"/>
      <sheetName val="Proy Des Inst e Inv"/>
      <sheetName val="Proy de Tecn"/>
      <sheetName val="POA x Dir 2011"/>
      <sheetName val="Cons Dir"/>
      <sheetName val="Cons Far"/>
      <sheetName val="F1"/>
      <sheetName val="F3"/>
      <sheetName val="F4"/>
      <sheetName val="F5"/>
      <sheetName val="F6"/>
      <sheetName val="F8"/>
      <sheetName val="F9"/>
      <sheetName val="F10"/>
      <sheetName val="Cons por Obj del Gasto"/>
      <sheetName val="Cons por Depto Jud"/>
      <sheetName val="Trib. Sala por Dep Jud"/>
      <sheetName val="Detalle Dep Jud"/>
      <sheetName val="Detalle por Trib. Sala"/>
      <sheetName val="Detalle del Cons"/>
      <sheetName val="Actualiz Seguro Medico"/>
      <sheetName val="Actualiz Mob y Equ"/>
      <sheetName val="Base del Detalle"/>
      <sheetName val="Actual Sueldos"/>
      <sheetName val="Estadisticas"/>
      <sheetName val="Estadistica 2"/>
      <sheetName val="PIB, PGN y PPJ Améric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Formulario Proyectos y Activid."/>
      <sheetName val="Formulario de Presupuesto (1)"/>
      <sheetName val="Formulario de Presupuesto (2)"/>
      <sheetName val="Formulario de Presupuesto (3)"/>
      <sheetName val="Formulario de Presupuesto (4)"/>
      <sheetName val="Formulario de Presupuesto (5)"/>
      <sheetName val="Formulario de Presupuesto (6)"/>
      <sheetName val="Formulario de Presupuesto (7)"/>
      <sheetName val="Formulario de Presupuesto (8)"/>
      <sheetName val="Formulario de Presupuesto (9)"/>
      <sheetName val="Formulario de Presupuesto (10)"/>
      <sheetName val="Formulario de Presupuesto (11)"/>
      <sheetName val="Formulario de Presupuesto (12)"/>
      <sheetName val="Formulario de Presupuesto (13)"/>
      <sheetName val="Formulario de Presupuesto (14)"/>
      <sheetName val="Formulario de Presupuesto (15)"/>
      <sheetName val="Perfil Proyecto"/>
      <sheetName val="Matriz poa"/>
      <sheetName val="lista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134524" displayName="Tabla134524" ref="A27:J30" totalsRowShown="0" headerRowDxfId="44" dataDxfId="42" headerRowBorderDxfId="43" tableBorderDxfId="41" totalsRowBorderDxfId="40">
  <autoFilter ref="A27:J30" xr:uid="{00000000-0009-0000-0100-000003000000}"/>
  <tableColumns count="10">
    <tableColumn id="1" xr3:uid="{00000000-0010-0000-0000-000001000000}" name="Producto" dataDxfId="39"/>
    <tableColumn id="2" xr3:uid="{00000000-0010-0000-0000-000002000000}" name="Indicador" dataDxfId="38"/>
    <tableColumn id="3" xr3:uid="{00000000-0010-0000-0000-000003000000}" name="Física_x000a_(A)" dataDxfId="37"/>
    <tableColumn id="4" xr3:uid="{00000000-0010-0000-0000-000004000000}" name="Financiera_x000a_(B)" dataDxfId="36" dataCellStyle="Millares 2"/>
    <tableColumn id="9" xr3:uid="{00000000-0010-0000-0000-000009000000}" name="Física_x000a_(C)" dataDxfId="35" dataCellStyle="Porcentaje"/>
    <tableColumn id="10" xr3:uid="{00000000-0010-0000-0000-00000A000000}" name="Financiera_x000a_(D)" dataDxfId="34" dataCellStyle="Millares 2">
      <calculatedColumnFormula>+D28/4</calculatedColumnFormula>
    </tableColumn>
    <tableColumn id="5" xr3:uid="{00000000-0010-0000-0000-000005000000}" name="Física _x000a_(E)" dataDxfId="33"/>
    <tableColumn id="6" xr3:uid="{00000000-0010-0000-0000-000006000000}" name="Financiera _x000a_ (F)" dataDxfId="32">
      <calculatedColumnFormula>+Tabla134524[[#This Row],[Financiera
(D)]]</calculatedColumnFormula>
    </tableColumn>
    <tableColumn id="7" xr3:uid="{00000000-0010-0000-0000-000007000000}" name="Física _x000a_(%)_x000a_ G=E/C" dataDxfId="31" dataCellStyle="Porcentaje">
      <calculatedColumnFormula>IF(G28&gt;0,G28/E28,0)</calculatedColumnFormula>
    </tableColumn>
    <tableColumn id="8" xr3:uid="{00000000-0010-0000-0000-000008000000}" name="Financiero _x000a_(%) _x000a_H=F/D" dataDxfId="30">
      <calculatedColumnFormula>IF(H28&gt;0,H28/D28,0)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3452" displayName="Tabla13452" ref="A27:J30" totalsRowShown="0" headerRowDxfId="29" dataDxfId="27" headerRowBorderDxfId="28" tableBorderDxfId="26" totalsRowBorderDxfId="25">
  <autoFilter ref="A27:J30" xr:uid="{00000000-0009-0000-0100-000001000000}"/>
  <tableColumns count="10">
    <tableColumn id="1" xr3:uid="{00000000-0010-0000-0100-000001000000}" name="Producto" dataDxfId="24"/>
    <tableColumn id="2" xr3:uid="{00000000-0010-0000-0100-000002000000}" name="Indicador" dataDxfId="23"/>
    <tableColumn id="3" xr3:uid="{00000000-0010-0000-0100-000003000000}" name="Física_x000a_(A)" dataDxfId="22"/>
    <tableColumn id="4" xr3:uid="{00000000-0010-0000-0100-000004000000}" name="Financiera_x000a_(B)" dataDxfId="21" dataCellStyle="Millares 2"/>
    <tableColumn id="9" xr3:uid="{00000000-0010-0000-0100-000009000000}" name="Física_x000a_(C)" dataDxfId="20" dataCellStyle="Porcentaje"/>
    <tableColumn id="10" xr3:uid="{00000000-0010-0000-0100-00000A000000}" name="Financiera_x000a_(D)" dataDxfId="19" dataCellStyle="Millares 2">
      <calculatedColumnFormula>+D28/4</calculatedColumnFormula>
    </tableColumn>
    <tableColumn id="5" xr3:uid="{00000000-0010-0000-0100-000005000000}" name="Física _x000a_(E)" dataDxfId="18"/>
    <tableColumn id="6" xr3:uid="{00000000-0010-0000-0100-000006000000}" name="Financiera _x000a_ (F)" dataDxfId="17">
      <calculatedColumnFormula>+Tabla13452[[#This Row],[Financiera
(D)]]</calculatedColumnFormula>
    </tableColumn>
    <tableColumn id="7" xr3:uid="{00000000-0010-0000-0100-000007000000}" name="Física _x000a_(%)_x000a_ G=E/C" dataDxfId="16" dataCellStyle="Porcentaje">
      <calculatedColumnFormula>IF(G28&gt;0,G28/E28,0)</calculatedColumnFormula>
    </tableColumn>
    <tableColumn id="8" xr3:uid="{00000000-0010-0000-0100-000008000000}" name="Financiero _x000a_(%) _x000a_H=F/D" dataDxfId="15">
      <calculatedColumnFormula>IF(H28&gt;0,H28/D28,0)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a1345" displayName="Tabla1345" ref="A27:J30" totalsRowShown="0" headerRowDxfId="14" dataDxfId="12" headerRowBorderDxfId="13" tableBorderDxfId="11" totalsRowBorderDxfId="10">
  <autoFilter ref="A27:J30" xr:uid="{00000000-0009-0000-0100-000004000000}"/>
  <tableColumns count="10">
    <tableColumn id="1" xr3:uid="{00000000-0010-0000-0200-000001000000}" name="Producto" dataDxfId="9"/>
    <tableColumn id="2" xr3:uid="{00000000-0010-0000-0200-000002000000}" name="Indicador" dataDxfId="8"/>
    <tableColumn id="3" xr3:uid="{00000000-0010-0000-0200-000003000000}" name="Física_x000a_(A)" dataDxfId="7"/>
    <tableColumn id="4" xr3:uid="{00000000-0010-0000-0200-000004000000}" name="Financiera_x000a_(B)" dataDxfId="6" dataCellStyle="Millares 2"/>
    <tableColumn id="9" xr3:uid="{00000000-0010-0000-0200-000009000000}" name="Física_x000a_(C)" dataDxfId="5" dataCellStyle="Porcentaje"/>
    <tableColumn id="10" xr3:uid="{00000000-0010-0000-0200-00000A000000}" name="Financiera_x000a_(D)" dataDxfId="4" dataCellStyle="Millares 2">
      <calculatedColumnFormula>+D28/4</calculatedColumnFormula>
    </tableColumn>
    <tableColumn id="5" xr3:uid="{00000000-0010-0000-0200-000005000000}" name="Física _x000a_(E)" dataDxfId="3"/>
    <tableColumn id="6" xr3:uid="{00000000-0010-0000-0200-000006000000}" name="Financiera _x000a_ (F)" dataDxfId="2">
      <calculatedColumnFormula>+Tabla1345[[#This Row],[Financiera
(D)]]</calculatedColumnFormula>
    </tableColumn>
    <tableColumn id="7" xr3:uid="{00000000-0010-0000-0200-000007000000}" name="Física _x000a_(%)_x000a_ G=E/C" dataDxfId="1" dataCellStyle="Porcentaje">
      <calculatedColumnFormula>IF(G28&gt;0,G28/E28,0)</calculatedColumnFormula>
    </tableColumn>
    <tableColumn id="8" xr3:uid="{00000000-0010-0000-0200-000008000000}" name="Financiero _x000a_(%) _x000a_H=F/D" dataDxfId="0">
      <calculatedColumnFormula>IF(H28&gt;0,H28/D28,0)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2"/>
  <sheetViews>
    <sheetView showGridLines="0" topLeftCell="C1" zoomScale="110" zoomScaleNormal="110" zoomScaleSheetLayoutView="82" workbookViewId="0">
      <selection activeCell="O35" sqref="O35:X35"/>
    </sheetView>
  </sheetViews>
  <sheetFormatPr baseColWidth="10" defaultColWidth="11.42578125" defaultRowHeight="16.5"/>
  <cols>
    <col min="1" max="1" width="0" style="229" hidden="1" customWidth="1"/>
    <col min="2" max="2" width="24" style="229" hidden="1" customWidth="1"/>
    <col min="3" max="3" width="0.140625" style="229" customWidth="1"/>
    <col min="4" max="8" width="0" style="229" hidden="1" customWidth="1"/>
    <col min="9" max="10" width="17.7109375" style="229" hidden="1" customWidth="1"/>
    <col min="11" max="11" width="0.140625" style="229" customWidth="1"/>
    <col min="12" max="12" width="20.85546875" style="229" hidden="1" customWidth="1"/>
    <col min="13" max="13" width="0.140625" style="229" customWidth="1"/>
    <col min="14" max="14" width="3.42578125" style="229" customWidth="1"/>
    <col min="15" max="15" width="24.140625" style="229" customWidth="1"/>
    <col min="16" max="16" width="29.85546875" style="229" customWidth="1"/>
    <col min="17" max="17" width="13.42578125" style="229" customWidth="1"/>
    <col min="18" max="18" width="21.140625" style="229" customWidth="1"/>
    <col min="19" max="19" width="18.85546875" style="229" customWidth="1"/>
    <col min="20" max="20" width="21.140625" style="229" customWidth="1"/>
    <col min="21" max="21" width="18.85546875" style="229" customWidth="1"/>
    <col min="22" max="22" width="21.140625" style="229" customWidth="1"/>
    <col min="23" max="23" width="14.85546875" style="229" customWidth="1"/>
    <col min="24" max="24" width="16" style="229" customWidth="1"/>
    <col min="25" max="27" width="11.42578125" style="229"/>
    <col min="28" max="28" width="19.7109375" style="229" bestFit="1" customWidth="1"/>
    <col min="29" max="16384" width="11.42578125" style="229"/>
  </cols>
  <sheetData>
    <row r="1" spans="1:24" ht="48.75" customHeight="1">
      <c r="A1" s="336" t="s">
        <v>0</v>
      </c>
      <c r="B1" s="337"/>
      <c r="C1" s="337"/>
      <c r="D1" s="337"/>
      <c r="E1" s="337"/>
      <c r="F1" s="337"/>
      <c r="G1" s="337"/>
      <c r="H1" s="337"/>
      <c r="I1" s="337"/>
      <c r="J1" s="337"/>
      <c r="K1" s="337"/>
      <c r="L1" s="337"/>
      <c r="M1" s="337"/>
      <c r="N1" s="337"/>
      <c r="O1" s="337"/>
      <c r="P1" s="337"/>
      <c r="Q1" s="337"/>
      <c r="R1" s="337"/>
      <c r="S1" s="337"/>
      <c r="T1" s="337"/>
      <c r="U1" s="337"/>
      <c r="V1" s="337"/>
      <c r="W1" s="337"/>
      <c r="X1" s="337"/>
    </row>
    <row r="2" spans="1:24" ht="24" customHeight="1">
      <c r="B2" s="338" t="s">
        <v>1</v>
      </c>
      <c r="C2" s="339"/>
      <c r="D2" s="339"/>
      <c r="E2" s="339"/>
      <c r="F2" s="339"/>
      <c r="G2" s="339"/>
      <c r="H2" s="339"/>
      <c r="I2" s="339"/>
      <c r="J2" s="339"/>
      <c r="K2" s="339"/>
      <c r="L2" s="339"/>
      <c r="M2" s="339"/>
      <c r="N2" s="339"/>
      <c r="O2" s="339"/>
      <c r="P2" s="339"/>
      <c r="Q2" s="340" t="s">
        <v>2</v>
      </c>
      <c r="R2" s="340"/>
      <c r="S2" s="340"/>
      <c r="T2" s="340"/>
      <c r="U2" s="340"/>
      <c r="V2" s="340"/>
      <c r="W2" s="340"/>
      <c r="X2" s="340"/>
    </row>
    <row r="3" spans="1:24" ht="23.25" customHeight="1">
      <c r="B3" s="338" t="s">
        <v>3</v>
      </c>
      <c r="C3" s="339"/>
      <c r="D3" s="339"/>
      <c r="E3" s="339"/>
      <c r="F3" s="339"/>
      <c r="G3" s="339"/>
      <c r="H3" s="339"/>
      <c r="I3" s="339"/>
      <c r="J3" s="339"/>
      <c r="K3" s="339"/>
      <c r="L3" s="339"/>
      <c r="M3" s="339"/>
      <c r="N3" s="339"/>
      <c r="O3" s="339"/>
      <c r="P3" s="339"/>
      <c r="Q3" s="340" t="s">
        <v>4</v>
      </c>
      <c r="R3" s="340"/>
      <c r="S3" s="340"/>
      <c r="T3" s="340"/>
      <c r="U3" s="340"/>
      <c r="V3" s="340"/>
      <c r="W3" s="340"/>
      <c r="X3" s="340"/>
    </row>
    <row r="4" spans="1:24" ht="23.25" customHeight="1">
      <c r="B4" s="338" t="s">
        <v>5</v>
      </c>
      <c r="C4" s="339"/>
      <c r="D4" s="339"/>
      <c r="E4" s="339"/>
      <c r="F4" s="339"/>
      <c r="G4" s="339"/>
      <c r="H4" s="339"/>
      <c r="I4" s="339"/>
      <c r="J4" s="339"/>
      <c r="K4" s="339"/>
      <c r="L4" s="339"/>
      <c r="M4" s="339"/>
      <c r="N4" s="339"/>
      <c r="O4" s="339"/>
      <c r="P4" s="339"/>
      <c r="Q4" s="341">
        <v>1</v>
      </c>
      <c r="R4" s="341"/>
      <c r="S4" s="341"/>
      <c r="T4" s="341"/>
      <c r="U4" s="341"/>
      <c r="V4" s="341"/>
      <c r="W4" s="341"/>
      <c r="X4" s="341"/>
    </row>
    <row r="5" spans="1:24" ht="18" customHeight="1">
      <c r="H5" s="342" t="s">
        <v>6</v>
      </c>
      <c r="I5" s="343"/>
      <c r="J5" s="343"/>
      <c r="K5" s="343"/>
      <c r="L5" s="343"/>
      <c r="M5" s="343"/>
      <c r="N5" s="343"/>
      <c r="O5" s="343"/>
      <c r="P5" s="343"/>
      <c r="Q5" s="343"/>
      <c r="R5" s="343"/>
      <c r="S5" s="343"/>
      <c r="T5" s="343"/>
      <c r="U5" s="343"/>
      <c r="V5" s="343"/>
      <c r="W5" s="343"/>
      <c r="X5" s="343"/>
    </row>
    <row r="6" spans="1:24" ht="18" customHeight="1">
      <c r="G6" s="255"/>
      <c r="H6" s="255"/>
      <c r="I6" s="255"/>
      <c r="J6" s="344" t="s">
        <v>7</v>
      </c>
      <c r="K6" s="345"/>
      <c r="L6" s="345"/>
      <c r="M6" s="345"/>
      <c r="N6" s="345"/>
      <c r="O6" s="345"/>
      <c r="P6" s="345"/>
      <c r="Q6" s="345"/>
      <c r="R6" s="345"/>
      <c r="S6" s="345"/>
      <c r="T6" s="345"/>
      <c r="U6" s="345"/>
      <c r="V6" s="345"/>
      <c r="W6" s="345"/>
      <c r="X6" s="345"/>
    </row>
    <row r="7" spans="1:24" ht="42" customHeight="1">
      <c r="G7" s="255"/>
      <c r="H7" s="255"/>
      <c r="I7" s="255"/>
      <c r="J7" s="260"/>
      <c r="K7" s="260"/>
      <c r="L7" s="260"/>
      <c r="M7" s="260"/>
      <c r="N7" s="346" t="s">
        <v>8</v>
      </c>
      <c r="O7" s="346"/>
      <c r="P7" s="346"/>
      <c r="Q7" s="346"/>
      <c r="R7" s="346"/>
      <c r="S7" s="346"/>
      <c r="T7" s="346"/>
      <c r="U7" s="346"/>
      <c r="V7" s="346"/>
      <c r="W7" s="346"/>
      <c r="X7" s="346"/>
    </row>
    <row r="8" spans="1:24" ht="18" customHeight="1">
      <c r="G8" s="344" t="s">
        <v>9</v>
      </c>
      <c r="H8" s="345"/>
      <c r="I8" s="345"/>
      <c r="J8" s="345"/>
      <c r="K8" s="345"/>
      <c r="L8" s="345"/>
      <c r="M8" s="345"/>
      <c r="N8" s="345"/>
      <c r="O8" s="345"/>
      <c r="P8" s="345"/>
      <c r="Q8" s="345"/>
      <c r="R8" s="345"/>
      <c r="S8" s="345"/>
      <c r="T8" s="345"/>
      <c r="U8" s="345"/>
      <c r="V8" s="345"/>
      <c r="W8" s="345"/>
      <c r="X8" s="345"/>
    </row>
    <row r="9" spans="1:24" ht="37.5" customHeight="1">
      <c r="G9" s="235"/>
      <c r="H9" s="255"/>
      <c r="I9" s="255"/>
      <c r="J9" s="255"/>
      <c r="K9" s="255"/>
      <c r="L9" s="255"/>
      <c r="M9" s="255"/>
      <c r="N9" s="347" t="s">
        <v>10</v>
      </c>
      <c r="O9" s="347"/>
      <c r="P9" s="347"/>
      <c r="Q9" s="347"/>
      <c r="R9" s="347"/>
      <c r="S9" s="347"/>
      <c r="T9" s="347"/>
      <c r="U9" s="347"/>
      <c r="V9" s="347"/>
      <c r="W9" s="347"/>
      <c r="X9" s="347"/>
    </row>
    <row r="10" spans="1:24" ht="23.25" customHeight="1">
      <c r="I10" s="323" t="s">
        <v>11</v>
      </c>
      <c r="J10" s="324"/>
      <c r="K10" s="324"/>
      <c r="L10" s="324"/>
      <c r="M10" s="324"/>
      <c r="N10" s="324"/>
      <c r="O10" s="324"/>
      <c r="P10" s="324"/>
      <c r="Q10" s="324"/>
      <c r="R10" s="324"/>
      <c r="S10" s="324"/>
      <c r="T10" s="324"/>
      <c r="U10" s="324"/>
      <c r="V10" s="324"/>
      <c r="W10" s="324"/>
      <c r="X10" s="325"/>
    </row>
    <row r="11" spans="1:24" ht="18" customHeight="1">
      <c r="M11" s="255"/>
      <c r="N11" s="316" t="s">
        <v>12</v>
      </c>
      <c r="O11" s="316"/>
      <c r="P11" s="316"/>
      <c r="Q11" s="261" t="s">
        <v>13</v>
      </c>
      <c r="R11" s="261"/>
      <c r="S11" s="255"/>
      <c r="T11" s="255"/>
      <c r="U11" s="255"/>
      <c r="V11" s="255"/>
      <c r="W11" s="255"/>
      <c r="X11" s="255"/>
    </row>
    <row r="12" spans="1:24" ht="18" customHeight="1">
      <c r="M12" s="348" t="s">
        <v>14</v>
      </c>
      <c r="N12" s="349"/>
      <c r="O12" s="349"/>
      <c r="P12" s="349"/>
      <c r="Q12" s="262" t="s">
        <v>15</v>
      </c>
      <c r="R12" s="262"/>
      <c r="S12" s="258"/>
      <c r="T12" s="258"/>
      <c r="U12" s="258"/>
      <c r="V12" s="258"/>
      <c r="W12" s="258"/>
      <c r="X12" s="258"/>
    </row>
    <row r="13" spans="1:24" ht="45" customHeight="1">
      <c r="L13" s="7"/>
      <c r="M13" s="234"/>
      <c r="N13" s="355" t="s">
        <v>16</v>
      </c>
      <c r="O13" s="355"/>
      <c r="P13" s="355"/>
      <c r="Q13" s="356" t="s">
        <v>17</v>
      </c>
      <c r="R13" s="356"/>
      <c r="S13" s="356"/>
      <c r="T13" s="356"/>
      <c r="U13" s="356"/>
      <c r="V13" s="356"/>
      <c r="W13" s="356"/>
      <c r="X13" s="356"/>
    </row>
    <row r="14" spans="1:24" ht="18.2" customHeight="1">
      <c r="E14" s="323" t="s">
        <v>18</v>
      </c>
      <c r="F14" s="324"/>
      <c r="G14" s="324"/>
      <c r="H14" s="324"/>
      <c r="I14" s="324"/>
      <c r="J14" s="324"/>
      <c r="K14" s="324"/>
      <c r="L14" s="324"/>
      <c r="M14" s="324"/>
      <c r="N14" s="324"/>
      <c r="O14" s="324"/>
      <c r="P14" s="324"/>
      <c r="Q14" s="324"/>
      <c r="R14" s="324"/>
      <c r="S14" s="324"/>
      <c r="T14" s="325"/>
      <c r="U14" s="323"/>
      <c r="V14" s="324"/>
      <c r="W14" s="324"/>
      <c r="X14" s="324"/>
    </row>
    <row r="15" spans="1:24" ht="21" customHeight="1">
      <c r="L15" s="255"/>
      <c r="M15" s="255"/>
      <c r="N15" s="348" t="s">
        <v>19</v>
      </c>
      <c r="O15" s="349"/>
      <c r="P15" s="349"/>
      <c r="Q15" s="259" t="s">
        <v>20</v>
      </c>
      <c r="R15" s="259"/>
      <c r="S15" s="260"/>
      <c r="T15" s="260"/>
      <c r="U15" s="260"/>
      <c r="V15" s="260"/>
      <c r="W15" s="260"/>
      <c r="X15" s="260"/>
    </row>
    <row r="16" spans="1:24" ht="38.25" customHeight="1">
      <c r="L16" s="255"/>
      <c r="M16" s="255"/>
      <c r="N16" s="316" t="s">
        <v>21</v>
      </c>
      <c r="O16" s="316"/>
      <c r="P16" s="316"/>
      <c r="Q16" s="350" t="s">
        <v>22</v>
      </c>
      <c r="R16" s="350"/>
      <c r="S16" s="350"/>
      <c r="T16" s="350"/>
      <c r="U16" s="350"/>
      <c r="V16" s="350"/>
      <c r="W16" s="350"/>
      <c r="X16" s="350"/>
    </row>
    <row r="17" spans="2:28" ht="29.25" customHeight="1">
      <c r="L17" s="317" t="s">
        <v>23</v>
      </c>
      <c r="M17" s="317"/>
      <c r="N17" s="317"/>
      <c r="O17" s="317"/>
      <c r="P17" s="317"/>
      <c r="Q17" s="318" t="s">
        <v>24</v>
      </c>
      <c r="R17" s="318"/>
      <c r="S17" s="318"/>
      <c r="T17" s="318"/>
      <c r="U17" s="318"/>
      <c r="V17" s="318"/>
      <c r="W17" s="318"/>
      <c r="X17" s="318"/>
    </row>
    <row r="18" spans="2:28" ht="42" customHeight="1">
      <c r="L18" s="316" t="s">
        <v>25</v>
      </c>
      <c r="M18" s="316"/>
      <c r="N18" s="316"/>
      <c r="O18" s="316"/>
      <c r="P18" s="316"/>
      <c r="Q18" s="322" t="s">
        <v>26</v>
      </c>
      <c r="R18" s="322"/>
      <c r="S18" s="322"/>
      <c r="T18" s="322"/>
      <c r="U18" s="322"/>
      <c r="V18" s="322"/>
      <c r="W18" s="322"/>
      <c r="X18" s="322"/>
    </row>
    <row r="19" spans="2:28" ht="18.75" customHeight="1">
      <c r="D19" s="323" t="s">
        <v>27</v>
      </c>
      <c r="E19" s="324"/>
      <c r="F19" s="324"/>
      <c r="G19" s="324"/>
      <c r="H19" s="324"/>
      <c r="I19" s="324"/>
      <c r="J19" s="324"/>
      <c r="K19" s="324"/>
      <c r="L19" s="324"/>
      <c r="M19" s="324"/>
      <c r="N19" s="324"/>
      <c r="O19" s="324"/>
      <c r="P19" s="324"/>
      <c r="Q19" s="324"/>
      <c r="R19" s="324"/>
      <c r="S19" s="325"/>
      <c r="T19" s="325"/>
      <c r="U19" s="325"/>
      <c r="V19" s="325"/>
      <c r="W19" s="325"/>
      <c r="X19" s="325"/>
    </row>
    <row r="20" spans="2:28" ht="17.45" customHeight="1">
      <c r="K20" s="351" t="s">
        <v>28</v>
      </c>
      <c r="L20" s="352"/>
      <c r="M20" s="352"/>
      <c r="N20" s="352"/>
      <c r="O20" s="352"/>
      <c r="P20" s="352"/>
      <c r="Q20" s="352"/>
      <c r="R20" s="352"/>
      <c r="S20" s="352"/>
      <c r="T20" s="352"/>
      <c r="U20" s="352"/>
      <c r="V20" s="352"/>
      <c r="W20" s="352"/>
      <c r="X20" s="352"/>
    </row>
    <row r="21" spans="2:28" ht="18.399999999999999" customHeight="1">
      <c r="K21" s="310" t="s">
        <v>29</v>
      </c>
      <c r="L21" s="311"/>
      <c r="M21" s="311"/>
      <c r="N21" s="315" t="s">
        <v>29</v>
      </c>
      <c r="O21" s="315"/>
      <c r="P21" s="315"/>
      <c r="Q21" s="315" t="s">
        <v>30</v>
      </c>
      <c r="R21" s="315"/>
      <c r="S21" s="315"/>
      <c r="T21" s="315" t="s">
        <v>30</v>
      </c>
      <c r="U21" s="315"/>
      <c r="V21" s="315"/>
      <c r="W21" s="353" t="s">
        <v>31</v>
      </c>
      <c r="X21" s="354"/>
    </row>
    <row r="22" spans="2:28" ht="21.75" customHeight="1">
      <c r="K22" s="309">
        <v>6262028898</v>
      </c>
      <c r="L22" s="254"/>
      <c r="M22" s="254"/>
      <c r="N22" s="335">
        <v>6262028898</v>
      </c>
      <c r="O22" s="335"/>
      <c r="P22" s="335"/>
      <c r="Q22" s="312">
        <v>6262028898</v>
      </c>
      <c r="R22" s="313"/>
      <c r="S22" s="314"/>
      <c r="T22" s="326">
        <v>6292028898</v>
      </c>
      <c r="U22" s="326"/>
      <c r="V22" s="326"/>
      <c r="W22" s="327">
        <v>2.4912999999999998</v>
      </c>
      <c r="X22" s="328"/>
    </row>
    <row r="23" spans="2:28" ht="18.75" customHeight="1">
      <c r="D23" s="323" t="s">
        <v>32</v>
      </c>
      <c r="E23" s="324"/>
      <c r="F23" s="324"/>
      <c r="G23" s="324"/>
      <c r="H23" s="324"/>
      <c r="I23" s="324"/>
      <c r="J23" s="324"/>
      <c r="K23" s="324"/>
      <c r="L23" s="324"/>
      <c r="M23" s="324"/>
      <c r="N23" s="324"/>
      <c r="O23" s="324"/>
      <c r="P23" s="324"/>
      <c r="Q23" s="324"/>
      <c r="R23" s="324"/>
      <c r="S23" s="325"/>
      <c r="T23" s="325"/>
      <c r="U23" s="325"/>
      <c r="V23" s="325"/>
      <c r="W23" s="325"/>
      <c r="X23" s="325"/>
    </row>
    <row r="24" spans="2:28" ht="24.75" customHeight="1">
      <c r="D24" s="236" t="s">
        <v>33</v>
      </c>
      <c r="E24" s="237"/>
      <c r="F24" s="237"/>
      <c r="G24" s="237"/>
      <c r="H24" s="237"/>
      <c r="I24" s="237"/>
      <c r="J24" s="237"/>
      <c r="K24" s="237"/>
      <c r="L24" s="237"/>
      <c r="M24" s="237"/>
      <c r="N24" s="320" t="s">
        <v>34</v>
      </c>
      <c r="O24" s="320"/>
      <c r="P24" s="320"/>
      <c r="Q24" s="320"/>
      <c r="R24" s="321"/>
      <c r="S24" s="331" t="s">
        <v>35</v>
      </c>
      <c r="T24" s="331"/>
      <c r="U24" s="332" t="s">
        <v>36</v>
      </c>
      <c r="V24" s="333"/>
      <c r="W24" s="331" t="s">
        <v>37</v>
      </c>
      <c r="X24" s="334"/>
    </row>
    <row r="25" spans="2:28" ht="54.75" customHeight="1">
      <c r="D25" s="329" t="s">
        <v>38</v>
      </c>
      <c r="E25" s="330"/>
      <c r="F25" s="330"/>
      <c r="G25" s="330"/>
      <c r="H25" s="330"/>
      <c r="I25" s="330"/>
      <c r="J25" s="330"/>
      <c r="K25" s="330"/>
      <c r="L25" s="330"/>
      <c r="M25" s="330"/>
      <c r="N25" s="330"/>
      <c r="O25" s="330"/>
      <c r="P25" s="239" t="s">
        <v>39</v>
      </c>
      <c r="Q25" s="239" t="s">
        <v>40</v>
      </c>
      <c r="R25" s="240" t="s">
        <v>41</v>
      </c>
      <c r="S25" s="241" t="s">
        <v>42</v>
      </c>
      <c r="T25" s="242" t="s">
        <v>43</v>
      </c>
      <c r="U25" s="243" t="s">
        <v>44</v>
      </c>
      <c r="V25" s="240" t="s">
        <v>45</v>
      </c>
      <c r="W25" s="241" t="s">
        <v>46</v>
      </c>
      <c r="X25" s="239" t="s">
        <v>47</v>
      </c>
      <c r="AB25" s="263"/>
    </row>
    <row r="26" spans="2:28" ht="70.5" customHeight="1">
      <c r="D26" s="238"/>
      <c r="E26" s="237"/>
      <c r="F26" s="237"/>
      <c r="G26" s="237"/>
      <c r="H26" s="237"/>
      <c r="I26" s="237"/>
      <c r="J26" s="237"/>
      <c r="K26" s="237"/>
      <c r="L26" s="237"/>
      <c r="M26" s="237"/>
      <c r="N26" s="319" t="s">
        <v>48</v>
      </c>
      <c r="O26" s="319"/>
      <c r="P26" s="244" t="s">
        <v>49</v>
      </c>
      <c r="Q26" s="245">
        <v>1080060</v>
      </c>
      <c r="R26" s="246">
        <v>5103202682</v>
      </c>
      <c r="S26" s="247">
        <v>1080060</v>
      </c>
      <c r="T26" s="248">
        <v>5103202682</v>
      </c>
      <c r="U26" s="249">
        <v>849042</v>
      </c>
      <c r="V26" s="250">
        <f>+T26</f>
        <v>5103202682</v>
      </c>
      <c r="W26" s="251">
        <f>+U26/S26</f>
        <v>0.78610632742625408</v>
      </c>
      <c r="X26" s="252">
        <f>+V26/T26</f>
        <v>1</v>
      </c>
    </row>
    <row r="27" spans="2:28" ht="54.75" customHeight="1">
      <c r="D27" s="238"/>
      <c r="E27" s="237"/>
      <c r="F27" s="237"/>
      <c r="G27" s="237"/>
      <c r="H27" s="237"/>
      <c r="I27" s="237"/>
      <c r="J27" s="237"/>
      <c r="K27" s="237"/>
      <c r="L27" s="237"/>
      <c r="M27" s="237"/>
      <c r="N27" s="319" t="s">
        <v>50</v>
      </c>
      <c r="O27" s="319"/>
      <c r="P27" s="244" t="s">
        <v>51</v>
      </c>
      <c r="Q27" s="245">
        <v>360552</v>
      </c>
      <c r="R27" s="246">
        <v>945919916</v>
      </c>
      <c r="S27" s="247">
        <v>360552</v>
      </c>
      <c r="T27" s="246">
        <v>945919916</v>
      </c>
      <c r="U27" s="253">
        <v>379474</v>
      </c>
      <c r="V27" s="246">
        <v>945919916</v>
      </c>
      <c r="W27" s="251">
        <f>+U27/S27</f>
        <v>1.0524806407952252</v>
      </c>
      <c r="X27" s="252">
        <f>+V27/T27</f>
        <v>1</v>
      </c>
    </row>
    <row r="28" spans="2:28" ht="81.75" customHeight="1">
      <c r="D28" s="238"/>
      <c r="E28" s="237"/>
      <c r="F28" s="237"/>
      <c r="G28" s="237"/>
      <c r="H28" s="237"/>
      <c r="I28" s="237"/>
      <c r="J28" s="237"/>
      <c r="K28" s="237"/>
      <c r="L28" s="237"/>
      <c r="M28" s="237"/>
      <c r="N28" s="319" t="s">
        <v>52</v>
      </c>
      <c r="O28" s="319"/>
      <c r="P28" s="244" t="s">
        <v>53</v>
      </c>
      <c r="Q28" s="245">
        <v>976</v>
      </c>
      <c r="R28" s="246">
        <v>212906300</v>
      </c>
      <c r="S28" s="247">
        <v>976</v>
      </c>
      <c r="T28" s="248">
        <v>212906300</v>
      </c>
      <c r="U28" s="253">
        <v>637</v>
      </c>
      <c r="V28" s="250">
        <v>212906300</v>
      </c>
      <c r="W28" s="251">
        <f>+U28/Q28</f>
        <v>0.6526639344262295</v>
      </c>
      <c r="X28" s="252">
        <f>+V28/T28</f>
        <v>1</v>
      </c>
    </row>
    <row r="29" spans="2:28" ht="17.100000000000001" customHeight="1">
      <c r="D29" s="323" t="s">
        <v>54</v>
      </c>
      <c r="E29" s="324"/>
      <c r="F29" s="324"/>
      <c r="G29" s="324"/>
      <c r="H29" s="324"/>
      <c r="I29" s="324"/>
      <c r="J29" s="324"/>
      <c r="K29" s="324"/>
      <c r="L29" s="324"/>
      <c r="M29" s="324"/>
      <c r="N29" s="324"/>
      <c r="O29" s="324"/>
      <c r="P29" s="324"/>
      <c r="Q29" s="324"/>
      <c r="R29" s="324"/>
      <c r="S29" s="325"/>
      <c r="T29" s="325"/>
      <c r="U29" s="325"/>
      <c r="V29" s="325"/>
      <c r="W29" s="325"/>
      <c r="X29" s="325"/>
    </row>
    <row r="30" spans="2:28" ht="4.3499999999999996" customHeight="1"/>
    <row r="31" spans="2:28" ht="16.5" customHeight="1">
      <c r="B31" s="361" t="s">
        <v>55</v>
      </c>
      <c r="C31" s="361"/>
      <c r="D31" s="361"/>
      <c r="E31" s="361"/>
      <c r="F31" s="361"/>
      <c r="G31" s="361"/>
      <c r="H31" s="361"/>
      <c r="I31" s="361"/>
      <c r="J31" s="361"/>
      <c r="K31" s="361"/>
      <c r="L31" s="361"/>
      <c r="M31" s="361"/>
      <c r="N31" s="361"/>
      <c r="O31" s="361"/>
      <c r="P31" s="361"/>
      <c r="Q31" s="361"/>
      <c r="R31" s="361"/>
      <c r="S31" s="361"/>
      <c r="T31" s="361"/>
      <c r="U31" s="361"/>
      <c r="V31" s="361"/>
      <c r="W31" s="361"/>
      <c r="X31" s="361"/>
    </row>
    <row r="32" spans="2:28" ht="23.85" customHeight="1">
      <c r="B32" s="357" t="s">
        <v>56</v>
      </c>
      <c r="C32" s="358"/>
      <c r="D32" s="358"/>
      <c r="E32" s="358"/>
      <c r="F32" s="358"/>
      <c r="G32" s="358"/>
      <c r="H32" s="358"/>
      <c r="I32" s="358"/>
      <c r="J32" s="358"/>
      <c r="K32" s="358"/>
      <c r="L32" s="358"/>
      <c r="M32" s="358"/>
      <c r="N32" s="358"/>
      <c r="O32" s="358"/>
      <c r="P32" s="358"/>
      <c r="Q32" s="358"/>
      <c r="R32" s="358"/>
      <c r="S32" s="358"/>
      <c r="T32" s="358"/>
      <c r="U32" s="358"/>
      <c r="V32" s="358"/>
      <c r="W32" s="358"/>
      <c r="X32" s="358"/>
    </row>
    <row r="33" spans="2:24" ht="97.5" customHeight="1">
      <c r="B33" s="235"/>
      <c r="C33" s="235"/>
      <c r="D33" s="235"/>
      <c r="E33" s="235"/>
      <c r="F33" s="235"/>
      <c r="G33" s="235"/>
      <c r="H33" s="235"/>
      <c r="I33" s="235"/>
      <c r="J33" s="235"/>
      <c r="K33" s="235"/>
      <c r="L33" s="235"/>
      <c r="M33" s="235"/>
      <c r="N33" s="235"/>
      <c r="O33" s="359" t="s">
        <v>57</v>
      </c>
      <c r="P33" s="359"/>
      <c r="Q33" s="359"/>
      <c r="R33" s="359"/>
      <c r="S33" s="359"/>
      <c r="T33" s="359"/>
      <c r="U33" s="359"/>
      <c r="V33" s="359"/>
      <c r="W33" s="359"/>
      <c r="X33" s="359"/>
    </row>
    <row r="34" spans="2:24" ht="20.100000000000001" customHeight="1">
      <c r="B34" s="360" t="s">
        <v>58</v>
      </c>
      <c r="C34" s="360"/>
      <c r="D34" s="360"/>
      <c r="E34" s="360"/>
      <c r="F34" s="360"/>
      <c r="G34" s="360"/>
      <c r="H34" s="360"/>
      <c r="I34" s="360"/>
      <c r="J34" s="360"/>
      <c r="K34" s="360"/>
      <c r="L34" s="360"/>
      <c r="M34" s="360"/>
      <c r="N34" s="360"/>
      <c r="O34" s="360"/>
      <c r="P34" s="360"/>
      <c r="Q34" s="360"/>
      <c r="R34" s="360"/>
      <c r="S34" s="360"/>
      <c r="T34" s="360"/>
      <c r="U34" s="360"/>
      <c r="V34" s="360"/>
      <c r="W34" s="360"/>
      <c r="X34" s="360"/>
    </row>
    <row r="35" spans="2:24" ht="57" customHeight="1">
      <c r="B35" s="235" t="s">
        <v>33</v>
      </c>
      <c r="C35" s="235"/>
      <c r="D35" s="235"/>
      <c r="E35" s="235"/>
      <c r="F35" s="235"/>
      <c r="G35" s="235"/>
      <c r="H35" s="235"/>
      <c r="I35" s="235"/>
      <c r="J35" s="235"/>
      <c r="K35" s="235"/>
      <c r="L35" s="235"/>
      <c r="M35" s="235"/>
      <c r="N35" s="235"/>
      <c r="O35" s="362" t="s">
        <v>59</v>
      </c>
      <c r="P35" s="362"/>
      <c r="Q35" s="362"/>
      <c r="R35" s="362"/>
      <c r="S35" s="362"/>
      <c r="T35" s="362"/>
      <c r="U35" s="362"/>
      <c r="V35" s="362"/>
      <c r="W35" s="362"/>
      <c r="X35" s="362"/>
    </row>
    <row r="36" spans="2:24" ht="18.75" customHeight="1">
      <c r="B36" s="357" t="s">
        <v>60</v>
      </c>
      <c r="C36" s="358"/>
      <c r="D36" s="358"/>
      <c r="E36" s="358"/>
      <c r="F36" s="358"/>
      <c r="G36" s="358"/>
      <c r="H36" s="358"/>
      <c r="I36" s="358"/>
      <c r="J36" s="358"/>
      <c r="K36" s="358"/>
      <c r="L36" s="358"/>
      <c r="M36" s="358"/>
      <c r="N36" s="358"/>
      <c r="O36" s="358"/>
      <c r="P36" s="358"/>
      <c r="Q36" s="358"/>
      <c r="R36" s="358"/>
      <c r="S36" s="358"/>
      <c r="T36" s="358"/>
      <c r="U36" s="358"/>
      <c r="V36" s="358"/>
      <c r="W36" s="358"/>
      <c r="X36" s="358"/>
    </row>
    <row r="37" spans="2:24" ht="76.5" customHeight="1">
      <c r="B37" s="234"/>
      <c r="C37" s="255"/>
      <c r="D37" s="255"/>
      <c r="E37" s="255"/>
      <c r="F37" s="255"/>
      <c r="G37" s="255"/>
      <c r="H37" s="255"/>
      <c r="I37" s="255"/>
      <c r="J37" s="255"/>
      <c r="K37" s="255"/>
      <c r="L37" s="255"/>
      <c r="M37" s="255"/>
      <c r="N37" s="255"/>
      <c r="O37" s="362" t="s">
        <v>61</v>
      </c>
      <c r="P37" s="362"/>
      <c r="Q37" s="362"/>
      <c r="R37" s="362"/>
      <c r="S37" s="362"/>
      <c r="T37" s="362"/>
      <c r="U37" s="362"/>
      <c r="V37" s="362"/>
      <c r="W37" s="362"/>
      <c r="X37" s="362"/>
    </row>
    <row r="38" spans="2:24" s="256" customFormat="1" ht="24.2" customHeight="1">
      <c r="B38" s="9"/>
      <c r="N38" s="231" t="s">
        <v>62</v>
      </c>
      <c r="O38" s="233"/>
      <c r="P38" s="233"/>
      <c r="Q38" s="233"/>
      <c r="R38" s="233"/>
      <c r="S38" s="233"/>
      <c r="T38" s="233"/>
      <c r="U38" s="233"/>
      <c r="V38" s="233"/>
      <c r="W38" s="233"/>
      <c r="X38" s="233"/>
    </row>
    <row r="39" spans="2:24" ht="21.75" customHeight="1">
      <c r="B39" s="7"/>
      <c r="O39" s="230" t="s">
        <v>56</v>
      </c>
      <c r="P39" s="255"/>
      <c r="Q39" s="255"/>
      <c r="R39" s="255"/>
      <c r="S39" s="255"/>
      <c r="T39" s="255"/>
      <c r="U39" s="255"/>
      <c r="V39" s="255"/>
      <c r="W39" s="255"/>
      <c r="X39" s="255"/>
    </row>
    <row r="40" spans="2:24" ht="53.25" customHeight="1">
      <c r="B40" s="7"/>
      <c r="O40" s="362" t="s">
        <v>63</v>
      </c>
      <c r="P40" s="362"/>
      <c r="Q40" s="362"/>
      <c r="R40" s="362"/>
      <c r="S40" s="362"/>
      <c r="T40" s="362"/>
      <c r="U40" s="362"/>
      <c r="V40" s="362"/>
      <c r="W40" s="362"/>
      <c r="X40" s="362"/>
    </row>
    <row r="41" spans="2:24" ht="24.2" customHeight="1">
      <c r="B41" s="7"/>
      <c r="O41" s="230" t="s">
        <v>58</v>
      </c>
      <c r="P41" s="257"/>
      <c r="Q41" s="257"/>
      <c r="R41" s="257"/>
      <c r="S41" s="257"/>
      <c r="T41" s="257"/>
      <c r="U41" s="257"/>
      <c r="V41" s="257"/>
      <c r="W41" s="257"/>
      <c r="X41" s="257"/>
    </row>
    <row r="42" spans="2:24" ht="57.75" customHeight="1">
      <c r="B42" s="7"/>
      <c r="O42" s="363" t="s">
        <v>64</v>
      </c>
      <c r="P42" s="363"/>
      <c r="Q42" s="363"/>
      <c r="R42" s="363"/>
      <c r="S42" s="363"/>
      <c r="T42" s="363"/>
      <c r="U42" s="363"/>
      <c r="V42" s="363"/>
      <c r="W42" s="363"/>
      <c r="X42" s="363"/>
    </row>
    <row r="43" spans="2:24" ht="24.2" customHeight="1">
      <c r="B43" s="7"/>
      <c r="O43" s="230" t="s">
        <v>60</v>
      </c>
      <c r="P43" s="257"/>
      <c r="Q43" s="257"/>
      <c r="R43" s="257"/>
      <c r="S43" s="257"/>
      <c r="T43" s="257"/>
      <c r="U43" s="257"/>
      <c r="V43" s="257"/>
      <c r="W43" s="257"/>
      <c r="X43" s="257"/>
    </row>
    <row r="44" spans="2:24" ht="62.25" customHeight="1">
      <c r="B44" s="7"/>
      <c r="O44" s="363" t="s">
        <v>65</v>
      </c>
      <c r="P44" s="363"/>
      <c r="Q44" s="363"/>
      <c r="R44" s="363"/>
      <c r="S44" s="363"/>
      <c r="T44" s="363"/>
      <c r="U44" s="363"/>
      <c r="V44" s="363"/>
      <c r="W44" s="363"/>
      <c r="X44" s="363"/>
    </row>
    <row r="45" spans="2:24" ht="21" customHeight="1">
      <c r="B45" s="7"/>
      <c r="N45" s="231" t="s">
        <v>66</v>
      </c>
      <c r="O45" s="232"/>
      <c r="P45" s="232"/>
      <c r="Q45" s="232"/>
      <c r="R45" s="232"/>
      <c r="S45" s="232"/>
      <c r="T45" s="232"/>
      <c r="U45" s="232"/>
      <c r="V45" s="232"/>
      <c r="W45" s="232"/>
      <c r="X45" s="232"/>
    </row>
    <row r="46" spans="2:24" ht="26.25" customHeight="1">
      <c r="B46" s="7"/>
      <c r="O46" s="230" t="s">
        <v>56</v>
      </c>
      <c r="P46" s="255"/>
      <c r="Q46" s="255"/>
      <c r="R46" s="255"/>
      <c r="S46" s="255"/>
      <c r="T46" s="255"/>
      <c r="U46" s="255"/>
      <c r="V46" s="255"/>
      <c r="W46" s="255"/>
      <c r="X46" s="255"/>
    </row>
    <row r="47" spans="2:24" ht="41.25" customHeight="1">
      <c r="B47" s="7"/>
      <c r="O47" s="364" t="s">
        <v>67</v>
      </c>
      <c r="P47" s="364"/>
      <c r="Q47" s="364"/>
      <c r="R47" s="364"/>
      <c r="S47" s="364"/>
      <c r="T47" s="364"/>
      <c r="U47" s="364"/>
      <c r="V47" s="364"/>
      <c r="W47" s="364"/>
      <c r="X47" s="364"/>
    </row>
    <row r="48" spans="2:24" ht="24" customHeight="1">
      <c r="B48" s="7"/>
      <c r="O48" s="230" t="s">
        <v>58</v>
      </c>
      <c r="P48" s="257"/>
      <c r="Q48" s="257"/>
      <c r="R48" s="257"/>
      <c r="S48" s="257"/>
      <c r="T48" s="257"/>
      <c r="U48" s="257"/>
      <c r="V48" s="257"/>
      <c r="W48" s="257"/>
      <c r="X48" s="257"/>
    </row>
    <row r="49" spans="2:24" ht="80.25" customHeight="1">
      <c r="B49" s="7"/>
      <c r="O49" s="365" t="s">
        <v>68</v>
      </c>
      <c r="P49" s="365"/>
      <c r="Q49" s="365"/>
      <c r="R49" s="365"/>
      <c r="S49" s="365"/>
      <c r="T49" s="365"/>
      <c r="U49" s="365"/>
      <c r="V49" s="365"/>
      <c r="W49" s="365"/>
      <c r="X49" s="365"/>
    </row>
    <row r="50" spans="2:24" ht="24" customHeight="1">
      <c r="B50" s="7"/>
      <c r="O50" s="230" t="s">
        <v>60</v>
      </c>
      <c r="P50" s="257"/>
      <c r="Q50" s="257"/>
      <c r="R50" s="257"/>
      <c r="S50" s="257"/>
      <c r="T50" s="257"/>
      <c r="U50" s="257"/>
      <c r="V50" s="257"/>
      <c r="W50" s="257"/>
      <c r="X50" s="257"/>
    </row>
    <row r="51" spans="2:24" ht="63.75" customHeight="1">
      <c r="B51" s="7"/>
      <c r="O51" s="362" t="s">
        <v>69</v>
      </c>
      <c r="P51" s="362"/>
      <c r="Q51" s="362"/>
      <c r="R51" s="362"/>
      <c r="S51" s="362"/>
      <c r="T51" s="362"/>
      <c r="U51" s="362"/>
      <c r="V51" s="362"/>
      <c r="W51" s="362"/>
      <c r="X51" s="362"/>
    </row>
    <row r="52" spans="2:24" ht="21.75" customHeight="1">
      <c r="C52" s="609" t="s">
        <v>70</v>
      </c>
      <c r="D52" s="341"/>
      <c r="E52" s="341"/>
      <c r="F52" s="341"/>
      <c r="G52" s="341"/>
      <c r="H52" s="341"/>
      <c r="I52" s="341"/>
      <c r="J52" s="341"/>
      <c r="K52" s="341"/>
      <c r="L52" s="341"/>
      <c r="M52" s="341"/>
      <c r="N52" s="341"/>
      <c r="O52" s="341"/>
      <c r="P52" s="341"/>
      <c r="Q52" s="341"/>
      <c r="R52" s="341"/>
      <c r="S52" s="341"/>
      <c r="T52" s="341"/>
      <c r="U52" s="341"/>
      <c r="V52" s="341"/>
      <c r="W52" s="341"/>
      <c r="X52" s="610"/>
    </row>
    <row r="53" spans="2:24" ht="78" customHeight="1">
      <c r="E53" s="362" t="s">
        <v>237</v>
      </c>
      <c r="F53" s="362"/>
      <c r="G53" s="362"/>
      <c r="H53" s="362"/>
      <c r="I53" s="362"/>
      <c r="J53" s="362"/>
      <c r="K53" s="362"/>
      <c r="L53" s="362"/>
      <c r="M53" s="362"/>
      <c r="N53" s="362"/>
      <c r="O53" s="362"/>
      <c r="P53" s="362"/>
      <c r="Q53" s="362"/>
      <c r="R53" s="362"/>
      <c r="S53" s="362"/>
      <c r="T53" s="362"/>
      <c r="U53" s="362"/>
      <c r="V53" s="362"/>
      <c r="W53" s="362"/>
      <c r="X53" s="362"/>
    </row>
    <row r="54" spans="2:24">
      <c r="E54" s="228"/>
      <c r="F54" s="228"/>
      <c r="G54" s="228"/>
      <c r="H54" s="228"/>
      <c r="I54" s="228"/>
      <c r="J54" s="228"/>
      <c r="K54" s="228"/>
      <c r="L54" s="228"/>
      <c r="M54" s="228"/>
      <c r="N54" s="228"/>
      <c r="O54" s="228"/>
      <c r="P54" s="228"/>
      <c r="Q54" s="228"/>
      <c r="R54" s="228"/>
      <c r="S54" s="228"/>
      <c r="T54" s="228"/>
      <c r="U54" s="228"/>
      <c r="V54" s="228"/>
      <c r="W54" s="228"/>
      <c r="X54" s="228"/>
    </row>
    <row r="55" spans="2:24">
      <c r="E55" s="228"/>
      <c r="F55" s="228"/>
      <c r="G55" s="228"/>
      <c r="H55" s="228"/>
      <c r="I55" s="228"/>
      <c r="J55" s="228"/>
      <c r="K55" s="228"/>
      <c r="L55" s="228"/>
      <c r="M55" s="228"/>
      <c r="N55" s="228"/>
      <c r="O55" s="228"/>
      <c r="P55" s="228"/>
      <c r="Q55" s="228"/>
      <c r="R55" s="228"/>
      <c r="S55" s="228"/>
      <c r="T55" s="228"/>
      <c r="U55" s="228"/>
      <c r="V55" s="228"/>
      <c r="W55" s="228"/>
      <c r="X55" s="228"/>
    </row>
    <row r="56" spans="2:24" ht="16.5" customHeight="1">
      <c r="E56" s="228"/>
      <c r="F56" s="228"/>
      <c r="G56" s="228"/>
      <c r="H56" s="228"/>
      <c r="I56" s="228"/>
      <c r="J56" s="228"/>
      <c r="K56" s="228"/>
      <c r="L56" s="228"/>
      <c r="M56" s="228"/>
      <c r="N56" s="228"/>
      <c r="O56" s="228"/>
      <c r="P56" s="228"/>
      <c r="Q56" s="228"/>
      <c r="R56" s="228"/>
      <c r="S56" s="228"/>
      <c r="T56" s="228"/>
      <c r="U56" s="228"/>
      <c r="V56" s="228"/>
      <c r="W56" s="228"/>
      <c r="X56" s="228"/>
    </row>
    <row r="57" spans="2:24">
      <c r="E57" s="228"/>
      <c r="F57" s="228"/>
      <c r="G57" s="228"/>
      <c r="H57" s="228"/>
      <c r="I57" s="228"/>
      <c r="J57" s="228"/>
      <c r="K57" s="228"/>
      <c r="L57" s="228"/>
      <c r="M57" s="228"/>
      <c r="N57" s="228"/>
      <c r="O57" s="228"/>
      <c r="P57" s="228"/>
      <c r="Q57" s="228"/>
      <c r="R57" s="228"/>
      <c r="S57" s="228"/>
      <c r="T57" s="228"/>
      <c r="U57" s="228"/>
      <c r="V57" s="228"/>
      <c r="W57" s="228"/>
      <c r="X57" s="228"/>
    </row>
    <row r="58" spans="2:24">
      <c r="E58" s="228"/>
      <c r="F58" s="228"/>
      <c r="G58" s="228"/>
      <c r="H58" s="228"/>
      <c r="I58" s="228"/>
      <c r="J58" s="228"/>
      <c r="K58" s="228"/>
      <c r="L58" s="228"/>
      <c r="M58" s="228"/>
      <c r="N58" s="228"/>
      <c r="O58" s="228"/>
      <c r="P58" s="228"/>
      <c r="Q58" s="228"/>
      <c r="R58" s="228"/>
      <c r="S58" s="228"/>
      <c r="T58" s="228"/>
      <c r="U58" s="228"/>
      <c r="V58" s="228"/>
      <c r="W58" s="228"/>
      <c r="X58" s="228"/>
    </row>
    <row r="59" spans="2:24">
      <c r="E59" s="228"/>
      <c r="F59" s="228"/>
      <c r="G59" s="228"/>
      <c r="H59" s="228"/>
      <c r="I59" s="228"/>
      <c r="J59" s="228"/>
      <c r="K59" s="228"/>
      <c r="L59" s="228"/>
      <c r="M59" s="228"/>
      <c r="N59" s="228"/>
      <c r="O59" s="228"/>
      <c r="P59" s="228"/>
      <c r="Q59" s="228"/>
      <c r="R59" s="228"/>
      <c r="S59" s="228"/>
      <c r="T59" s="228"/>
      <c r="U59" s="228"/>
      <c r="V59" s="228"/>
      <c r="W59" s="228"/>
      <c r="X59" s="228"/>
    </row>
    <row r="60" spans="2:24">
      <c r="E60" s="228"/>
      <c r="F60" s="228"/>
      <c r="G60" s="228"/>
      <c r="H60" s="228"/>
      <c r="I60" s="228"/>
      <c r="J60" s="228"/>
      <c r="K60" s="228"/>
      <c r="L60" s="228"/>
      <c r="M60" s="228"/>
      <c r="N60" s="228"/>
      <c r="O60" s="228"/>
      <c r="P60" s="228"/>
      <c r="Q60" s="228"/>
      <c r="R60" s="228"/>
      <c r="S60" s="228"/>
      <c r="T60" s="228"/>
      <c r="U60" s="228"/>
      <c r="V60" s="228"/>
      <c r="W60" s="228"/>
      <c r="X60" s="228"/>
    </row>
    <row r="61" spans="2:24">
      <c r="E61" s="228"/>
      <c r="F61" s="228"/>
      <c r="G61" s="228"/>
      <c r="H61" s="228"/>
      <c r="I61" s="228"/>
      <c r="J61" s="228"/>
      <c r="K61" s="228"/>
      <c r="L61" s="228"/>
      <c r="M61" s="228"/>
      <c r="N61" s="228"/>
      <c r="O61" s="228"/>
      <c r="P61" s="228"/>
      <c r="Q61" s="228"/>
      <c r="R61" s="228"/>
      <c r="S61" s="228"/>
      <c r="T61" s="228"/>
      <c r="U61" s="228"/>
      <c r="V61" s="228"/>
      <c r="W61" s="228"/>
      <c r="X61" s="228"/>
    </row>
    <row r="62" spans="2:24" ht="19.5" customHeight="1"/>
  </sheetData>
  <mergeCells count="62">
    <mergeCell ref="O44:X44"/>
    <mergeCell ref="O47:X47"/>
    <mergeCell ref="O49:X49"/>
    <mergeCell ref="O51:X51"/>
    <mergeCell ref="E53:X53"/>
    <mergeCell ref="C52:W52"/>
    <mergeCell ref="O35:X35"/>
    <mergeCell ref="B36:X36"/>
    <mergeCell ref="O37:X37"/>
    <mergeCell ref="O40:X40"/>
    <mergeCell ref="O42:X42"/>
    <mergeCell ref="D29:X29"/>
    <mergeCell ref="B32:X32"/>
    <mergeCell ref="O33:X33"/>
    <mergeCell ref="B34:Q34"/>
    <mergeCell ref="R34:X34"/>
    <mergeCell ref="B31:X31"/>
    <mergeCell ref="N9:X9"/>
    <mergeCell ref="M12:P12"/>
    <mergeCell ref="Q16:X16"/>
    <mergeCell ref="K20:X20"/>
    <mergeCell ref="W21:X21"/>
    <mergeCell ref="N11:P11"/>
    <mergeCell ref="N13:P13"/>
    <mergeCell ref="Q13:X13"/>
    <mergeCell ref="N15:P15"/>
    <mergeCell ref="I10:X10"/>
    <mergeCell ref="E14:T14"/>
    <mergeCell ref="U14:X14"/>
    <mergeCell ref="Q21:S21"/>
    <mergeCell ref="B4:P4"/>
    <mergeCell ref="Q4:X4"/>
    <mergeCell ref="H5:X5"/>
    <mergeCell ref="J6:X6"/>
    <mergeCell ref="G8:X8"/>
    <mergeCell ref="N7:X7"/>
    <mergeCell ref="A1:X1"/>
    <mergeCell ref="B2:P2"/>
    <mergeCell ref="Q2:X2"/>
    <mergeCell ref="B3:P3"/>
    <mergeCell ref="Q3:X3"/>
    <mergeCell ref="N26:O26"/>
    <mergeCell ref="N27:O27"/>
    <mergeCell ref="N28:O28"/>
    <mergeCell ref="N24:R24"/>
    <mergeCell ref="L18:P18"/>
    <mergeCell ref="Q18:X18"/>
    <mergeCell ref="D23:X23"/>
    <mergeCell ref="T22:V22"/>
    <mergeCell ref="W22:X22"/>
    <mergeCell ref="D25:O25"/>
    <mergeCell ref="D19:X19"/>
    <mergeCell ref="S24:T24"/>
    <mergeCell ref="U24:V24"/>
    <mergeCell ref="W24:X24"/>
    <mergeCell ref="N21:P21"/>
    <mergeCell ref="N22:P22"/>
    <mergeCell ref="Q22:S22"/>
    <mergeCell ref="T21:V21"/>
    <mergeCell ref="N16:P16"/>
    <mergeCell ref="L17:P17"/>
    <mergeCell ref="Q17:X17"/>
  </mergeCells>
  <dataValidations count="1">
    <dataValidation allowBlank="1" showInputMessage="1" showErrorMessage="1" prompt="Meta anual del indicador" sqref="Q26:Q28" xr:uid="{00000000-0002-0000-0000-000000000000}"/>
  </dataValidations>
  <pageMargins left="0.31496062992125984" right="0.19685039370078741" top="0.19685039370078741" bottom="0.39370078740157483" header="0.19685039370078741" footer="0.19685039370078741"/>
  <pageSetup paperSize="5" scale="5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5"/>
  <sheetViews>
    <sheetView showGridLines="0" tabSelected="1" zoomScale="90" zoomScaleNormal="90" workbookViewId="0">
      <selection activeCell="Q14" sqref="Q14"/>
    </sheetView>
  </sheetViews>
  <sheetFormatPr baseColWidth="10" defaultColWidth="24" defaultRowHeight="17.25"/>
  <cols>
    <col min="1" max="1" width="10.42578125" style="272" customWidth="1"/>
    <col min="2" max="2" width="24.28515625" style="272" customWidth="1"/>
    <col min="3" max="4" width="6" style="268" customWidth="1"/>
    <col min="5" max="5" width="6.5703125" style="268" customWidth="1"/>
    <col min="6" max="6" width="13.5703125" style="268" customWidth="1"/>
    <col min="7" max="7" width="16.42578125" style="268" customWidth="1"/>
    <col min="8" max="8" width="20.5703125" style="293" customWidth="1"/>
    <col min="9" max="9" width="18.140625" style="268" customWidth="1"/>
    <col min="10" max="10" width="19.42578125" style="268" customWidth="1"/>
    <col min="11" max="11" width="22" style="268" customWidth="1"/>
    <col min="12" max="12" width="24.7109375" style="268" customWidth="1"/>
    <col min="13" max="13" width="19.140625" style="268" customWidth="1"/>
    <col min="14" max="14" width="24.28515625" style="268" customWidth="1"/>
    <col min="15" max="16" width="16.28515625" style="268" customWidth="1"/>
    <col min="17" max="16384" width="24" style="268"/>
  </cols>
  <sheetData>
    <row r="1" spans="1:16">
      <c r="A1" s="265"/>
      <c r="B1" s="265"/>
      <c r="C1" s="266"/>
      <c r="D1" s="266"/>
      <c r="E1" s="266"/>
      <c r="F1" s="266"/>
      <c r="G1" s="266"/>
      <c r="H1" s="267"/>
      <c r="I1" s="266"/>
      <c r="J1" s="266"/>
      <c r="K1" s="266"/>
      <c r="L1" s="266"/>
      <c r="M1" s="266"/>
      <c r="N1" s="266"/>
      <c r="O1" s="266"/>
      <c r="P1" s="266"/>
    </row>
    <row r="2" spans="1:16">
      <c r="A2" s="265"/>
      <c r="B2" s="265"/>
      <c r="C2" s="266"/>
      <c r="D2" s="266"/>
      <c r="E2" s="266"/>
      <c r="F2" s="266"/>
      <c r="G2" s="266"/>
      <c r="H2" s="267"/>
      <c r="I2" s="266"/>
      <c r="J2" s="266"/>
      <c r="K2" s="266"/>
      <c r="L2" s="266"/>
      <c r="M2" s="266"/>
      <c r="N2" s="266"/>
      <c r="O2" s="266"/>
      <c r="P2" s="266"/>
    </row>
    <row r="3" spans="1:16">
      <c r="A3" s="265"/>
      <c r="B3" s="265"/>
      <c r="C3" s="266"/>
      <c r="D3" s="266"/>
      <c r="E3" s="266"/>
      <c r="F3" s="266"/>
      <c r="G3" s="266"/>
      <c r="H3" s="267"/>
      <c r="I3" s="266"/>
      <c r="J3" s="266"/>
      <c r="K3" s="266"/>
      <c r="L3" s="266"/>
      <c r="M3" s="266"/>
      <c r="N3" s="266"/>
      <c r="O3" s="266"/>
      <c r="P3" s="266"/>
    </row>
    <row r="4" spans="1:16">
      <c r="A4" s="265"/>
      <c r="B4" s="265"/>
      <c r="C4" s="266"/>
      <c r="D4" s="266"/>
      <c r="E4" s="266"/>
      <c r="F4" s="266"/>
      <c r="G4" s="266"/>
      <c r="H4" s="267"/>
      <c r="I4" s="266"/>
      <c r="J4" s="266"/>
      <c r="K4" s="266"/>
      <c r="L4" s="266"/>
      <c r="M4" s="266"/>
      <c r="N4" s="266"/>
      <c r="O4" s="266"/>
      <c r="P4" s="266"/>
    </row>
    <row r="5" spans="1:16">
      <c r="A5" s="376"/>
      <c r="B5" s="376"/>
      <c r="C5" s="376"/>
      <c r="D5" s="376"/>
      <c r="E5" s="376"/>
      <c r="F5" s="376"/>
      <c r="G5" s="376"/>
      <c r="H5" s="376"/>
      <c r="I5" s="376"/>
      <c r="J5" s="376"/>
      <c r="K5" s="376"/>
      <c r="L5" s="376"/>
      <c r="M5" s="376"/>
      <c r="N5" s="376"/>
      <c r="O5" s="376"/>
      <c r="P5" s="376"/>
    </row>
    <row r="6" spans="1:16">
      <c r="A6" s="377" t="s">
        <v>71</v>
      </c>
      <c r="B6" s="377"/>
      <c r="C6" s="377"/>
      <c r="D6" s="377"/>
      <c r="E6" s="377"/>
      <c r="F6" s="377"/>
      <c r="G6" s="377"/>
      <c r="H6" s="377"/>
      <c r="I6" s="377"/>
      <c r="J6" s="377"/>
      <c r="K6" s="377"/>
      <c r="L6" s="377"/>
      <c r="M6" s="377"/>
      <c r="N6" s="377"/>
      <c r="O6" s="377"/>
      <c r="P6" s="377"/>
    </row>
    <row r="7" spans="1:16">
      <c r="A7" s="377" t="s">
        <v>72</v>
      </c>
      <c r="B7" s="377"/>
      <c r="C7" s="377"/>
      <c r="D7" s="377"/>
      <c r="E7" s="377"/>
      <c r="F7" s="377"/>
      <c r="G7" s="377"/>
      <c r="H7" s="377"/>
      <c r="I7" s="377"/>
      <c r="J7" s="377"/>
      <c r="K7" s="377"/>
      <c r="L7" s="377"/>
      <c r="M7" s="377"/>
      <c r="N7" s="377"/>
      <c r="O7" s="377"/>
      <c r="P7" s="377"/>
    </row>
    <row r="8" spans="1:16" ht="5.25" customHeight="1">
      <c r="A8" s="269"/>
      <c r="B8" s="269"/>
      <c r="C8" s="270"/>
      <c r="D8" s="270"/>
      <c r="E8" s="270"/>
      <c r="F8" s="270"/>
      <c r="G8" s="270"/>
      <c r="H8" s="271"/>
      <c r="I8" s="270"/>
      <c r="J8" s="270"/>
      <c r="K8" s="270"/>
      <c r="L8" s="270"/>
      <c r="M8" s="270"/>
      <c r="N8" s="270"/>
      <c r="O8" s="270"/>
      <c r="P8" s="270"/>
    </row>
    <row r="9" spans="1:16" ht="16.5" customHeight="1">
      <c r="A9" s="378" t="s">
        <v>73</v>
      </c>
      <c r="B9" s="378"/>
      <c r="C9" s="378"/>
      <c r="D9" s="378"/>
      <c r="E9" s="378"/>
      <c r="F9" s="378"/>
      <c r="G9" s="378"/>
      <c r="H9" s="378"/>
      <c r="I9" s="378"/>
      <c r="J9" s="378"/>
      <c r="K9" s="378"/>
      <c r="L9" s="378"/>
      <c r="M9" s="378"/>
      <c r="N9" s="378"/>
      <c r="O9" s="378"/>
      <c r="P9" s="378"/>
    </row>
    <row r="10" spans="1:16" ht="16.5" customHeight="1">
      <c r="A10" s="378" t="s">
        <v>74</v>
      </c>
      <c r="B10" s="378"/>
      <c r="C10" s="378"/>
      <c r="D10" s="378"/>
      <c r="E10" s="378"/>
      <c r="F10" s="378"/>
      <c r="G10" s="378"/>
      <c r="H10" s="378"/>
      <c r="I10" s="378"/>
      <c r="J10" s="378"/>
      <c r="K10" s="378"/>
      <c r="L10" s="378"/>
      <c r="M10" s="378"/>
      <c r="N10" s="378"/>
      <c r="O10" s="378"/>
      <c r="P10" s="378"/>
    </row>
    <row r="11" spans="1:16" ht="8.25" customHeight="1" thickBot="1">
      <c r="A11" s="375"/>
      <c r="B11" s="375"/>
      <c r="C11" s="375"/>
      <c r="D11" s="375"/>
      <c r="E11" s="375"/>
      <c r="F11" s="375"/>
      <c r="G11" s="375"/>
      <c r="H11" s="375"/>
      <c r="I11" s="375"/>
      <c r="J11" s="375"/>
      <c r="K11" s="375"/>
      <c r="L11" s="375"/>
      <c r="M11" s="375"/>
      <c r="N11" s="375"/>
      <c r="O11" s="375"/>
      <c r="P11" s="375"/>
    </row>
    <row r="12" spans="1:16" s="272" customFormat="1" ht="42.95" customHeight="1" thickBot="1">
      <c r="A12" s="369" t="s">
        <v>75</v>
      </c>
      <c r="B12" s="372" t="s">
        <v>76</v>
      </c>
      <c r="C12" s="372"/>
      <c r="D12" s="372"/>
      <c r="E12" s="372"/>
      <c r="F12" s="372"/>
      <c r="G12" s="372"/>
      <c r="H12" s="372"/>
      <c r="I12" s="372"/>
      <c r="J12" s="373" t="s">
        <v>77</v>
      </c>
      <c r="K12" s="373"/>
      <c r="L12" s="373"/>
      <c r="M12" s="373" t="s">
        <v>78</v>
      </c>
      <c r="N12" s="373"/>
      <c r="O12" s="373" t="s">
        <v>79</v>
      </c>
      <c r="P12" s="374"/>
    </row>
    <row r="13" spans="1:16" s="272" customFormat="1" ht="37.5" customHeight="1">
      <c r="A13" s="370"/>
      <c r="B13" s="593" t="s">
        <v>80</v>
      </c>
      <c r="C13" s="594" t="s">
        <v>81</v>
      </c>
      <c r="D13" s="594"/>
      <c r="E13" s="594"/>
      <c r="F13" s="595" t="s">
        <v>82</v>
      </c>
      <c r="G13" s="595" t="s">
        <v>83</v>
      </c>
      <c r="H13" s="596" t="s">
        <v>84</v>
      </c>
      <c r="I13" s="596" t="s">
        <v>85</v>
      </c>
      <c r="J13" s="596" t="s">
        <v>86</v>
      </c>
      <c r="K13" s="597"/>
      <c r="L13" s="596" t="s">
        <v>87</v>
      </c>
      <c r="M13" s="596" t="s">
        <v>86</v>
      </c>
      <c r="N13" s="597"/>
      <c r="O13" s="598" t="s">
        <v>88</v>
      </c>
      <c r="P13" s="599" t="s">
        <v>89</v>
      </c>
    </row>
    <row r="14" spans="1:16" s="272" customFormat="1" ht="39" customHeight="1" thickBot="1">
      <c r="A14" s="371"/>
      <c r="B14" s="600"/>
      <c r="C14" s="601" t="s">
        <v>90</v>
      </c>
      <c r="D14" s="601" t="s">
        <v>91</v>
      </c>
      <c r="E14" s="601" t="s">
        <v>92</v>
      </c>
      <c r="F14" s="602"/>
      <c r="G14" s="602"/>
      <c r="H14" s="603"/>
      <c r="I14" s="603"/>
      <c r="J14" s="604" t="s">
        <v>93</v>
      </c>
      <c r="K14" s="604" t="s">
        <v>94</v>
      </c>
      <c r="L14" s="603"/>
      <c r="M14" s="604" t="s">
        <v>95</v>
      </c>
      <c r="N14" s="604" t="s">
        <v>96</v>
      </c>
      <c r="O14" s="604" t="s">
        <v>97</v>
      </c>
      <c r="P14" s="605" t="s">
        <v>98</v>
      </c>
    </row>
    <row r="15" spans="1:16" ht="18" thickBot="1">
      <c r="A15" s="274" t="s">
        <v>99</v>
      </c>
      <c r="B15" s="587" t="s">
        <v>100</v>
      </c>
      <c r="C15" s="587"/>
      <c r="D15" s="587"/>
      <c r="E15" s="587"/>
      <c r="F15" s="587"/>
      <c r="G15" s="587"/>
      <c r="H15" s="588">
        <f>+H16+H17+H18</f>
        <v>6262028898</v>
      </c>
      <c r="I15" s="589">
        <f>SUM(I16:I18)</f>
        <v>1441588</v>
      </c>
      <c r="J15" s="590">
        <f>J16+J17+J18</f>
        <v>1441588</v>
      </c>
      <c r="K15" s="590">
        <f>K16+K17+K18</f>
        <v>6262028898</v>
      </c>
      <c r="L15" s="590">
        <f t="shared" ref="L15:N15" si="0">L16+L17+L18</f>
        <v>6262028898</v>
      </c>
      <c r="M15" s="590">
        <f t="shared" si="0"/>
        <v>1229153</v>
      </c>
      <c r="N15" s="590">
        <f t="shared" si="0"/>
        <v>6262028898</v>
      </c>
      <c r="O15" s="591">
        <f>M15/J15*100</f>
        <v>85.263820176083598</v>
      </c>
      <c r="P15" s="592">
        <f>N15/K15*100</f>
        <v>100</v>
      </c>
    </row>
    <row r="16" spans="1:16" s="266" customFormat="1" ht="54">
      <c r="A16" s="275">
        <v>6473</v>
      </c>
      <c r="B16" s="276" t="s">
        <v>48</v>
      </c>
      <c r="C16" s="277">
        <v>1</v>
      </c>
      <c r="D16" s="277">
        <v>1.2</v>
      </c>
      <c r="E16" s="277" t="s">
        <v>101</v>
      </c>
      <c r="F16" s="276" t="s">
        <v>102</v>
      </c>
      <c r="G16" s="276" t="s">
        <v>49</v>
      </c>
      <c r="H16" s="295">
        <v>5103202682</v>
      </c>
      <c r="I16" s="296">
        <v>1080060</v>
      </c>
      <c r="J16" s="296">
        <v>1080060</v>
      </c>
      <c r="K16" s="297">
        <v>5103202682</v>
      </c>
      <c r="L16" s="297">
        <v>5103202682</v>
      </c>
      <c r="M16" s="298">
        <v>849042</v>
      </c>
      <c r="N16" s="299">
        <f>+K16</f>
        <v>5103202682</v>
      </c>
      <c r="O16" s="300">
        <f>M16/J16*100</f>
        <v>78.610632742625413</v>
      </c>
      <c r="P16" s="606">
        <f>N16/L16*100</f>
        <v>100</v>
      </c>
    </row>
    <row r="17" spans="1:16" ht="54">
      <c r="A17" s="273">
        <v>6521</v>
      </c>
      <c r="B17" s="278" t="s">
        <v>50</v>
      </c>
      <c r="C17" s="279">
        <v>1</v>
      </c>
      <c r="D17" s="279">
        <v>1.2</v>
      </c>
      <c r="E17" s="279" t="s">
        <v>101</v>
      </c>
      <c r="F17" s="278" t="s">
        <v>102</v>
      </c>
      <c r="G17" s="278" t="s">
        <v>51</v>
      </c>
      <c r="H17" s="264">
        <v>945919916</v>
      </c>
      <c r="I17" s="302">
        <v>360552</v>
      </c>
      <c r="J17" s="302">
        <v>360552</v>
      </c>
      <c r="K17" s="264">
        <v>945919916</v>
      </c>
      <c r="L17" s="264">
        <v>945919916</v>
      </c>
      <c r="M17" s="303">
        <v>379474</v>
      </c>
      <c r="N17" s="264">
        <v>945919916</v>
      </c>
      <c r="O17" s="304">
        <f>M17/J17*100</f>
        <v>105.24806407952252</v>
      </c>
      <c r="P17" s="607">
        <f>N17/L17*100</f>
        <v>100</v>
      </c>
    </row>
    <row r="18" spans="1:16" ht="67.5">
      <c r="A18" s="273">
        <v>6523</v>
      </c>
      <c r="B18" s="278" t="s">
        <v>52</v>
      </c>
      <c r="C18" s="279">
        <v>1</v>
      </c>
      <c r="D18" s="279">
        <v>1.2</v>
      </c>
      <c r="E18" s="279" t="s">
        <v>101</v>
      </c>
      <c r="F18" s="278" t="s">
        <v>102</v>
      </c>
      <c r="G18" s="278" t="s">
        <v>103</v>
      </c>
      <c r="H18" s="301">
        <v>212906300</v>
      </c>
      <c r="I18" s="302">
        <v>976</v>
      </c>
      <c r="J18" s="302">
        <v>976</v>
      </c>
      <c r="K18" s="305">
        <v>212906300</v>
      </c>
      <c r="L18" s="305">
        <v>212906300</v>
      </c>
      <c r="M18" s="303">
        <v>637</v>
      </c>
      <c r="N18" s="306">
        <f>+K18</f>
        <v>212906300</v>
      </c>
      <c r="O18" s="304">
        <f>M18/J18*100</f>
        <v>65.266393442622956</v>
      </c>
      <c r="P18" s="607">
        <f>N18/L18*100</f>
        <v>100</v>
      </c>
    </row>
    <row r="19" spans="1:16" ht="18" thickBot="1">
      <c r="A19" s="280"/>
      <c r="B19" s="368" t="s">
        <v>104</v>
      </c>
      <c r="C19" s="368"/>
      <c r="D19" s="368"/>
      <c r="E19" s="368"/>
      <c r="F19" s="368"/>
      <c r="G19" s="368"/>
      <c r="H19" s="308">
        <f>H15</f>
        <v>6262028898</v>
      </c>
      <c r="I19" s="308">
        <f t="shared" ref="I19:N19" si="1">I15</f>
        <v>1441588</v>
      </c>
      <c r="J19" s="308">
        <f t="shared" si="1"/>
        <v>1441588</v>
      </c>
      <c r="K19" s="308">
        <f t="shared" si="1"/>
        <v>6262028898</v>
      </c>
      <c r="L19" s="308">
        <f t="shared" si="1"/>
        <v>6262028898</v>
      </c>
      <c r="M19" s="308">
        <f t="shared" si="1"/>
        <v>1229153</v>
      </c>
      <c r="N19" s="308">
        <f t="shared" si="1"/>
        <v>6262028898</v>
      </c>
      <c r="O19" s="307">
        <f>M19/J19*100</f>
        <v>85.263820176083598</v>
      </c>
      <c r="P19" s="608">
        <f>N19/L19*100</f>
        <v>100</v>
      </c>
    </row>
    <row r="20" spans="1:16" s="282" customFormat="1">
      <c r="A20" s="281"/>
      <c r="B20" s="366" t="s">
        <v>105</v>
      </c>
      <c r="C20" s="366"/>
      <c r="D20" s="366"/>
      <c r="E20" s="366"/>
      <c r="F20" s="366"/>
      <c r="G20" s="366"/>
      <c r="H20" s="366"/>
      <c r="I20" s="366"/>
      <c r="J20" s="366"/>
      <c r="K20" s="366"/>
      <c r="L20" s="366"/>
      <c r="M20" s="366"/>
      <c r="N20" s="366"/>
      <c r="O20" s="366"/>
      <c r="P20" s="366"/>
    </row>
    <row r="21" spans="1:16" ht="38.1" customHeight="1">
      <c r="A21" s="283"/>
      <c r="B21" s="367" t="s">
        <v>106</v>
      </c>
      <c r="C21" s="367"/>
      <c r="D21" s="367"/>
      <c r="E21" s="367"/>
      <c r="F21" s="367"/>
      <c r="G21" s="367"/>
      <c r="H21" s="367"/>
      <c r="I21" s="367"/>
      <c r="J21" s="367"/>
      <c r="K21" s="367"/>
      <c r="L21" s="367"/>
      <c r="M21" s="367"/>
      <c r="N21" s="367"/>
      <c r="O21" s="367"/>
      <c r="P21" s="367"/>
    </row>
    <row r="22" spans="1:16">
      <c r="A22" s="283"/>
      <c r="B22" s="284"/>
      <c r="C22" s="285"/>
      <c r="D22" s="285"/>
      <c r="E22" s="286"/>
      <c r="F22" s="286"/>
      <c r="G22" s="286"/>
      <c r="H22" s="287"/>
      <c r="I22" s="288"/>
      <c r="J22" s="288"/>
      <c r="K22" s="286"/>
      <c r="L22" s="286"/>
      <c r="M22" s="286"/>
      <c r="N22" s="286"/>
      <c r="O22" s="286"/>
      <c r="P22" s="286"/>
    </row>
    <row r="23" spans="1:16">
      <c r="A23" s="283"/>
      <c r="B23" s="289" t="s">
        <v>236</v>
      </c>
      <c r="C23" s="285"/>
      <c r="D23" s="285"/>
      <c r="E23" s="286"/>
      <c r="F23" s="286"/>
      <c r="G23" s="286"/>
      <c r="H23" s="287"/>
      <c r="I23" s="288"/>
      <c r="J23" s="290" t="s">
        <v>107</v>
      </c>
      <c r="K23" s="288"/>
      <c r="L23" s="288"/>
      <c r="M23" s="288"/>
      <c r="N23" s="288"/>
      <c r="O23" s="286"/>
      <c r="P23" s="291"/>
    </row>
    <row r="24" spans="1:16">
      <c r="A24" s="283"/>
      <c r="B24" s="283" t="s">
        <v>235</v>
      </c>
      <c r="C24" s="286"/>
      <c r="D24" s="286"/>
      <c r="E24" s="286"/>
      <c r="F24" s="288"/>
      <c r="G24" s="288"/>
      <c r="H24" s="292"/>
      <c r="I24" s="288"/>
      <c r="J24" s="286" t="s">
        <v>234</v>
      </c>
      <c r="K24" s="288"/>
      <c r="L24" s="288"/>
      <c r="M24" s="288"/>
      <c r="N24" s="288"/>
      <c r="O24" s="286"/>
      <c r="P24" s="286"/>
    </row>
    <row r="25" spans="1:16">
      <c r="J25" s="294"/>
    </row>
  </sheetData>
  <mergeCells count="24">
    <mergeCell ref="A11:P11"/>
    <mergeCell ref="A5:P5"/>
    <mergeCell ref="A6:P6"/>
    <mergeCell ref="A7:P7"/>
    <mergeCell ref="A9:P9"/>
    <mergeCell ref="A10:P10"/>
    <mergeCell ref="A12:A14"/>
    <mergeCell ref="B12:I12"/>
    <mergeCell ref="J12:L12"/>
    <mergeCell ref="M12:N12"/>
    <mergeCell ref="O12:P12"/>
    <mergeCell ref="B13:B14"/>
    <mergeCell ref="C13:E13"/>
    <mergeCell ref="F13:F14"/>
    <mergeCell ref="G13:G14"/>
    <mergeCell ref="H13:H14"/>
    <mergeCell ref="B20:P20"/>
    <mergeCell ref="B21:P21"/>
    <mergeCell ref="I13:I14"/>
    <mergeCell ref="J13:K13"/>
    <mergeCell ref="L13:L14"/>
    <mergeCell ref="M13:N13"/>
    <mergeCell ref="B15:G15"/>
    <mergeCell ref="B19:G19"/>
  </mergeCells>
  <dataValidations count="1">
    <dataValidation allowBlank="1" showInputMessage="1" showErrorMessage="1" prompt="Monto presupuestado para el producto" sqref="H18" xr:uid="{00000000-0002-0000-0100-000000000000}"/>
  </dataValidations>
  <printOptions horizontalCentered="1"/>
  <pageMargins left="0.23622047244094491" right="0.23622047244094491" top="0.74803149606299213" bottom="0.74803149606299213" header="0.31496062992125984" footer="0.31496062992125984"/>
  <pageSetup paperSize="5"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showGridLines="0" topLeftCell="A21" workbookViewId="0">
      <selection activeCell="B33" sqref="B33:J33"/>
    </sheetView>
  </sheetViews>
  <sheetFormatPr baseColWidth="10" defaultColWidth="11.42578125" defaultRowHeight="15"/>
  <cols>
    <col min="1" max="1" width="27" style="95" customWidth="1"/>
    <col min="2" max="2" width="18.28515625" style="95" customWidth="1"/>
    <col min="3" max="3" width="12.7109375" style="95" customWidth="1"/>
    <col min="4" max="4" width="17" style="95" customWidth="1"/>
    <col min="5" max="5" width="12.7109375" style="95" customWidth="1"/>
    <col min="6" max="6" width="16.7109375" style="95" customWidth="1"/>
    <col min="7" max="7" width="13.85546875" style="95" customWidth="1"/>
    <col min="8" max="8" width="17.42578125" style="95" customWidth="1"/>
    <col min="9" max="10" width="12.7109375" style="95" customWidth="1"/>
    <col min="11" max="16384" width="11.42578125" style="94"/>
  </cols>
  <sheetData>
    <row r="1" spans="1:10" ht="15.75" thickTop="1">
      <c r="A1" s="187"/>
      <c r="B1" s="188"/>
      <c r="C1" s="188"/>
      <c r="D1" s="188"/>
      <c r="E1" s="188"/>
      <c r="F1" s="188"/>
      <c r="G1" s="188"/>
      <c r="H1" s="188"/>
      <c r="I1" s="188"/>
      <c r="J1" s="189"/>
    </row>
    <row r="2" spans="1:10" ht="20.25">
      <c r="A2" s="438" t="s">
        <v>111</v>
      </c>
      <c r="B2" s="439"/>
      <c r="C2" s="439"/>
      <c r="D2" s="439"/>
      <c r="E2" s="439"/>
      <c r="F2" s="439"/>
      <c r="G2" s="439"/>
      <c r="H2" s="439"/>
      <c r="I2" s="439"/>
      <c r="J2" s="440"/>
    </row>
    <row r="3" spans="1:10">
      <c r="A3" s="190"/>
      <c r="J3" s="191"/>
    </row>
    <row r="4" spans="1:10" ht="3" customHeight="1">
      <c r="A4" s="441"/>
      <c r="B4" s="442"/>
      <c r="C4" s="442"/>
      <c r="D4" s="442"/>
      <c r="E4" s="442"/>
      <c r="F4" s="442"/>
      <c r="G4" s="442"/>
      <c r="H4" s="442"/>
      <c r="I4" s="442"/>
      <c r="J4" s="443"/>
    </row>
    <row r="5" spans="1:10" ht="15.75">
      <c r="A5" s="444" t="s">
        <v>112</v>
      </c>
      <c r="B5" s="445"/>
      <c r="C5" s="445"/>
      <c r="D5" s="445"/>
      <c r="E5" s="445"/>
      <c r="F5" s="445"/>
      <c r="G5" s="445"/>
      <c r="H5" s="445"/>
      <c r="I5" s="445"/>
      <c r="J5" s="446"/>
    </row>
    <row r="6" spans="1:10" ht="14.45" customHeight="1">
      <c r="A6" s="447" t="s">
        <v>113</v>
      </c>
      <c r="B6" s="448"/>
      <c r="C6" s="448"/>
      <c r="D6" s="448"/>
      <c r="E6" s="448"/>
      <c r="F6" s="448"/>
      <c r="G6" s="448"/>
      <c r="H6" s="448"/>
      <c r="I6" s="448"/>
      <c r="J6" s="449"/>
    </row>
    <row r="7" spans="1:10" ht="17.25" customHeight="1">
      <c r="A7" s="192" t="s">
        <v>114</v>
      </c>
      <c r="B7" s="418" t="s">
        <v>2</v>
      </c>
      <c r="C7" s="418"/>
      <c r="D7" s="418"/>
      <c r="E7" s="418"/>
      <c r="F7" s="418"/>
      <c r="G7" s="418"/>
      <c r="H7" s="418"/>
      <c r="I7" s="418"/>
      <c r="J7" s="419"/>
    </row>
    <row r="8" spans="1:10" ht="15.75" customHeight="1">
      <c r="A8" s="193" t="s">
        <v>115</v>
      </c>
      <c r="B8" s="418" t="s">
        <v>4</v>
      </c>
      <c r="C8" s="418"/>
      <c r="D8" s="418"/>
      <c r="E8" s="418"/>
      <c r="F8" s="418"/>
      <c r="G8" s="418"/>
      <c r="H8" s="418"/>
      <c r="I8" s="418"/>
      <c r="J8" s="419"/>
    </row>
    <row r="9" spans="1:10" ht="15.75" customHeight="1">
      <c r="A9" s="193" t="s">
        <v>116</v>
      </c>
      <c r="B9" s="418">
        <v>1</v>
      </c>
      <c r="C9" s="418"/>
      <c r="D9" s="418"/>
      <c r="E9" s="418"/>
      <c r="F9" s="418"/>
      <c r="G9" s="418"/>
      <c r="H9" s="418"/>
      <c r="I9" s="418"/>
      <c r="J9" s="419"/>
    </row>
    <row r="10" spans="1:10" ht="33" customHeight="1">
      <c r="A10" s="194" t="s">
        <v>117</v>
      </c>
      <c r="B10" s="420" t="s">
        <v>8</v>
      </c>
      <c r="C10" s="421"/>
      <c r="D10" s="421"/>
      <c r="E10" s="421"/>
      <c r="F10" s="421"/>
      <c r="G10" s="421"/>
      <c r="H10" s="421"/>
      <c r="I10" s="421"/>
      <c r="J10" s="422"/>
    </row>
    <row r="11" spans="1:10" ht="33" customHeight="1">
      <c r="A11" s="195" t="s">
        <v>118</v>
      </c>
      <c r="B11" s="423" t="s">
        <v>10</v>
      </c>
      <c r="C11" s="424"/>
      <c r="D11" s="424"/>
      <c r="E11" s="424"/>
      <c r="F11" s="424"/>
      <c r="G11" s="424"/>
      <c r="H11" s="424"/>
      <c r="I11" s="424"/>
      <c r="J11" s="425"/>
    </row>
    <row r="12" spans="1:10" ht="15.75">
      <c r="A12" s="379" t="s">
        <v>119</v>
      </c>
      <c r="B12" s="380"/>
      <c r="C12" s="380"/>
      <c r="D12" s="380"/>
      <c r="E12" s="380"/>
      <c r="F12" s="380"/>
      <c r="G12" s="380"/>
      <c r="H12" s="380"/>
      <c r="I12" s="380"/>
      <c r="J12" s="381"/>
    </row>
    <row r="13" spans="1:10" ht="18.600000000000001" customHeight="1">
      <c r="A13" s="196" t="s">
        <v>12</v>
      </c>
      <c r="B13" s="50">
        <v>1</v>
      </c>
      <c r="C13" s="48" t="s">
        <v>120</v>
      </c>
      <c r="D13" s="45"/>
      <c r="E13" s="45"/>
      <c r="F13" s="45"/>
      <c r="G13" s="45"/>
      <c r="H13" s="46"/>
      <c r="I13" s="47"/>
      <c r="J13" s="197"/>
    </row>
    <row r="14" spans="1:10" ht="23.25" customHeight="1">
      <c r="A14" s="196" t="s">
        <v>14</v>
      </c>
      <c r="B14" s="51">
        <v>1.2</v>
      </c>
      <c r="C14" s="49" t="s">
        <v>121</v>
      </c>
      <c r="D14" s="42"/>
      <c r="E14" s="42"/>
      <c r="F14" s="42"/>
      <c r="G14" s="42"/>
      <c r="H14" s="43"/>
      <c r="I14" s="43"/>
      <c r="J14" s="198"/>
    </row>
    <row r="15" spans="1:10" ht="27.75" customHeight="1">
      <c r="A15" s="196" t="s">
        <v>122</v>
      </c>
      <c r="B15" s="52" t="s">
        <v>123</v>
      </c>
      <c r="C15" s="426" t="s">
        <v>124</v>
      </c>
      <c r="D15" s="427"/>
      <c r="E15" s="427"/>
      <c r="F15" s="427"/>
      <c r="G15" s="427"/>
      <c r="H15" s="427"/>
      <c r="I15" s="427"/>
      <c r="J15" s="428"/>
    </row>
    <row r="16" spans="1:10" ht="23.1" customHeight="1">
      <c r="A16" s="379" t="s">
        <v>125</v>
      </c>
      <c r="B16" s="380"/>
      <c r="C16" s="380"/>
      <c r="D16" s="380"/>
      <c r="E16" s="380"/>
      <c r="F16" s="380"/>
      <c r="G16" s="380"/>
      <c r="H16" s="380"/>
      <c r="I16" s="380"/>
      <c r="J16" s="381"/>
    </row>
    <row r="17" spans="1:10">
      <c r="A17" s="192" t="s">
        <v>126</v>
      </c>
      <c r="B17" s="429" t="s">
        <v>20</v>
      </c>
      <c r="C17" s="429"/>
      <c r="D17" s="429"/>
      <c r="E17" s="429"/>
      <c r="F17" s="429"/>
      <c r="G17" s="429"/>
      <c r="H17" s="429"/>
      <c r="I17" s="429"/>
      <c r="J17" s="430"/>
    </row>
    <row r="18" spans="1:10" ht="30.6" customHeight="1">
      <c r="A18" s="199" t="s">
        <v>127</v>
      </c>
      <c r="B18" s="431" t="s">
        <v>22</v>
      </c>
      <c r="C18" s="431"/>
      <c r="D18" s="431"/>
      <c r="E18" s="431"/>
      <c r="F18" s="431"/>
      <c r="G18" s="431"/>
      <c r="H18" s="431"/>
      <c r="I18" s="431"/>
      <c r="J18" s="432"/>
    </row>
    <row r="19" spans="1:10" ht="17.25" customHeight="1">
      <c r="A19" s="199" t="s">
        <v>128</v>
      </c>
      <c r="B19" s="433" t="s">
        <v>24</v>
      </c>
      <c r="C19" s="433"/>
      <c r="D19" s="433"/>
      <c r="E19" s="433"/>
      <c r="F19" s="433"/>
      <c r="G19" s="433"/>
      <c r="H19" s="433"/>
      <c r="I19" s="433"/>
      <c r="J19" s="434"/>
    </row>
    <row r="20" spans="1:10" ht="20.25" customHeight="1">
      <c r="A20" s="200" t="s">
        <v>129</v>
      </c>
      <c r="B20" s="433" t="s">
        <v>26</v>
      </c>
      <c r="C20" s="433"/>
      <c r="D20" s="433"/>
      <c r="E20" s="433"/>
      <c r="F20" s="433"/>
      <c r="G20" s="433"/>
      <c r="H20" s="433"/>
      <c r="I20" s="433"/>
      <c r="J20" s="434"/>
    </row>
    <row r="21" spans="1:10" ht="15.75">
      <c r="A21" s="435" t="s">
        <v>130</v>
      </c>
      <c r="B21" s="436"/>
      <c r="C21" s="436"/>
      <c r="D21" s="436"/>
      <c r="E21" s="436"/>
      <c r="F21" s="436"/>
      <c r="G21" s="436"/>
      <c r="H21" s="436"/>
      <c r="I21" s="436"/>
      <c r="J21" s="437"/>
    </row>
    <row r="22" spans="1:10" ht="15.75">
      <c r="A22" s="398" t="s">
        <v>131</v>
      </c>
      <c r="B22" s="399"/>
      <c r="C22" s="399"/>
      <c r="D22" s="399"/>
      <c r="E22" s="399"/>
      <c r="F22" s="399"/>
      <c r="G22" s="399"/>
      <c r="H22" s="399"/>
      <c r="I22" s="399"/>
      <c r="J22" s="400"/>
    </row>
    <row r="23" spans="1:10" ht="29.45" customHeight="1">
      <c r="A23" s="411" t="s">
        <v>29</v>
      </c>
      <c r="B23" s="412"/>
      <c r="C23" s="412" t="s">
        <v>132</v>
      </c>
      <c r="D23" s="412"/>
      <c r="E23" s="412"/>
      <c r="F23" s="412" t="s">
        <v>30</v>
      </c>
      <c r="G23" s="412"/>
      <c r="H23" s="412"/>
      <c r="I23" s="412" t="s">
        <v>133</v>
      </c>
      <c r="J23" s="413"/>
    </row>
    <row r="24" spans="1:10">
      <c r="A24" s="414">
        <f>+D28+D29+D30</f>
        <v>6262028898</v>
      </c>
      <c r="B24" s="415"/>
      <c r="C24" s="415">
        <f>+D28+D29+D30</f>
        <v>6262028898</v>
      </c>
      <c r="D24" s="415"/>
      <c r="E24" s="415"/>
      <c r="F24" s="415">
        <f>+H28+H29+H30</f>
        <v>1565507224.5</v>
      </c>
      <c r="G24" s="415"/>
      <c r="H24" s="415"/>
      <c r="I24" s="416">
        <f>IF(G24&gt;0,G24/C24,0)</f>
        <v>0</v>
      </c>
      <c r="J24" s="417"/>
    </row>
    <row r="25" spans="1:10" ht="15.75">
      <c r="A25" s="398" t="s">
        <v>134</v>
      </c>
      <c r="B25" s="399"/>
      <c r="C25" s="399"/>
      <c r="D25" s="399"/>
      <c r="E25" s="399"/>
      <c r="F25" s="399"/>
      <c r="G25" s="399"/>
      <c r="H25" s="399"/>
      <c r="I25" s="399"/>
      <c r="J25" s="400"/>
    </row>
    <row r="26" spans="1:10">
      <c r="A26" s="201"/>
      <c r="B26" s="172"/>
      <c r="C26" s="401" t="s">
        <v>34</v>
      </c>
      <c r="D26" s="402"/>
      <c r="E26" s="401" t="s">
        <v>135</v>
      </c>
      <c r="F26" s="402"/>
      <c r="G26" s="401" t="s">
        <v>136</v>
      </c>
      <c r="H26" s="401"/>
      <c r="I26" s="401" t="s">
        <v>137</v>
      </c>
      <c r="J26" s="403"/>
    </row>
    <row r="27" spans="1:10" ht="38.25">
      <c r="A27" s="202" t="s">
        <v>138</v>
      </c>
      <c r="B27" s="96" t="s">
        <v>139</v>
      </c>
      <c r="C27" s="96" t="s">
        <v>140</v>
      </c>
      <c r="D27" s="96" t="s">
        <v>141</v>
      </c>
      <c r="E27" s="96" t="s">
        <v>142</v>
      </c>
      <c r="F27" s="96" t="s">
        <v>143</v>
      </c>
      <c r="G27" s="96" t="s">
        <v>144</v>
      </c>
      <c r="H27" s="96" t="s">
        <v>145</v>
      </c>
      <c r="I27" s="96" t="s">
        <v>146</v>
      </c>
      <c r="J27" s="203" t="s">
        <v>147</v>
      </c>
    </row>
    <row r="28" spans="1:10" ht="38.25">
      <c r="A28" s="204" t="s">
        <v>48</v>
      </c>
      <c r="B28" s="97" t="s">
        <v>49</v>
      </c>
      <c r="C28" s="98">
        <v>1080060</v>
      </c>
      <c r="D28" s="99">
        <v>5103202682</v>
      </c>
      <c r="E28" s="98">
        <v>251763</v>
      </c>
      <c r="F28" s="99">
        <f>+D28/4</f>
        <v>1275800670.5</v>
      </c>
      <c r="G28" s="100">
        <v>233613</v>
      </c>
      <c r="H28" s="101">
        <f>+Tabla134524[[#This Row],[Financiera
(D)]]</f>
        <v>1275800670.5</v>
      </c>
      <c r="I28" s="102">
        <f t="shared" ref="I28:I30" si="0">IF(G28&gt;0,G28/E28,0)</f>
        <v>0.92790839003348391</v>
      </c>
      <c r="J28" s="205">
        <f t="shared" ref="J28:J30" si="1">IF(H28&gt;0,H28/D28,0)</f>
        <v>0.25</v>
      </c>
    </row>
    <row r="29" spans="1:10" ht="25.5">
      <c r="A29" s="204" t="s">
        <v>50</v>
      </c>
      <c r="B29" s="97" t="s">
        <v>51</v>
      </c>
      <c r="C29" s="98">
        <v>360552</v>
      </c>
      <c r="D29" s="99">
        <v>945919916</v>
      </c>
      <c r="E29" s="98">
        <v>89124</v>
      </c>
      <c r="F29" s="99">
        <f>+D29/4</f>
        <v>236479979</v>
      </c>
      <c r="G29" s="103">
        <v>103916</v>
      </c>
      <c r="H29" s="101">
        <f>+Tabla134524[[#This Row],[Financiera
(D)]]</f>
        <v>236479979</v>
      </c>
      <c r="I29" s="102">
        <f t="shared" si="0"/>
        <v>1.1659710066873121</v>
      </c>
      <c r="J29" s="205">
        <f t="shared" si="1"/>
        <v>0.25</v>
      </c>
    </row>
    <row r="30" spans="1:10" ht="63.75">
      <c r="A30" s="206" t="s">
        <v>52</v>
      </c>
      <c r="B30" s="178" t="s">
        <v>53</v>
      </c>
      <c r="C30" s="179">
        <v>976</v>
      </c>
      <c r="D30" s="180">
        <v>212906300</v>
      </c>
      <c r="E30" s="179">
        <v>241</v>
      </c>
      <c r="F30" s="180">
        <f>+D30/4</f>
        <v>53226575</v>
      </c>
      <c r="G30" s="181">
        <v>251</v>
      </c>
      <c r="H30" s="182">
        <f>+Tabla134524[[#This Row],[Financiera
(D)]]</f>
        <v>53226575</v>
      </c>
      <c r="I30" s="183">
        <f t="shared" si="0"/>
        <v>1.04149377593361</v>
      </c>
      <c r="J30" s="207">
        <f t="shared" si="1"/>
        <v>0.25</v>
      </c>
    </row>
    <row r="31" spans="1:10" ht="15.75">
      <c r="A31" s="379" t="s">
        <v>148</v>
      </c>
      <c r="B31" s="380"/>
      <c r="C31" s="380"/>
      <c r="D31" s="380"/>
      <c r="E31" s="380"/>
      <c r="F31" s="380"/>
      <c r="G31" s="380"/>
      <c r="H31" s="380"/>
      <c r="I31" s="380"/>
      <c r="J31" s="381"/>
    </row>
    <row r="32" spans="1:10" ht="20.45" customHeight="1">
      <c r="A32" s="404" t="s">
        <v>149</v>
      </c>
      <c r="B32" s="405"/>
      <c r="C32" s="405"/>
      <c r="D32" s="405"/>
      <c r="E32" s="405"/>
      <c r="F32" s="405"/>
      <c r="G32" s="405"/>
      <c r="H32" s="405"/>
      <c r="I32" s="405"/>
      <c r="J32" s="406"/>
    </row>
    <row r="33" spans="1:10">
      <c r="A33" s="208" t="s">
        <v>150</v>
      </c>
      <c r="B33" s="407" t="s">
        <v>151</v>
      </c>
      <c r="C33" s="407"/>
      <c r="D33" s="407"/>
      <c r="E33" s="407"/>
      <c r="F33" s="407"/>
      <c r="G33" s="407"/>
      <c r="H33" s="407"/>
      <c r="I33" s="407"/>
      <c r="J33" s="408"/>
    </row>
    <row r="34" spans="1:10" ht="36.6" customHeight="1">
      <c r="A34" s="209" t="s">
        <v>152</v>
      </c>
      <c r="B34" s="390" t="s">
        <v>153</v>
      </c>
      <c r="C34" s="390"/>
      <c r="D34" s="390"/>
      <c r="E34" s="390"/>
      <c r="F34" s="390"/>
      <c r="G34" s="390"/>
      <c r="H34" s="390"/>
      <c r="I34" s="390"/>
      <c r="J34" s="391"/>
    </row>
    <row r="35" spans="1:10" ht="53.1" customHeight="1">
      <c r="A35" s="209" t="s">
        <v>154</v>
      </c>
      <c r="B35" s="390" t="s">
        <v>155</v>
      </c>
      <c r="C35" s="390"/>
      <c r="D35" s="390"/>
      <c r="E35" s="390"/>
      <c r="F35" s="390"/>
      <c r="G35" s="390"/>
      <c r="H35" s="390"/>
      <c r="I35" s="390"/>
      <c r="J35" s="391"/>
    </row>
    <row r="36" spans="1:10" ht="30">
      <c r="A36" s="209" t="s">
        <v>60</v>
      </c>
      <c r="B36" s="409" t="s">
        <v>156</v>
      </c>
      <c r="C36" s="409"/>
      <c r="D36" s="409"/>
      <c r="E36" s="409"/>
      <c r="F36" s="409"/>
      <c r="G36" s="409"/>
      <c r="H36" s="409"/>
      <c r="I36" s="409"/>
      <c r="J36" s="410"/>
    </row>
    <row r="37" spans="1:10">
      <c r="A37" s="208" t="s">
        <v>150</v>
      </c>
      <c r="B37" s="395" t="s">
        <v>157</v>
      </c>
      <c r="C37" s="396"/>
      <c r="D37" s="396"/>
      <c r="E37" s="396"/>
      <c r="F37" s="396"/>
      <c r="G37" s="396"/>
      <c r="H37" s="396"/>
      <c r="I37" s="396"/>
      <c r="J37" s="397"/>
    </row>
    <row r="38" spans="1:10" ht="29.45" customHeight="1">
      <c r="A38" s="209" t="s">
        <v>152</v>
      </c>
      <c r="B38" s="388" t="s">
        <v>158</v>
      </c>
      <c r="C38" s="388"/>
      <c r="D38" s="388"/>
      <c r="E38" s="388"/>
      <c r="F38" s="388"/>
      <c r="G38" s="388"/>
      <c r="H38" s="388"/>
      <c r="I38" s="388"/>
      <c r="J38" s="389"/>
    </row>
    <row r="39" spans="1:10" ht="59.25" customHeight="1">
      <c r="A39" s="209" t="s">
        <v>154</v>
      </c>
      <c r="B39" s="388" t="s">
        <v>159</v>
      </c>
      <c r="C39" s="388"/>
      <c r="D39" s="388"/>
      <c r="E39" s="388"/>
      <c r="F39" s="388"/>
      <c r="G39" s="388"/>
      <c r="H39" s="388"/>
      <c r="I39" s="388"/>
      <c r="J39" s="389"/>
    </row>
    <row r="40" spans="1:10" ht="66" customHeight="1">
      <c r="A40" s="209" t="s">
        <v>60</v>
      </c>
      <c r="B40" s="390" t="s">
        <v>160</v>
      </c>
      <c r="C40" s="390"/>
      <c r="D40" s="390"/>
      <c r="E40" s="390"/>
      <c r="F40" s="390"/>
      <c r="G40" s="390"/>
      <c r="H40" s="390"/>
      <c r="I40" s="390"/>
      <c r="J40" s="391"/>
    </row>
    <row r="41" spans="1:10">
      <c r="A41" s="208" t="s">
        <v>150</v>
      </c>
      <c r="B41" s="115" t="s">
        <v>161</v>
      </c>
      <c r="C41" s="116"/>
      <c r="D41" s="117"/>
      <c r="E41" s="117"/>
      <c r="F41" s="117"/>
      <c r="G41" s="117"/>
      <c r="H41" s="117"/>
      <c r="I41" s="117"/>
      <c r="J41" s="210"/>
    </row>
    <row r="42" spans="1:10" ht="45.95" customHeight="1">
      <c r="A42" s="209" t="s">
        <v>152</v>
      </c>
      <c r="B42" s="390" t="s">
        <v>67</v>
      </c>
      <c r="C42" s="390"/>
      <c r="D42" s="390"/>
      <c r="E42" s="390"/>
      <c r="F42" s="390"/>
      <c r="G42" s="390"/>
      <c r="H42" s="390"/>
      <c r="I42" s="390"/>
      <c r="J42" s="391"/>
    </row>
    <row r="43" spans="1:10" ht="56.25" customHeight="1">
      <c r="A43" s="209" t="s">
        <v>154</v>
      </c>
      <c r="B43" s="390" t="s">
        <v>162</v>
      </c>
      <c r="C43" s="390"/>
      <c r="D43" s="390"/>
      <c r="E43" s="390"/>
      <c r="F43" s="390"/>
      <c r="G43" s="390"/>
      <c r="H43" s="390"/>
      <c r="I43" s="390"/>
      <c r="J43" s="391"/>
    </row>
    <row r="44" spans="1:10" ht="42.95" customHeight="1">
      <c r="A44" s="209" t="s">
        <v>60</v>
      </c>
      <c r="B44" s="392" t="s">
        <v>163</v>
      </c>
      <c r="C44" s="393"/>
      <c r="D44" s="393"/>
      <c r="E44" s="393"/>
      <c r="F44" s="393"/>
      <c r="G44" s="393"/>
      <c r="H44" s="393"/>
      <c r="I44" s="393"/>
      <c r="J44" s="394"/>
    </row>
    <row r="45" spans="1:10" ht="15.75">
      <c r="A45" s="379" t="s">
        <v>164</v>
      </c>
      <c r="B45" s="380"/>
      <c r="C45" s="380"/>
      <c r="D45" s="380"/>
      <c r="E45" s="380"/>
      <c r="F45" s="380"/>
      <c r="G45" s="380"/>
      <c r="H45" s="380"/>
      <c r="I45" s="380"/>
      <c r="J45" s="381"/>
    </row>
    <row r="46" spans="1:10" ht="21" customHeight="1">
      <c r="A46" s="382" t="s">
        <v>165</v>
      </c>
      <c r="B46" s="383"/>
      <c r="C46" s="383"/>
      <c r="D46" s="383"/>
      <c r="E46" s="383"/>
      <c r="F46" s="383"/>
      <c r="G46" s="383"/>
      <c r="H46" s="383"/>
      <c r="I46" s="383"/>
      <c r="J46" s="384"/>
    </row>
    <row r="47" spans="1:10" ht="62.45" customHeight="1" thickBot="1">
      <c r="A47" s="385" t="s">
        <v>166</v>
      </c>
      <c r="B47" s="386"/>
      <c r="C47" s="386"/>
      <c r="D47" s="386"/>
      <c r="E47" s="386"/>
      <c r="F47" s="386"/>
      <c r="G47" s="386"/>
      <c r="H47" s="386"/>
      <c r="I47" s="386"/>
      <c r="J47" s="387"/>
    </row>
    <row r="48" spans="1:10" ht="15.75" thickTop="1"/>
  </sheetData>
  <mergeCells count="47">
    <mergeCell ref="B8:J8"/>
    <mergeCell ref="A2:J2"/>
    <mergeCell ref="A4:J4"/>
    <mergeCell ref="A5:J5"/>
    <mergeCell ref="A6:J6"/>
    <mergeCell ref="B7:J7"/>
    <mergeCell ref="A22:J22"/>
    <mergeCell ref="B9:J9"/>
    <mergeCell ref="B10:J10"/>
    <mergeCell ref="B11:J11"/>
    <mergeCell ref="A12:J12"/>
    <mergeCell ref="C15:J15"/>
    <mergeCell ref="A16:J16"/>
    <mergeCell ref="B17:J17"/>
    <mergeCell ref="B18:J18"/>
    <mergeCell ref="B19:J19"/>
    <mergeCell ref="B20:J20"/>
    <mergeCell ref="A21:J21"/>
    <mergeCell ref="A23:B23"/>
    <mergeCell ref="C23:E23"/>
    <mergeCell ref="F23:H23"/>
    <mergeCell ref="I23:J23"/>
    <mergeCell ref="A24:B24"/>
    <mergeCell ref="C24:E24"/>
    <mergeCell ref="F24:H24"/>
    <mergeCell ref="I24:J24"/>
    <mergeCell ref="B37:J37"/>
    <mergeCell ref="A25:J25"/>
    <mergeCell ref="C26:D26"/>
    <mergeCell ref="E26:F26"/>
    <mergeCell ref="G26:H26"/>
    <mergeCell ref="I26:J26"/>
    <mergeCell ref="A31:J31"/>
    <mergeCell ref="A32:J32"/>
    <mergeCell ref="B33:J33"/>
    <mergeCell ref="B34:J34"/>
    <mergeCell ref="B35:J35"/>
    <mergeCell ref="B36:J36"/>
    <mergeCell ref="A45:J45"/>
    <mergeCell ref="A46:J46"/>
    <mergeCell ref="A47:J47"/>
    <mergeCell ref="B38:J38"/>
    <mergeCell ref="B39:J39"/>
    <mergeCell ref="B40:J40"/>
    <mergeCell ref="B42:J42"/>
    <mergeCell ref="B43:J43"/>
    <mergeCell ref="B44:J44"/>
  </mergeCells>
  <dataValidations xWindow="1781" yWindow="792" count="14">
    <dataValidation allowBlank="1" showInputMessage="1" showErrorMessage="1" prompt="Monto presupuestado para el producto" sqref="F27 E28:F30 D27:D28 D30" xr:uid="{00000000-0002-0000-0200-000000000000}"/>
    <dataValidation allowBlank="1" showInputMessage="1" showErrorMessage="1" prompt="Meta anual del indicador" sqref="E27 C27:C30" xr:uid="{00000000-0002-0000-0200-000001000000}"/>
    <dataValidation allowBlank="1" showInputMessage="1" showErrorMessage="1" prompt="Presupuesto del programa" sqref="A24:C24 F24" xr:uid="{00000000-0002-0000-0200-000002000000}"/>
    <dataValidation allowBlank="1" showInputMessage="1" showErrorMessage="1" prompt="1. Describir lo plasmado en el presupuesto_x000a_2. Describir lo alcanzado en términos financieros y de producción " sqref="B35" xr:uid="{00000000-0002-0000-0200-000003000000}"/>
    <dataValidation allowBlank="1" showInputMessage="1" showErrorMessage="1" prompt="¿En qué consiste el producto? su objetivo" sqref="B34" xr:uid="{00000000-0002-0000-0200-000004000000}"/>
    <dataValidation allowBlank="1" showInputMessage="1" showErrorMessage="1" prompt="Nombre del producto" sqref="B33:J33" xr:uid="{00000000-0002-0000-0200-000005000000}"/>
    <dataValidation allowBlank="1" showInputMessage="1" showErrorMessage="1" prompt="¿A quién va dirigido el programa?, ¿qué característica tiene esta población que requiere ser beneficiada?" sqref="B19" xr:uid="{00000000-0002-0000-0200-000006000000}"/>
    <dataValidation allowBlank="1" showInputMessage="1" prompt="Nombre del capítulo" sqref="B7:B9" xr:uid="{00000000-0002-0000-0200-000007000000}"/>
    <dataValidation allowBlank="1" sqref="A7" xr:uid="{00000000-0002-0000-0200-000008000000}"/>
    <dataValidation allowBlank="1" showInputMessage="1" showErrorMessage="1" prompt="De existir desvío, explicar razones." sqref="B36:B39 C38:J39 B40:C43 D40:J40 D42:J43" xr:uid="{00000000-0002-0000-0200-000009000000}"/>
    <dataValidation allowBlank="1" showInputMessage="1" showErrorMessage="1" prompt="Monto ejecutado en el trimestre" sqref="H27:H30" xr:uid="{00000000-0002-0000-0200-00000A000000}"/>
    <dataValidation allowBlank="1" showInputMessage="1" showErrorMessage="1" prompt="Meta alcanzada en el trimestre" sqref="G27:G30" xr:uid="{00000000-0002-0000-0200-00000B000000}"/>
    <dataValidation allowBlank="1" showInputMessage="1" showErrorMessage="1" prompt="Nombre del indicador" sqref="B27:B30" xr:uid="{00000000-0002-0000-0200-00000C000000}"/>
    <dataValidation allowBlank="1" showInputMessage="1" showErrorMessage="1" prompt="Nombre de cada producto" sqref="A27:A30" xr:uid="{00000000-0002-0000-0200-00000D000000}"/>
  </dataValidation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5"/>
  <sheetViews>
    <sheetView showGridLines="0" topLeftCell="A7" zoomScale="130" zoomScaleNormal="130" workbookViewId="0">
      <selection activeCell="A7" sqref="A7"/>
    </sheetView>
  </sheetViews>
  <sheetFormatPr baseColWidth="10" defaultColWidth="24" defaultRowHeight="15.75"/>
  <cols>
    <col min="1" max="1" width="7.85546875" style="1" customWidth="1"/>
    <col min="2" max="2" width="24.28515625" style="122" customWidth="1"/>
    <col min="3" max="4" width="6" style="1" customWidth="1"/>
    <col min="5" max="5" width="6.5703125" style="1" customWidth="1"/>
    <col min="6" max="6" width="13.5703125" style="1" customWidth="1"/>
    <col min="7" max="7" width="16.42578125" style="1" customWidth="1"/>
    <col min="8" max="8" width="18.5703125" style="216" customWidth="1"/>
    <col min="9" max="9" width="17.5703125" style="1" customWidth="1"/>
    <col min="10" max="10" width="15.140625" style="1" customWidth="1"/>
    <col min="11" max="11" width="20.42578125" style="1" customWidth="1"/>
    <col min="12" max="12" width="20.7109375" style="1" customWidth="1"/>
    <col min="13" max="13" width="17.42578125" style="1" customWidth="1"/>
    <col min="14" max="14" width="20.42578125" style="1" customWidth="1"/>
    <col min="15" max="15" width="16.28515625" style="1" customWidth="1"/>
    <col min="16" max="16" width="14.140625" style="1" customWidth="1"/>
    <col min="17" max="16384" width="24" style="1"/>
  </cols>
  <sheetData>
    <row r="1" spans="1:16">
      <c r="A1" s="3"/>
      <c r="B1" s="217"/>
      <c r="C1" s="3"/>
      <c r="D1" s="3"/>
      <c r="E1" s="3"/>
      <c r="F1" s="3"/>
      <c r="G1" s="3"/>
      <c r="H1" s="214"/>
      <c r="I1" s="3"/>
      <c r="J1" s="3"/>
      <c r="K1" s="3"/>
      <c r="L1" s="3"/>
      <c r="M1" s="3"/>
      <c r="N1" s="3"/>
      <c r="O1" s="3"/>
      <c r="P1" s="3"/>
    </row>
    <row r="2" spans="1:16">
      <c r="A2" s="3"/>
      <c r="B2" s="217"/>
      <c r="C2" s="3"/>
      <c r="D2" s="3"/>
      <c r="E2" s="3"/>
      <c r="F2" s="3"/>
      <c r="G2" s="3"/>
      <c r="H2" s="214"/>
      <c r="I2" s="3"/>
      <c r="J2" s="3"/>
      <c r="K2" s="3"/>
      <c r="L2" s="3"/>
      <c r="M2" s="3"/>
      <c r="N2" s="3"/>
      <c r="O2" s="3"/>
      <c r="P2" s="3"/>
    </row>
    <row r="3" spans="1:16">
      <c r="A3" s="3"/>
      <c r="B3" s="217"/>
      <c r="C3" s="3"/>
      <c r="D3" s="3"/>
      <c r="E3" s="3"/>
      <c r="F3" s="3"/>
      <c r="G3" s="3"/>
      <c r="H3" s="214"/>
      <c r="I3" s="3"/>
      <c r="J3" s="3"/>
      <c r="K3" s="3"/>
      <c r="L3" s="3"/>
      <c r="M3" s="3"/>
      <c r="N3" s="3"/>
      <c r="O3" s="3"/>
      <c r="P3" s="3"/>
    </row>
    <row r="4" spans="1:16">
      <c r="A4" s="3"/>
      <c r="B4" s="217"/>
      <c r="C4" s="3"/>
      <c r="D4" s="3"/>
      <c r="E4" s="3"/>
      <c r="F4" s="3"/>
      <c r="G4" s="3"/>
      <c r="H4" s="214"/>
      <c r="I4" s="3"/>
      <c r="J4" s="3"/>
      <c r="K4" s="3"/>
      <c r="L4" s="3"/>
      <c r="M4" s="3"/>
      <c r="N4" s="3"/>
      <c r="O4" s="3"/>
      <c r="P4" s="3"/>
    </row>
    <row r="5" spans="1:16">
      <c r="A5" s="470"/>
      <c r="B5" s="470"/>
      <c r="C5" s="470"/>
      <c r="D5" s="470"/>
      <c r="E5" s="470"/>
      <c r="F5" s="470"/>
      <c r="G5" s="470"/>
      <c r="H5" s="470"/>
      <c r="I5" s="470"/>
      <c r="J5" s="470"/>
      <c r="K5" s="470"/>
      <c r="L5" s="470"/>
      <c r="M5" s="470"/>
      <c r="N5" s="470"/>
      <c r="O5" s="470"/>
      <c r="P5" s="470"/>
    </row>
    <row r="6" spans="1:16" ht="18.75">
      <c r="A6" s="471" t="s">
        <v>71</v>
      </c>
      <c r="B6" s="471"/>
      <c r="C6" s="471"/>
      <c r="D6" s="471"/>
      <c r="E6" s="471"/>
      <c r="F6" s="471"/>
      <c r="G6" s="471"/>
      <c r="H6" s="471"/>
      <c r="I6" s="471"/>
      <c r="J6" s="471"/>
      <c r="K6" s="471"/>
      <c r="L6" s="471"/>
      <c r="M6" s="471"/>
      <c r="N6" s="471"/>
      <c r="O6" s="471"/>
      <c r="P6" s="471"/>
    </row>
    <row r="7" spans="1:16" ht="18.75">
      <c r="A7" s="471" t="s">
        <v>167</v>
      </c>
      <c r="B7" s="471"/>
      <c r="C7" s="471"/>
      <c r="D7" s="471"/>
      <c r="E7" s="471"/>
      <c r="F7" s="471"/>
      <c r="G7" s="471"/>
      <c r="H7" s="471"/>
      <c r="I7" s="471"/>
      <c r="J7" s="471"/>
      <c r="K7" s="471"/>
      <c r="L7" s="471"/>
      <c r="M7" s="471"/>
      <c r="N7" s="471"/>
      <c r="O7" s="471"/>
      <c r="P7" s="471"/>
    </row>
    <row r="8" spans="1:16">
      <c r="A8" s="2"/>
      <c r="B8" s="218"/>
      <c r="C8" s="2"/>
      <c r="D8" s="2"/>
      <c r="E8" s="2"/>
      <c r="F8" s="2"/>
      <c r="G8" s="2"/>
      <c r="H8" s="186"/>
      <c r="I8" s="2"/>
      <c r="J8" s="2"/>
      <c r="K8" s="2"/>
      <c r="L8" s="2"/>
      <c r="M8" s="2"/>
      <c r="N8" s="2"/>
      <c r="O8" s="2"/>
      <c r="P8" s="2"/>
    </row>
    <row r="9" spans="1:16" ht="30" customHeight="1">
      <c r="A9" s="472" t="s">
        <v>168</v>
      </c>
      <c r="B9" s="472"/>
      <c r="C9" s="472"/>
      <c r="D9" s="472"/>
      <c r="E9" s="472"/>
      <c r="F9" s="472"/>
      <c r="G9" s="472"/>
      <c r="H9" s="472"/>
      <c r="I9" s="472"/>
      <c r="J9" s="472"/>
      <c r="K9" s="472"/>
      <c r="L9" s="472"/>
      <c r="M9" s="472"/>
      <c r="N9" s="472"/>
      <c r="O9" s="472"/>
      <c r="P9" s="472"/>
    </row>
    <row r="10" spans="1:16" ht="30" customHeight="1">
      <c r="A10" s="472" t="s">
        <v>169</v>
      </c>
      <c r="B10" s="472"/>
      <c r="C10" s="472"/>
      <c r="D10" s="472"/>
      <c r="E10" s="472"/>
      <c r="F10" s="472"/>
      <c r="G10" s="472"/>
      <c r="H10" s="472"/>
      <c r="I10" s="472"/>
      <c r="J10" s="472"/>
      <c r="K10" s="472"/>
      <c r="L10" s="472"/>
      <c r="M10" s="472"/>
      <c r="N10" s="472"/>
      <c r="O10" s="472"/>
      <c r="P10" s="472"/>
    </row>
    <row r="11" spans="1:16" ht="16.5" thickBot="1">
      <c r="A11" s="469"/>
      <c r="B11" s="469"/>
      <c r="C11" s="469"/>
      <c r="D11" s="469"/>
      <c r="E11" s="469"/>
      <c r="F11" s="469"/>
      <c r="G11" s="469"/>
      <c r="H11" s="469"/>
      <c r="I11" s="469"/>
      <c r="J11" s="469"/>
      <c r="K11" s="469"/>
      <c r="L11" s="469"/>
      <c r="M11" s="469"/>
      <c r="N11" s="469"/>
      <c r="O11" s="469"/>
      <c r="P11" s="469"/>
    </row>
    <row r="12" spans="1:16" s="122" customFormat="1" ht="42.95" customHeight="1">
      <c r="A12" s="458" t="s">
        <v>75</v>
      </c>
      <c r="B12" s="461" t="s">
        <v>76</v>
      </c>
      <c r="C12" s="461"/>
      <c r="D12" s="461"/>
      <c r="E12" s="461"/>
      <c r="F12" s="461"/>
      <c r="G12" s="461"/>
      <c r="H12" s="461"/>
      <c r="I12" s="461"/>
      <c r="J12" s="462" t="s">
        <v>170</v>
      </c>
      <c r="K12" s="462"/>
      <c r="L12" s="462"/>
      <c r="M12" s="462" t="s">
        <v>171</v>
      </c>
      <c r="N12" s="462"/>
      <c r="O12" s="462" t="s">
        <v>172</v>
      </c>
      <c r="P12" s="463"/>
    </row>
    <row r="13" spans="1:16" s="122" customFormat="1" ht="37.5" customHeight="1">
      <c r="A13" s="459"/>
      <c r="B13" s="464" t="s">
        <v>80</v>
      </c>
      <c r="C13" s="466" t="s">
        <v>81</v>
      </c>
      <c r="D13" s="466"/>
      <c r="E13" s="466"/>
      <c r="F13" s="467" t="s">
        <v>82</v>
      </c>
      <c r="G13" s="467" t="s">
        <v>83</v>
      </c>
      <c r="H13" s="453" t="s">
        <v>84</v>
      </c>
      <c r="I13" s="453" t="s">
        <v>85</v>
      </c>
      <c r="J13" s="453" t="s">
        <v>173</v>
      </c>
      <c r="K13" s="455"/>
      <c r="L13" s="453" t="s">
        <v>87</v>
      </c>
      <c r="M13" s="453" t="s">
        <v>173</v>
      </c>
      <c r="N13" s="455"/>
      <c r="O13" s="225" t="s">
        <v>88</v>
      </c>
      <c r="P13" s="226" t="s">
        <v>89</v>
      </c>
    </row>
    <row r="14" spans="1:16" s="122" customFormat="1" ht="39" customHeight="1" thickBot="1">
      <c r="A14" s="460"/>
      <c r="B14" s="465"/>
      <c r="C14" s="148" t="s">
        <v>90</v>
      </c>
      <c r="D14" s="148" t="s">
        <v>91</v>
      </c>
      <c r="E14" s="148" t="s">
        <v>92</v>
      </c>
      <c r="F14" s="468"/>
      <c r="G14" s="468"/>
      <c r="H14" s="454"/>
      <c r="I14" s="454"/>
      <c r="J14" s="224" t="s">
        <v>93</v>
      </c>
      <c r="K14" s="224" t="s">
        <v>94</v>
      </c>
      <c r="L14" s="454"/>
      <c r="M14" s="224" t="s">
        <v>95</v>
      </c>
      <c r="N14" s="224" t="s">
        <v>96</v>
      </c>
      <c r="O14" s="224" t="s">
        <v>97</v>
      </c>
      <c r="P14" s="227" t="s">
        <v>98</v>
      </c>
    </row>
    <row r="15" spans="1:16" ht="30.75" thickBot="1">
      <c r="A15" s="151" t="s">
        <v>99</v>
      </c>
      <c r="B15" s="456" t="s">
        <v>100</v>
      </c>
      <c r="C15" s="456"/>
      <c r="D15" s="456"/>
      <c r="E15" s="456"/>
      <c r="F15" s="456"/>
      <c r="G15" s="456"/>
      <c r="H15" s="141">
        <f>+H16+H17+H18</f>
        <v>5942202682</v>
      </c>
      <c r="I15" s="145">
        <f>SUM(I16:I18)</f>
        <v>1441588</v>
      </c>
      <c r="J15" s="146">
        <f>J16+J17+J18</f>
        <v>341128</v>
      </c>
      <c r="K15" s="146">
        <f>K16+K17+K18</f>
        <v>1565503820.5</v>
      </c>
      <c r="L15" s="146">
        <f t="shared" ref="L15:N15" si="0">L16+L17+L18</f>
        <v>6262015282</v>
      </c>
      <c r="M15" s="146">
        <f t="shared" si="0"/>
        <v>337780</v>
      </c>
      <c r="N15" s="146">
        <f t="shared" si="0"/>
        <v>1565503820.5</v>
      </c>
      <c r="O15" s="146">
        <f>M15/J15*100</f>
        <v>99.018550221617701</v>
      </c>
      <c r="P15" s="147">
        <f>N15/K15*100</f>
        <v>100</v>
      </c>
    </row>
    <row r="16" spans="1:16" s="3" customFormat="1" ht="60">
      <c r="A16" s="138">
        <v>6473</v>
      </c>
      <c r="B16" s="25" t="s">
        <v>48</v>
      </c>
      <c r="C16" s="24">
        <v>1</v>
      </c>
      <c r="D16" s="24">
        <v>1.2</v>
      </c>
      <c r="E16" s="24" t="s">
        <v>101</v>
      </c>
      <c r="F16" s="25" t="s">
        <v>102</v>
      </c>
      <c r="G16" s="25" t="s">
        <v>49</v>
      </c>
      <c r="H16" s="185">
        <v>5103202682</v>
      </c>
      <c r="I16" s="211">
        <v>1080060</v>
      </c>
      <c r="J16" s="211">
        <v>251763</v>
      </c>
      <c r="K16" s="212">
        <f>+L16/4</f>
        <v>1275800670.5</v>
      </c>
      <c r="L16" s="212">
        <v>5103202682</v>
      </c>
      <c r="M16" s="124">
        <v>233613</v>
      </c>
      <c r="N16" s="213">
        <f>+K16</f>
        <v>1275800670.5</v>
      </c>
      <c r="O16" s="126">
        <f>M16/J16*100</f>
        <v>92.790839003348395</v>
      </c>
      <c r="P16" s="139">
        <f>N16/L16*100</f>
        <v>25</v>
      </c>
    </row>
    <row r="17" spans="1:16" ht="60">
      <c r="A17" s="138">
        <v>6521</v>
      </c>
      <c r="B17" s="25" t="s">
        <v>50</v>
      </c>
      <c r="C17" s="26">
        <v>1</v>
      </c>
      <c r="D17" s="26">
        <v>1.2</v>
      </c>
      <c r="E17" s="26" t="s">
        <v>101</v>
      </c>
      <c r="F17" s="25" t="s">
        <v>102</v>
      </c>
      <c r="G17" s="25" t="s">
        <v>51</v>
      </c>
      <c r="H17" s="185">
        <v>684000000</v>
      </c>
      <c r="I17" s="211">
        <v>360552</v>
      </c>
      <c r="J17" s="211">
        <v>89124</v>
      </c>
      <c r="K17" s="212">
        <f>+L17/4</f>
        <v>236476575</v>
      </c>
      <c r="L17" s="212">
        <v>945906300</v>
      </c>
      <c r="M17" s="124">
        <v>103916</v>
      </c>
      <c r="N17" s="213">
        <f>+K17</f>
        <v>236476575</v>
      </c>
      <c r="O17" s="126">
        <f>M17/J17*100</f>
        <v>116.59710066873122</v>
      </c>
      <c r="P17" s="139">
        <f>N17/L17*100</f>
        <v>25</v>
      </c>
    </row>
    <row r="18" spans="1:16" ht="75">
      <c r="A18" s="138">
        <v>6523</v>
      </c>
      <c r="B18" s="25" t="s">
        <v>52</v>
      </c>
      <c r="C18" s="26">
        <v>1</v>
      </c>
      <c r="D18" s="26">
        <v>1.2</v>
      </c>
      <c r="E18" s="26" t="s">
        <v>101</v>
      </c>
      <c r="F18" s="25" t="s">
        <v>102</v>
      </c>
      <c r="G18" s="25" t="s">
        <v>103</v>
      </c>
      <c r="H18" s="185">
        <v>155000000</v>
      </c>
      <c r="I18" s="211">
        <v>976</v>
      </c>
      <c r="J18" s="211">
        <v>241</v>
      </c>
      <c r="K18" s="212">
        <f>+L18/4</f>
        <v>53226575</v>
      </c>
      <c r="L18" s="212">
        <v>212906300</v>
      </c>
      <c r="M18" s="124">
        <v>251</v>
      </c>
      <c r="N18" s="213">
        <f>+K18</f>
        <v>53226575</v>
      </c>
      <c r="O18" s="127">
        <f>M18/J18*100</f>
        <v>104.14937759336101</v>
      </c>
      <c r="P18" s="139">
        <f>N18/L18*100</f>
        <v>25</v>
      </c>
    </row>
    <row r="19" spans="1:16" ht="18.75" thickBot="1">
      <c r="A19" s="140"/>
      <c r="B19" s="457" t="s">
        <v>104</v>
      </c>
      <c r="C19" s="457"/>
      <c r="D19" s="457"/>
      <c r="E19" s="457"/>
      <c r="F19" s="457"/>
      <c r="G19" s="457"/>
      <c r="H19" s="222">
        <f>H15</f>
        <v>5942202682</v>
      </c>
      <c r="I19" s="222">
        <f t="shared" ref="I19:N19" si="1">I15</f>
        <v>1441588</v>
      </c>
      <c r="J19" s="222">
        <f t="shared" si="1"/>
        <v>341128</v>
      </c>
      <c r="K19" s="222">
        <f t="shared" si="1"/>
        <v>1565503820.5</v>
      </c>
      <c r="L19" s="222">
        <f t="shared" si="1"/>
        <v>6262015282</v>
      </c>
      <c r="M19" s="222">
        <f t="shared" si="1"/>
        <v>337780</v>
      </c>
      <c r="N19" s="222">
        <f t="shared" si="1"/>
        <v>1565503820.5</v>
      </c>
      <c r="O19" s="223">
        <f>M19/J19*100</f>
        <v>99.018550221617701</v>
      </c>
      <c r="P19" s="143">
        <f>N19/L19*100</f>
        <v>25</v>
      </c>
    </row>
    <row r="20" spans="1:16" s="35" customFormat="1">
      <c r="A20" s="34"/>
      <c r="B20" s="450" t="s">
        <v>105</v>
      </c>
      <c r="C20" s="450"/>
      <c r="D20" s="450"/>
      <c r="E20" s="450"/>
      <c r="F20" s="450"/>
      <c r="G20" s="450"/>
      <c r="H20" s="450"/>
      <c r="I20" s="450"/>
      <c r="J20" s="450"/>
      <c r="K20" s="450"/>
      <c r="L20" s="450"/>
      <c r="M20" s="450"/>
      <c r="N20" s="450"/>
      <c r="O20" s="450"/>
      <c r="P20" s="450"/>
    </row>
    <row r="21" spans="1:16" ht="38.1" customHeight="1">
      <c r="A21" s="15"/>
      <c r="B21" s="451" t="s">
        <v>174</v>
      </c>
      <c r="C21" s="452"/>
      <c r="D21" s="452"/>
      <c r="E21" s="452"/>
      <c r="F21" s="452"/>
      <c r="G21" s="452"/>
      <c r="H21" s="452"/>
      <c r="I21" s="452"/>
      <c r="J21" s="452"/>
      <c r="K21" s="452"/>
      <c r="L21" s="452"/>
      <c r="M21" s="452"/>
      <c r="N21" s="452"/>
      <c r="O21" s="452"/>
      <c r="P21" s="452"/>
    </row>
    <row r="22" spans="1:16" ht="16.5">
      <c r="A22" s="15"/>
      <c r="B22" s="219"/>
      <c r="C22" s="16"/>
      <c r="D22" s="16"/>
      <c r="E22" s="15"/>
      <c r="F22" s="15"/>
      <c r="G22" s="15"/>
      <c r="H22" s="28"/>
      <c r="I22" s="17"/>
      <c r="J22" s="17"/>
      <c r="K22" s="15"/>
      <c r="L22" s="15"/>
      <c r="M22" s="15"/>
      <c r="N22" s="15"/>
      <c r="O22" s="15"/>
      <c r="P22" s="15"/>
    </row>
    <row r="23" spans="1:16" ht="16.5">
      <c r="A23" s="15"/>
      <c r="B23" s="220" t="s">
        <v>107</v>
      </c>
      <c r="C23" s="16"/>
      <c r="D23" s="16"/>
      <c r="E23" s="15"/>
      <c r="F23" s="15"/>
      <c r="G23" s="15"/>
      <c r="H23" s="28"/>
      <c r="I23" s="17"/>
      <c r="J23" s="36" t="s">
        <v>108</v>
      </c>
      <c r="K23" s="17"/>
      <c r="L23" s="17"/>
      <c r="M23" s="17"/>
      <c r="N23" s="17"/>
      <c r="O23" s="15"/>
      <c r="P23" s="18"/>
    </row>
    <row r="24" spans="1:16" ht="16.5">
      <c r="A24" s="15"/>
      <c r="B24" s="221" t="s">
        <v>109</v>
      </c>
      <c r="C24" s="15"/>
      <c r="D24" s="15"/>
      <c r="E24" s="15"/>
      <c r="F24" s="17"/>
      <c r="G24" s="17"/>
      <c r="H24" s="215"/>
      <c r="I24" s="17"/>
      <c r="J24" s="15" t="s">
        <v>110</v>
      </c>
      <c r="K24" s="17"/>
      <c r="L24" s="17"/>
      <c r="M24" s="17"/>
      <c r="N24" s="17"/>
      <c r="O24" s="15"/>
      <c r="P24" s="15"/>
    </row>
    <row r="25" spans="1:16">
      <c r="J25" s="4"/>
    </row>
  </sheetData>
  <mergeCells count="24">
    <mergeCell ref="A11:P11"/>
    <mergeCell ref="A5:P5"/>
    <mergeCell ref="A6:P6"/>
    <mergeCell ref="A7:P7"/>
    <mergeCell ref="A9:P9"/>
    <mergeCell ref="A10:P10"/>
    <mergeCell ref="A12:A14"/>
    <mergeCell ref="B12:I12"/>
    <mergeCell ref="J12:L12"/>
    <mergeCell ref="M12:N12"/>
    <mergeCell ref="O12:P12"/>
    <mergeCell ref="B13:B14"/>
    <mergeCell ref="C13:E13"/>
    <mergeCell ref="F13:F14"/>
    <mergeCell ref="G13:G14"/>
    <mergeCell ref="H13:H14"/>
    <mergeCell ref="B20:P20"/>
    <mergeCell ref="B21:P21"/>
    <mergeCell ref="I13:I14"/>
    <mergeCell ref="J13:K13"/>
    <mergeCell ref="L13:L14"/>
    <mergeCell ref="M13:N13"/>
    <mergeCell ref="B15:G15"/>
    <mergeCell ref="B19:G19"/>
  </mergeCells>
  <dataValidations count="1">
    <dataValidation allowBlank="1" showInputMessage="1" showErrorMessage="1" prompt="Monto presupuestado para el producto" sqref="H18" xr:uid="{00000000-0002-0000-0300-000000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7"/>
  <sheetViews>
    <sheetView showGridLines="0" topLeftCell="A16" workbookViewId="0">
      <selection activeCell="C54" sqref="C54"/>
    </sheetView>
  </sheetViews>
  <sheetFormatPr baseColWidth="10" defaultColWidth="11.42578125" defaultRowHeight="15"/>
  <cols>
    <col min="1" max="1" width="27" style="95" customWidth="1"/>
    <col min="2" max="2" width="18.28515625" style="95" customWidth="1"/>
    <col min="3" max="3" width="12.7109375" style="95" customWidth="1"/>
    <col min="4" max="4" width="17" style="95" customWidth="1"/>
    <col min="5" max="5" width="12.7109375" style="95" customWidth="1"/>
    <col min="6" max="6" width="16.7109375" style="95" customWidth="1"/>
    <col min="7" max="7" width="13.85546875" style="95" customWidth="1"/>
    <col min="8" max="8" width="17.42578125" style="95" customWidth="1"/>
    <col min="9" max="10" width="12.7109375" style="95" customWidth="1"/>
    <col min="11" max="16384" width="11.42578125" style="94"/>
  </cols>
  <sheetData>
    <row r="1" spans="1:10">
      <c r="A1" s="131"/>
      <c r="B1" s="132"/>
      <c r="C1" s="132"/>
      <c r="D1" s="132"/>
      <c r="E1" s="132"/>
      <c r="F1" s="132"/>
      <c r="G1" s="132"/>
      <c r="H1" s="132"/>
      <c r="I1" s="132"/>
      <c r="J1" s="133"/>
    </row>
    <row r="2" spans="1:10" ht="20.25">
      <c r="A2" s="507" t="s">
        <v>175</v>
      </c>
      <c r="B2" s="439"/>
      <c r="C2" s="439"/>
      <c r="D2" s="439"/>
      <c r="E2" s="439"/>
      <c r="F2" s="439"/>
      <c r="G2" s="439"/>
      <c r="H2" s="439"/>
      <c r="I2" s="439"/>
      <c r="J2" s="508"/>
    </row>
    <row r="3" spans="1:10">
      <c r="A3" s="134"/>
      <c r="J3" s="135"/>
    </row>
    <row r="4" spans="1:10" ht="3" customHeight="1">
      <c r="A4" s="509"/>
      <c r="B4" s="442"/>
      <c r="C4" s="442"/>
      <c r="D4" s="442"/>
      <c r="E4" s="442"/>
      <c r="F4" s="442"/>
      <c r="G4" s="442"/>
      <c r="H4" s="442"/>
      <c r="I4" s="442"/>
      <c r="J4" s="510"/>
    </row>
    <row r="5" spans="1:10" ht="15.75">
      <c r="A5" s="511" t="s">
        <v>112</v>
      </c>
      <c r="B5" s="445"/>
      <c r="C5" s="445"/>
      <c r="D5" s="445"/>
      <c r="E5" s="445"/>
      <c r="F5" s="445"/>
      <c r="G5" s="445"/>
      <c r="H5" s="445"/>
      <c r="I5" s="445"/>
      <c r="J5" s="512"/>
    </row>
    <row r="6" spans="1:10" ht="14.45" customHeight="1">
      <c r="A6" s="514" t="s">
        <v>113</v>
      </c>
      <c r="B6" s="448"/>
      <c r="C6" s="448"/>
      <c r="D6" s="448"/>
      <c r="E6" s="448"/>
      <c r="F6" s="448"/>
      <c r="G6" s="448"/>
      <c r="H6" s="448"/>
      <c r="I6" s="448"/>
      <c r="J6" s="515"/>
    </row>
    <row r="7" spans="1:10" ht="15" customHeight="1">
      <c r="A7" s="108" t="s">
        <v>114</v>
      </c>
      <c r="B7" s="418" t="s">
        <v>2</v>
      </c>
      <c r="C7" s="418"/>
      <c r="D7" s="418"/>
      <c r="E7" s="418"/>
      <c r="F7" s="418"/>
      <c r="G7" s="418"/>
      <c r="H7" s="418"/>
      <c r="I7" s="418"/>
      <c r="J7" s="516"/>
    </row>
    <row r="8" spans="1:10" ht="15" customHeight="1">
      <c r="A8" s="120" t="s">
        <v>115</v>
      </c>
      <c r="B8" s="418" t="s">
        <v>4</v>
      </c>
      <c r="C8" s="418"/>
      <c r="D8" s="418"/>
      <c r="E8" s="418"/>
      <c r="F8" s="418"/>
      <c r="G8" s="418"/>
      <c r="H8" s="418"/>
      <c r="I8" s="418"/>
      <c r="J8" s="516"/>
    </row>
    <row r="9" spans="1:10" ht="15" customHeight="1">
      <c r="A9" s="120" t="s">
        <v>116</v>
      </c>
      <c r="B9" s="418">
        <v>1</v>
      </c>
      <c r="C9" s="418"/>
      <c r="D9" s="418"/>
      <c r="E9" s="418"/>
      <c r="F9" s="418"/>
      <c r="G9" s="418"/>
      <c r="H9" s="418"/>
      <c r="I9" s="418"/>
      <c r="J9" s="516"/>
    </row>
    <row r="10" spans="1:10" ht="33" customHeight="1">
      <c r="A10" s="119" t="s">
        <v>117</v>
      </c>
      <c r="B10" s="420" t="s">
        <v>8</v>
      </c>
      <c r="C10" s="421"/>
      <c r="D10" s="421"/>
      <c r="E10" s="421"/>
      <c r="F10" s="421"/>
      <c r="G10" s="421"/>
      <c r="H10" s="421"/>
      <c r="I10" s="421"/>
      <c r="J10" s="474"/>
    </row>
    <row r="11" spans="1:10" ht="33" customHeight="1">
      <c r="A11" s="104" t="s">
        <v>118</v>
      </c>
      <c r="B11" s="423" t="s">
        <v>10</v>
      </c>
      <c r="C11" s="424"/>
      <c r="D11" s="424"/>
      <c r="E11" s="424"/>
      <c r="F11" s="424"/>
      <c r="G11" s="424"/>
      <c r="H11" s="424"/>
      <c r="I11" s="424"/>
      <c r="J11" s="475"/>
    </row>
    <row r="12" spans="1:10" ht="15.75">
      <c r="A12" s="479" t="s">
        <v>119</v>
      </c>
      <c r="B12" s="380"/>
      <c r="C12" s="380"/>
      <c r="D12" s="380"/>
      <c r="E12" s="380"/>
      <c r="F12" s="380"/>
      <c r="G12" s="380"/>
      <c r="H12" s="380"/>
      <c r="I12" s="380"/>
      <c r="J12" s="480"/>
    </row>
    <row r="13" spans="1:10" ht="18.600000000000001" customHeight="1">
      <c r="A13" s="105" t="s">
        <v>12</v>
      </c>
      <c r="B13" s="50">
        <v>1</v>
      </c>
      <c r="C13" s="48" t="s">
        <v>120</v>
      </c>
      <c r="D13" s="45"/>
      <c r="E13" s="45"/>
      <c r="F13" s="45"/>
      <c r="G13" s="45"/>
      <c r="H13" s="46"/>
      <c r="I13" s="47"/>
      <c r="J13" s="106"/>
    </row>
    <row r="14" spans="1:10" ht="17.45" customHeight="1">
      <c r="A14" s="105" t="s">
        <v>14</v>
      </c>
      <c r="B14" s="51">
        <v>1.2</v>
      </c>
      <c r="C14" s="49" t="s">
        <v>121</v>
      </c>
      <c r="D14" s="42"/>
      <c r="E14" s="42"/>
      <c r="F14" s="42"/>
      <c r="G14" s="42"/>
      <c r="H14" s="43"/>
      <c r="I14" s="43"/>
      <c r="J14" s="107"/>
    </row>
    <row r="15" spans="1:10" ht="36.950000000000003" customHeight="1">
      <c r="A15" s="105" t="s">
        <v>122</v>
      </c>
      <c r="B15" s="52" t="s">
        <v>123</v>
      </c>
      <c r="C15" s="426" t="s">
        <v>124</v>
      </c>
      <c r="D15" s="427"/>
      <c r="E15" s="427"/>
      <c r="F15" s="427"/>
      <c r="G15" s="427"/>
      <c r="H15" s="427"/>
      <c r="I15" s="427"/>
      <c r="J15" s="513"/>
    </row>
    <row r="16" spans="1:10" ht="23.1" customHeight="1">
      <c r="A16" s="479" t="s">
        <v>125</v>
      </c>
      <c r="B16" s="380"/>
      <c r="C16" s="380"/>
      <c r="D16" s="380"/>
      <c r="E16" s="380"/>
      <c r="F16" s="380"/>
      <c r="G16" s="380"/>
      <c r="H16" s="380"/>
      <c r="I16" s="380"/>
      <c r="J16" s="480"/>
    </row>
    <row r="17" spans="1:10">
      <c r="A17" s="108" t="s">
        <v>126</v>
      </c>
      <c r="B17" s="429" t="s">
        <v>20</v>
      </c>
      <c r="C17" s="429"/>
      <c r="D17" s="429"/>
      <c r="E17" s="429"/>
      <c r="F17" s="429"/>
      <c r="G17" s="429"/>
      <c r="H17" s="429"/>
      <c r="I17" s="429"/>
      <c r="J17" s="476"/>
    </row>
    <row r="18" spans="1:10" ht="30.6" customHeight="1">
      <c r="A18" s="109" t="s">
        <v>127</v>
      </c>
      <c r="B18" s="431" t="s">
        <v>22</v>
      </c>
      <c r="C18" s="431"/>
      <c r="D18" s="431"/>
      <c r="E18" s="431"/>
      <c r="F18" s="431"/>
      <c r="G18" s="431"/>
      <c r="H18" s="431"/>
      <c r="I18" s="431"/>
      <c r="J18" s="478"/>
    </row>
    <row r="19" spans="1:10">
      <c r="A19" s="109" t="s">
        <v>128</v>
      </c>
      <c r="B19" s="433" t="s">
        <v>24</v>
      </c>
      <c r="C19" s="433"/>
      <c r="D19" s="433"/>
      <c r="E19" s="433"/>
      <c r="F19" s="433"/>
      <c r="G19" s="433"/>
      <c r="H19" s="433"/>
      <c r="I19" s="433"/>
      <c r="J19" s="477"/>
    </row>
    <row r="20" spans="1:10">
      <c r="A20" s="110" t="s">
        <v>129</v>
      </c>
      <c r="B20" s="433" t="s">
        <v>26</v>
      </c>
      <c r="C20" s="433"/>
      <c r="D20" s="433"/>
      <c r="E20" s="433"/>
      <c r="F20" s="433"/>
      <c r="G20" s="433"/>
      <c r="H20" s="433"/>
      <c r="I20" s="433"/>
      <c r="J20" s="477"/>
    </row>
    <row r="21" spans="1:10" ht="15.75">
      <c r="A21" s="499" t="s">
        <v>130</v>
      </c>
      <c r="B21" s="436"/>
      <c r="C21" s="436"/>
      <c r="D21" s="436"/>
      <c r="E21" s="436"/>
      <c r="F21" s="436"/>
      <c r="G21" s="436"/>
      <c r="H21" s="436"/>
      <c r="I21" s="436"/>
      <c r="J21" s="500"/>
    </row>
    <row r="22" spans="1:10" ht="15.75">
      <c r="A22" s="501" t="s">
        <v>131</v>
      </c>
      <c r="B22" s="399"/>
      <c r="C22" s="399"/>
      <c r="D22" s="399"/>
      <c r="E22" s="399"/>
      <c r="F22" s="399"/>
      <c r="G22" s="399"/>
      <c r="H22" s="399"/>
      <c r="I22" s="399"/>
      <c r="J22" s="502"/>
    </row>
    <row r="23" spans="1:10" ht="29.45" customHeight="1">
      <c r="A23" s="503" t="s">
        <v>29</v>
      </c>
      <c r="B23" s="412"/>
      <c r="C23" s="412" t="s">
        <v>132</v>
      </c>
      <c r="D23" s="412"/>
      <c r="E23" s="412"/>
      <c r="F23" s="412" t="s">
        <v>30</v>
      </c>
      <c r="G23" s="412"/>
      <c r="H23" s="412"/>
      <c r="I23" s="412" t="s">
        <v>133</v>
      </c>
      <c r="J23" s="504"/>
    </row>
    <row r="24" spans="1:10">
      <c r="A24" s="505">
        <f>+D28+D29+D30</f>
        <v>6262015282</v>
      </c>
      <c r="B24" s="415"/>
      <c r="C24" s="415">
        <f>+D28+D29+D30</f>
        <v>6262015282</v>
      </c>
      <c r="D24" s="415"/>
      <c r="E24" s="415"/>
      <c r="F24" s="415">
        <f>+H28+H29+H30</f>
        <v>1565503820.5</v>
      </c>
      <c r="G24" s="415"/>
      <c r="H24" s="415"/>
      <c r="I24" s="416">
        <f>IF(G24&gt;0,G24/C24,0)</f>
        <v>0</v>
      </c>
      <c r="J24" s="506"/>
    </row>
    <row r="25" spans="1:10" ht="15.75">
      <c r="A25" s="501" t="s">
        <v>134</v>
      </c>
      <c r="B25" s="399"/>
      <c r="C25" s="399"/>
      <c r="D25" s="399"/>
      <c r="E25" s="399"/>
      <c r="F25" s="399"/>
      <c r="G25" s="399"/>
      <c r="H25" s="399"/>
      <c r="I25" s="399"/>
      <c r="J25" s="502"/>
    </row>
    <row r="26" spans="1:10">
      <c r="A26" s="171"/>
      <c r="B26" s="172"/>
      <c r="C26" s="401" t="s">
        <v>34</v>
      </c>
      <c r="D26" s="402"/>
      <c r="E26" s="401" t="s">
        <v>135</v>
      </c>
      <c r="F26" s="402"/>
      <c r="G26" s="401" t="s">
        <v>136</v>
      </c>
      <c r="H26" s="401"/>
      <c r="I26" s="401" t="s">
        <v>137</v>
      </c>
      <c r="J26" s="496"/>
    </row>
    <row r="27" spans="1:10" ht="38.25">
      <c r="A27" s="173" t="s">
        <v>138</v>
      </c>
      <c r="B27" s="96" t="s">
        <v>139</v>
      </c>
      <c r="C27" s="96" t="s">
        <v>140</v>
      </c>
      <c r="D27" s="96" t="s">
        <v>141</v>
      </c>
      <c r="E27" s="96" t="s">
        <v>142</v>
      </c>
      <c r="F27" s="96" t="s">
        <v>143</v>
      </c>
      <c r="G27" s="96" t="s">
        <v>144</v>
      </c>
      <c r="H27" s="96" t="s">
        <v>145</v>
      </c>
      <c r="I27" s="96" t="s">
        <v>146</v>
      </c>
      <c r="J27" s="174" t="s">
        <v>147</v>
      </c>
    </row>
    <row r="28" spans="1:10" ht="38.25">
      <c r="A28" s="175" t="s">
        <v>48</v>
      </c>
      <c r="B28" s="97" t="s">
        <v>49</v>
      </c>
      <c r="C28" s="98">
        <v>1080060</v>
      </c>
      <c r="D28" s="99">
        <v>5103202682</v>
      </c>
      <c r="E28" s="98">
        <v>251763</v>
      </c>
      <c r="F28" s="99">
        <f>+D28/4</f>
        <v>1275800670.5</v>
      </c>
      <c r="G28" s="100">
        <v>242030</v>
      </c>
      <c r="H28" s="101">
        <f>+Tabla13452[[#This Row],[Financiera
(D)]]</f>
        <v>1275800670.5</v>
      </c>
      <c r="I28" s="102">
        <f t="shared" ref="I28:I30" si="0">IF(G28&gt;0,G28/E28,0)</f>
        <v>0.96134062590611014</v>
      </c>
      <c r="J28" s="176">
        <f t="shared" ref="J28:J30" si="1">IF(H28&gt;0,H28/D28,0)</f>
        <v>0.25</v>
      </c>
    </row>
    <row r="29" spans="1:10" ht="25.5">
      <c r="A29" s="175" t="s">
        <v>50</v>
      </c>
      <c r="B29" s="97" t="s">
        <v>51</v>
      </c>
      <c r="C29" s="98">
        <v>360552</v>
      </c>
      <c r="D29" s="99">
        <v>945906300</v>
      </c>
      <c r="E29" s="98">
        <v>89124</v>
      </c>
      <c r="F29" s="99">
        <f>+D29/4</f>
        <v>236476575</v>
      </c>
      <c r="G29" s="103">
        <v>96969</v>
      </c>
      <c r="H29" s="101">
        <f>+Tabla13452[[#This Row],[Financiera
(D)]]</f>
        <v>236476575</v>
      </c>
      <c r="I29" s="102">
        <f t="shared" si="0"/>
        <v>1.0880234280328531</v>
      </c>
      <c r="J29" s="176">
        <f t="shared" si="1"/>
        <v>0.25</v>
      </c>
    </row>
    <row r="30" spans="1:10" ht="63.75">
      <c r="A30" s="177" t="s">
        <v>52</v>
      </c>
      <c r="B30" s="178" t="s">
        <v>53</v>
      </c>
      <c r="C30" s="179">
        <v>976</v>
      </c>
      <c r="D30" s="180">
        <v>212906300</v>
      </c>
      <c r="E30" s="179">
        <v>241</v>
      </c>
      <c r="F30" s="180">
        <f>+D30/4</f>
        <v>53226575</v>
      </c>
      <c r="G30" s="181">
        <v>400</v>
      </c>
      <c r="H30" s="182">
        <f>+Tabla13452[[#This Row],[Financiera
(D)]]</f>
        <v>53226575</v>
      </c>
      <c r="I30" s="183">
        <f t="shared" si="0"/>
        <v>1.6597510373443984</v>
      </c>
      <c r="J30" s="184">
        <f t="shared" si="1"/>
        <v>0.25</v>
      </c>
    </row>
    <row r="31" spans="1:10" ht="15.75">
      <c r="A31" s="479" t="s">
        <v>148</v>
      </c>
      <c r="B31" s="380"/>
      <c r="C31" s="380"/>
      <c r="D31" s="380"/>
      <c r="E31" s="380"/>
      <c r="F31" s="380"/>
      <c r="G31" s="380"/>
      <c r="H31" s="380"/>
      <c r="I31" s="380"/>
      <c r="J31" s="480"/>
    </row>
    <row r="32" spans="1:10" ht="20.45" customHeight="1">
      <c r="A32" s="486" t="s">
        <v>149</v>
      </c>
      <c r="B32" s="405"/>
      <c r="C32" s="405"/>
      <c r="D32" s="405"/>
      <c r="E32" s="405"/>
      <c r="F32" s="405"/>
      <c r="G32" s="405"/>
      <c r="H32" s="405"/>
      <c r="I32" s="405"/>
      <c r="J32" s="487"/>
    </row>
    <row r="33" spans="1:10">
      <c r="A33" s="114" t="s">
        <v>150</v>
      </c>
      <c r="B33" s="407" t="s">
        <v>151</v>
      </c>
      <c r="C33" s="407"/>
      <c r="D33" s="407"/>
      <c r="E33" s="407"/>
      <c r="F33" s="407"/>
      <c r="G33" s="407"/>
      <c r="H33" s="407"/>
      <c r="I33" s="407"/>
      <c r="J33" s="488"/>
    </row>
    <row r="34" spans="1:10" ht="36.6" customHeight="1">
      <c r="A34" s="113" t="s">
        <v>152</v>
      </c>
      <c r="B34" s="390" t="s">
        <v>153</v>
      </c>
      <c r="C34" s="390"/>
      <c r="D34" s="390"/>
      <c r="E34" s="390"/>
      <c r="F34" s="390"/>
      <c r="G34" s="390"/>
      <c r="H34" s="390"/>
      <c r="I34" s="390"/>
      <c r="J34" s="473"/>
    </row>
    <row r="35" spans="1:10" ht="53.1" customHeight="1">
      <c r="A35" s="113" t="s">
        <v>154</v>
      </c>
      <c r="B35" s="390" t="s">
        <v>176</v>
      </c>
      <c r="C35" s="390"/>
      <c r="D35" s="390"/>
      <c r="E35" s="390"/>
      <c r="F35" s="390"/>
      <c r="G35" s="390"/>
      <c r="H35" s="390"/>
      <c r="I35" s="390"/>
      <c r="J35" s="473"/>
    </row>
    <row r="36" spans="1:10" ht="30">
      <c r="A36" s="113" t="s">
        <v>60</v>
      </c>
      <c r="B36" s="409" t="s">
        <v>177</v>
      </c>
      <c r="C36" s="497"/>
      <c r="D36" s="497"/>
      <c r="E36" s="497"/>
      <c r="F36" s="497"/>
      <c r="G36" s="497"/>
      <c r="H36" s="497"/>
      <c r="I36" s="497"/>
      <c r="J36" s="498"/>
    </row>
    <row r="37" spans="1:10">
      <c r="A37" s="114" t="s">
        <v>150</v>
      </c>
      <c r="B37" s="395" t="s">
        <v>157</v>
      </c>
      <c r="C37" s="396"/>
      <c r="D37" s="396"/>
      <c r="E37" s="396"/>
      <c r="F37" s="396"/>
      <c r="G37" s="396"/>
      <c r="H37" s="396"/>
      <c r="I37" s="396"/>
      <c r="J37" s="495"/>
    </row>
    <row r="38" spans="1:10" ht="29.45" customHeight="1">
      <c r="A38" s="113" t="s">
        <v>152</v>
      </c>
      <c r="B38" s="388" t="s">
        <v>158</v>
      </c>
      <c r="C38" s="388"/>
      <c r="D38" s="388"/>
      <c r="E38" s="388"/>
      <c r="F38" s="388"/>
      <c r="G38" s="388"/>
      <c r="H38" s="388"/>
      <c r="I38" s="388"/>
      <c r="J38" s="481"/>
    </row>
    <row r="39" spans="1:10" ht="59.25" customHeight="1">
      <c r="A39" s="113" t="s">
        <v>154</v>
      </c>
      <c r="B39" s="388" t="s">
        <v>178</v>
      </c>
      <c r="C39" s="482"/>
      <c r="D39" s="482"/>
      <c r="E39" s="482"/>
      <c r="F39" s="482"/>
      <c r="G39" s="482"/>
      <c r="H39" s="482"/>
      <c r="I39" s="482"/>
      <c r="J39" s="483"/>
    </row>
    <row r="40" spans="1:10" ht="50.45" customHeight="1">
      <c r="A40" s="113" t="s">
        <v>60</v>
      </c>
      <c r="B40" s="390" t="s">
        <v>179</v>
      </c>
      <c r="C40" s="484"/>
      <c r="D40" s="484"/>
      <c r="E40" s="484"/>
      <c r="F40" s="484"/>
      <c r="G40" s="484"/>
      <c r="H40" s="484"/>
      <c r="I40" s="484"/>
      <c r="J40" s="485"/>
    </row>
    <row r="41" spans="1:10">
      <c r="A41" s="114" t="s">
        <v>150</v>
      </c>
      <c r="B41" s="115" t="s">
        <v>161</v>
      </c>
      <c r="C41" s="116"/>
      <c r="D41" s="117"/>
      <c r="E41" s="117"/>
      <c r="F41" s="117"/>
      <c r="G41" s="117"/>
      <c r="H41" s="117"/>
      <c r="I41" s="117"/>
      <c r="J41" s="118"/>
    </row>
    <row r="42" spans="1:10" ht="45.95" customHeight="1">
      <c r="A42" s="113" t="s">
        <v>152</v>
      </c>
      <c r="B42" s="390" t="s">
        <v>67</v>
      </c>
      <c r="C42" s="390"/>
      <c r="D42" s="390"/>
      <c r="E42" s="390"/>
      <c r="F42" s="390"/>
      <c r="G42" s="390"/>
      <c r="H42" s="390"/>
      <c r="I42" s="390"/>
      <c r="J42" s="473"/>
    </row>
    <row r="43" spans="1:10" ht="45.95" customHeight="1">
      <c r="A43" s="113" t="s">
        <v>154</v>
      </c>
      <c r="B43" s="390" t="s">
        <v>180</v>
      </c>
      <c r="C43" s="390"/>
      <c r="D43" s="390"/>
      <c r="E43" s="390"/>
      <c r="F43" s="390"/>
      <c r="G43" s="390"/>
      <c r="H43" s="390"/>
      <c r="I43" s="390"/>
      <c r="J43" s="473"/>
    </row>
    <row r="44" spans="1:10" ht="42.95" customHeight="1">
      <c r="A44" s="113" t="s">
        <v>60</v>
      </c>
      <c r="B44" s="392" t="s">
        <v>181</v>
      </c>
      <c r="C44" s="393"/>
      <c r="D44" s="393"/>
      <c r="E44" s="393"/>
      <c r="F44" s="393"/>
      <c r="G44" s="393"/>
      <c r="H44" s="393"/>
      <c r="I44" s="393"/>
      <c r="J44" s="492"/>
    </row>
    <row r="45" spans="1:10" ht="15.75">
      <c r="A45" s="479" t="s">
        <v>164</v>
      </c>
      <c r="B45" s="380"/>
      <c r="C45" s="380"/>
      <c r="D45" s="380"/>
      <c r="E45" s="380"/>
      <c r="F45" s="380"/>
      <c r="G45" s="380"/>
      <c r="H45" s="380"/>
      <c r="I45" s="380"/>
      <c r="J45" s="480"/>
    </row>
    <row r="46" spans="1:10" ht="21" customHeight="1">
      <c r="A46" s="493" t="s">
        <v>165</v>
      </c>
      <c r="B46" s="383"/>
      <c r="C46" s="383"/>
      <c r="D46" s="383"/>
      <c r="E46" s="383"/>
      <c r="F46" s="383"/>
      <c r="G46" s="383"/>
      <c r="H46" s="383"/>
      <c r="I46" s="383"/>
      <c r="J46" s="494"/>
    </row>
    <row r="47" spans="1:10" ht="51.95" customHeight="1" thickBot="1">
      <c r="A47" s="489" t="s">
        <v>182</v>
      </c>
      <c r="B47" s="490"/>
      <c r="C47" s="490"/>
      <c r="D47" s="490"/>
      <c r="E47" s="490"/>
      <c r="F47" s="490"/>
      <c r="G47" s="490"/>
      <c r="H47" s="490"/>
      <c r="I47" s="490"/>
      <c r="J47" s="491"/>
    </row>
  </sheetData>
  <mergeCells count="47">
    <mergeCell ref="A2:J2"/>
    <mergeCell ref="A4:J4"/>
    <mergeCell ref="A5:J5"/>
    <mergeCell ref="A12:J12"/>
    <mergeCell ref="C15:J15"/>
    <mergeCell ref="A6:J6"/>
    <mergeCell ref="B7:J7"/>
    <mergeCell ref="B9:J9"/>
    <mergeCell ref="B8:J8"/>
    <mergeCell ref="A24:B24"/>
    <mergeCell ref="C24:E24"/>
    <mergeCell ref="F24:H24"/>
    <mergeCell ref="I24:J24"/>
    <mergeCell ref="A25:J25"/>
    <mergeCell ref="A21:J21"/>
    <mergeCell ref="A22:J22"/>
    <mergeCell ref="A23:B23"/>
    <mergeCell ref="C23:E23"/>
    <mergeCell ref="F23:H23"/>
    <mergeCell ref="I23:J23"/>
    <mergeCell ref="B37:J37"/>
    <mergeCell ref="C26:D26"/>
    <mergeCell ref="E26:F26"/>
    <mergeCell ref="G26:H26"/>
    <mergeCell ref="I26:J26"/>
    <mergeCell ref="B36:J36"/>
    <mergeCell ref="B43:J43"/>
    <mergeCell ref="A47:J47"/>
    <mergeCell ref="B44:J44"/>
    <mergeCell ref="A46:J46"/>
    <mergeCell ref="A45:J45"/>
    <mergeCell ref="B42:J42"/>
    <mergeCell ref="B10:J10"/>
    <mergeCell ref="B11:J11"/>
    <mergeCell ref="B17:J17"/>
    <mergeCell ref="B19:J19"/>
    <mergeCell ref="B20:J20"/>
    <mergeCell ref="B18:J18"/>
    <mergeCell ref="A16:J16"/>
    <mergeCell ref="B38:J38"/>
    <mergeCell ref="B39:J39"/>
    <mergeCell ref="B40:J40"/>
    <mergeCell ref="A31:J31"/>
    <mergeCell ref="A32:J32"/>
    <mergeCell ref="B33:J33"/>
    <mergeCell ref="B34:J34"/>
    <mergeCell ref="B35:J35"/>
  </mergeCells>
  <dataValidations xWindow="1035" yWindow="578" count="14">
    <dataValidation allowBlank="1" showInputMessage="1" showErrorMessage="1" prompt="Nombre de cada producto" sqref="A27:A30" xr:uid="{00000000-0002-0000-0400-000000000000}"/>
    <dataValidation allowBlank="1" showInputMessage="1" showErrorMessage="1" prompt="Nombre del indicador" sqref="B27:B30" xr:uid="{00000000-0002-0000-0400-000001000000}"/>
    <dataValidation allowBlank="1" showInputMessage="1" showErrorMessage="1" prompt="Meta alcanzada en el trimestre" sqref="G27:G30" xr:uid="{00000000-0002-0000-0400-000002000000}"/>
    <dataValidation allowBlank="1" showInputMessage="1" showErrorMessage="1" prompt="Monto ejecutado en el trimestre" sqref="H27:H30" xr:uid="{00000000-0002-0000-0400-000003000000}"/>
    <dataValidation allowBlank="1" showInputMessage="1" showErrorMessage="1" prompt="De existir desvío, explicar razones." sqref="B36:B39 C38:J39 B40:C43 D40:J40 D42:J43" xr:uid="{00000000-0002-0000-0400-000004000000}"/>
    <dataValidation allowBlank="1" sqref="A7" xr:uid="{00000000-0002-0000-0400-000005000000}"/>
    <dataValidation allowBlank="1" showInputMessage="1" prompt="Nombre del capítulo" sqref="B7:B9" xr:uid="{00000000-0002-0000-0400-000006000000}"/>
    <dataValidation allowBlank="1" showInputMessage="1" showErrorMessage="1" prompt="¿A quién va dirigido el programa?, ¿qué característica tiene esta población que requiere ser beneficiada?" sqref="B19" xr:uid="{00000000-0002-0000-0400-000007000000}"/>
    <dataValidation allowBlank="1" showInputMessage="1" showErrorMessage="1" prompt="Nombre del producto" sqref="B33:J33" xr:uid="{00000000-0002-0000-0400-000008000000}"/>
    <dataValidation allowBlank="1" showInputMessage="1" showErrorMessage="1" prompt="¿En qué consiste el producto? su objetivo" sqref="B34" xr:uid="{00000000-0002-0000-0400-000009000000}"/>
    <dataValidation allowBlank="1" showInputMessage="1" showErrorMessage="1" prompt="1. Describir lo plasmado en el presupuesto_x000a_2. Describir lo alcanzado en términos financieros y de producción " sqref="B35" xr:uid="{00000000-0002-0000-0400-00000A000000}"/>
    <dataValidation allowBlank="1" showInputMessage="1" showErrorMessage="1" prompt="Presupuesto del programa" sqref="A24:C24 F24" xr:uid="{00000000-0002-0000-0400-00000B000000}"/>
    <dataValidation allowBlank="1" showInputMessage="1" showErrorMessage="1" prompt="Meta anual del indicador" sqref="E27 C27:C30" xr:uid="{00000000-0002-0000-0400-00000C000000}"/>
    <dataValidation allowBlank="1" showInputMessage="1" showErrorMessage="1" prompt="Monto presupuestado para el producto" sqref="F27 E28:F30 D27:D30" xr:uid="{00000000-0002-0000-0400-00000D000000}"/>
  </dataValidations>
  <printOptions horizontalCentered="1"/>
  <pageMargins left="0.31496062992125984" right="0.11811023622047245" top="7.874015748031496E-2" bottom="0" header="0.31496062992125984" footer="0.31496062992125984"/>
  <pageSetup scale="63"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5"/>
  <sheetViews>
    <sheetView zoomScale="85" zoomScaleNormal="85" workbookViewId="0">
      <selection sqref="A1:XFD1048576"/>
    </sheetView>
  </sheetViews>
  <sheetFormatPr baseColWidth="10" defaultColWidth="24" defaultRowHeight="15.75"/>
  <cols>
    <col min="1" max="1" width="7.85546875" style="1" customWidth="1"/>
    <col min="2" max="2" width="24.28515625" style="1" customWidth="1"/>
    <col min="3" max="4" width="6" style="1" customWidth="1"/>
    <col min="5" max="5" width="7.85546875" style="1" customWidth="1"/>
    <col min="6" max="6" width="14.28515625" style="1" customWidth="1"/>
    <col min="7" max="7" width="17.42578125" style="1" customWidth="1"/>
    <col min="8" max="8" width="16.7109375" style="1" customWidth="1"/>
    <col min="9" max="9" width="18" style="1" customWidth="1"/>
    <col min="10" max="10" width="16.85546875" style="1" customWidth="1"/>
    <col min="11" max="11" width="18.7109375" style="1" customWidth="1"/>
    <col min="12" max="12" width="19.28515625" style="1" customWidth="1"/>
    <col min="13" max="13" width="15.5703125" style="1" customWidth="1"/>
    <col min="14" max="14" width="20" style="1" customWidth="1"/>
    <col min="15" max="15" width="16.28515625" style="1" customWidth="1"/>
    <col min="16" max="16" width="14.140625" style="1" customWidth="1"/>
    <col min="17" max="16384" width="24" style="1"/>
  </cols>
  <sheetData>
    <row r="1" spans="1:16">
      <c r="A1" s="3"/>
      <c r="B1" s="3"/>
      <c r="C1" s="3"/>
      <c r="D1" s="3"/>
      <c r="E1" s="3"/>
      <c r="F1" s="3"/>
      <c r="G1" s="3"/>
      <c r="H1" s="3"/>
      <c r="I1" s="3"/>
      <c r="J1" s="3"/>
      <c r="K1" s="3"/>
      <c r="L1" s="3"/>
      <c r="M1" s="3"/>
      <c r="N1" s="3"/>
      <c r="O1" s="3"/>
      <c r="P1" s="3"/>
    </row>
    <row r="2" spans="1:16">
      <c r="A2" s="3"/>
      <c r="B2" s="3"/>
      <c r="C2" s="3"/>
      <c r="D2" s="3"/>
      <c r="E2" s="3"/>
      <c r="F2" s="3"/>
      <c r="G2" s="3"/>
      <c r="H2" s="3"/>
      <c r="I2" s="3"/>
      <c r="J2" s="3"/>
      <c r="K2" s="3"/>
      <c r="L2" s="3"/>
      <c r="M2" s="3"/>
      <c r="N2" s="3"/>
      <c r="O2" s="3"/>
      <c r="P2" s="3"/>
    </row>
    <row r="3" spans="1:16">
      <c r="A3" s="3"/>
      <c r="B3" s="3"/>
      <c r="C3" s="3"/>
      <c r="D3" s="3"/>
      <c r="E3" s="3"/>
      <c r="F3" s="3"/>
      <c r="G3" s="3"/>
      <c r="H3" s="3"/>
      <c r="I3" s="3"/>
      <c r="J3" s="3"/>
      <c r="K3" s="3"/>
      <c r="L3" s="3"/>
      <c r="M3" s="3"/>
      <c r="N3" s="3"/>
      <c r="O3" s="3"/>
      <c r="P3" s="3"/>
    </row>
    <row r="4" spans="1:16">
      <c r="A4" s="3"/>
      <c r="B4" s="3"/>
      <c r="C4" s="3"/>
      <c r="D4" s="3"/>
      <c r="E4" s="3"/>
      <c r="F4" s="3"/>
      <c r="G4" s="3"/>
      <c r="H4" s="3"/>
      <c r="I4" s="3"/>
      <c r="J4" s="3"/>
      <c r="K4" s="3"/>
      <c r="L4" s="3"/>
      <c r="M4" s="3"/>
      <c r="N4" s="3"/>
      <c r="O4" s="3"/>
      <c r="P4" s="3"/>
    </row>
    <row r="5" spans="1:16">
      <c r="A5" s="470"/>
      <c r="B5" s="470"/>
      <c r="C5" s="470"/>
      <c r="D5" s="470"/>
      <c r="E5" s="470"/>
      <c r="F5" s="470"/>
      <c r="G5" s="470"/>
      <c r="H5" s="470"/>
      <c r="I5" s="470"/>
      <c r="J5" s="470"/>
      <c r="K5" s="470"/>
      <c r="L5" s="470"/>
      <c r="M5" s="470"/>
      <c r="N5" s="470"/>
      <c r="O5" s="470"/>
      <c r="P5" s="470"/>
    </row>
    <row r="6" spans="1:16" ht="18.75">
      <c r="A6" s="471" t="s">
        <v>71</v>
      </c>
      <c r="B6" s="471"/>
      <c r="C6" s="471"/>
      <c r="D6" s="471"/>
      <c r="E6" s="471"/>
      <c r="F6" s="471"/>
      <c r="G6" s="471"/>
      <c r="H6" s="471"/>
      <c r="I6" s="471"/>
      <c r="J6" s="471"/>
      <c r="K6" s="471"/>
      <c r="L6" s="471"/>
      <c r="M6" s="471"/>
      <c r="N6" s="471"/>
      <c r="O6" s="471"/>
      <c r="P6" s="471"/>
    </row>
    <row r="7" spans="1:16" ht="18.75">
      <c r="A7" s="471" t="s">
        <v>183</v>
      </c>
      <c r="B7" s="471"/>
      <c r="C7" s="471"/>
      <c r="D7" s="471"/>
      <c r="E7" s="471"/>
      <c r="F7" s="471"/>
      <c r="G7" s="471"/>
      <c r="H7" s="471"/>
      <c r="I7" s="471"/>
      <c r="J7" s="471"/>
      <c r="K7" s="471"/>
      <c r="L7" s="471"/>
      <c r="M7" s="471"/>
      <c r="N7" s="471"/>
      <c r="O7" s="471"/>
      <c r="P7" s="471"/>
    </row>
    <row r="8" spans="1:16">
      <c r="A8" s="2"/>
      <c r="B8" s="2"/>
      <c r="C8" s="2"/>
      <c r="D8" s="2"/>
      <c r="E8" s="2"/>
      <c r="F8" s="2"/>
      <c r="G8" s="2"/>
      <c r="H8" s="2"/>
      <c r="I8" s="2"/>
      <c r="J8" s="2"/>
      <c r="K8" s="2"/>
      <c r="L8" s="2"/>
      <c r="M8" s="2"/>
      <c r="N8" s="2"/>
      <c r="O8" s="2"/>
      <c r="P8" s="2"/>
    </row>
    <row r="9" spans="1:16" ht="16.5" customHeight="1">
      <c r="A9" s="472" t="s">
        <v>168</v>
      </c>
      <c r="B9" s="472"/>
      <c r="C9" s="472"/>
      <c r="D9" s="472"/>
      <c r="E9" s="472"/>
      <c r="F9" s="472"/>
      <c r="G9" s="472"/>
      <c r="H9" s="472"/>
      <c r="I9" s="472"/>
      <c r="J9" s="472"/>
      <c r="K9" s="472"/>
      <c r="L9" s="472"/>
      <c r="M9" s="472"/>
      <c r="N9" s="472"/>
      <c r="O9" s="472"/>
      <c r="P9" s="472"/>
    </row>
    <row r="10" spans="1:16" ht="16.5" customHeight="1">
      <c r="A10" s="472" t="s">
        <v>169</v>
      </c>
      <c r="B10" s="472"/>
      <c r="C10" s="472"/>
      <c r="D10" s="472"/>
      <c r="E10" s="472"/>
      <c r="F10" s="472"/>
      <c r="G10" s="472"/>
      <c r="H10" s="472"/>
      <c r="I10" s="472"/>
      <c r="J10" s="472"/>
      <c r="K10" s="472"/>
      <c r="L10" s="472"/>
      <c r="M10" s="472"/>
      <c r="N10" s="472"/>
      <c r="O10" s="472"/>
      <c r="P10" s="472"/>
    </row>
    <row r="11" spans="1:16" ht="16.5" thickBot="1">
      <c r="A11" s="469"/>
      <c r="B11" s="469"/>
      <c r="C11" s="469"/>
      <c r="D11" s="469"/>
      <c r="E11" s="469"/>
      <c r="F11" s="469"/>
      <c r="G11" s="469"/>
      <c r="H11" s="469"/>
      <c r="I11" s="469"/>
      <c r="J11" s="469"/>
      <c r="K11" s="469"/>
      <c r="L11" s="469"/>
      <c r="M11" s="469"/>
      <c r="N11" s="469"/>
      <c r="O11" s="469"/>
      <c r="P11" s="469"/>
    </row>
    <row r="12" spans="1:16" s="122" customFormat="1" ht="44.45" customHeight="1">
      <c r="A12" s="458" t="s">
        <v>75</v>
      </c>
      <c r="B12" s="461" t="s">
        <v>76</v>
      </c>
      <c r="C12" s="461"/>
      <c r="D12" s="461"/>
      <c r="E12" s="461"/>
      <c r="F12" s="461"/>
      <c r="G12" s="461"/>
      <c r="H12" s="461"/>
      <c r="I12" s="461"/>
      <c r="J12" s="461" t="s">
        <v>184</v>
      </c>
      <c r="K12" s="461"/>
      <c r="L12" s="461"/>
      <c r="M12" s="461" t="s">
        <v>185</v>
      </c>
      <c r="N12" s="461"/>
      <c r="O12" s="461" t="s">
        <v>186</v>
      </c>
      <c r="P12" s="518"/>
    </row>
    <row r="13" spans="1:16" ht="37.5" customHeight="1">
      <c r="A13" s="459"/>
      <c r="B13" s="464" t="s">
        <v>80</v>
      </c>
      <c r="C13" s="466" t="s">
        <v>81</v>
      </c>
      <c r="D13" s="466"/>
      <c r="E13" s="466"/>
      <c r="F13" s="467" t="s">
        <v>82</v>
      </c>
      <c r="G13" s="467" t="s">
        <v>83</v>
      </c>
      <c r="H13" s="467" t="s">
        <v>84</v>
      </c>
      <c r="I13" s="467" t="s">
        <v>85</v>
      </c>
      <c r="J13" s="467" t="s">
        <v>187</v>
      </c>
      <c r="K13" s="517"/>
      <c r="L13" s="467" t="s">
        <v>87</v>
      </c>
      <c r="M13" s="467" t="s">
        <v>187</v>
      </c>
      <c r="N13" s="517"/>
      <c r="O13" s="136" t="s">
        <v>88</v>
      </c>
      <c r="P13" s="137" t="s">
        <v>89</v>
      </c>
    </row>
    <row r="14" spans="1:16" ht="48.95" customHeight="1" thickBot="1">
      <c r="A14" s="460"/>
      <c r="B14" s="465"/>
      <c r="C14" s="148" t="s">
        <v>90</v>
      </c>
      <c r="D14" s="148" t="s">
        <v>91</v>
      </c>
      <c r="E14" s="148" t="s">
        <v>92</v>
      </c>
      <c r="F14" s="468"/>
      <c r="G14" s="468"/>
      <c r="H14" s="468"/>
      <c r="I14" s="468"/>
      <c r="J14" s="149" t="s">
        <v>188</v>
      </c>
      <c r="K14" s="149" t="s">
        <v>94</v>
      </c>
      <c r="L14" s="468"/>
      <c r="M14" s="149" t="s">
        <v>95</v>
      </c>
      <c r="N14" s="149" t="s">
        <v>96</v>
      </c>
      <c r="O14" s="149" t="s">
        <v>97</v>
      </c>
      <c r="P14" s="150" t="s">
        <v>98</v>
      </c>
    </row>
    <row r="15" spans="1:16" ht="30">
      <c r="A15" s="151" t="s">
        <v>99</v>
      </c>
      <c r="B15" s="456" t="s">
        <v>100</v>
      </c>
      <c r="C15" s="456"/>
      <c r="D15" s="456"/>
      <c r="E15" s="456"/>
      <c r="F15" s="456"/>
      <c r="G15" s="456"/>
      <c r="H15" s="144">
        <f>+H16+H17+H18</f>
        <v>5942202682</v>
      </c>
      <c r="I15" s="145">
        <f>SUM(I16:I18)</f>
        <v>1441588</v>
      </c>
      <c r="J15" s="146">
        <f>J16+J17+J18</f>
        <v>341128</v>
      </c>
      <c r="K15" s="146">
        <f>K16+K17+K18</f>
        <v>1565503820.5</v>
      </c>
      <c r="L15" s="146">
        <f t="shared" ref="L15:N15" si="0">L16+L17+L18</f>
        <v>6262015282</v>
      </c>
      <c r="M15" s="146">
        <f t="shared" si="0"/>
        <v>339399</v>
      </c>
      <c r="N15" s="146">
        <f t="shared" si="0"/>
        <v>1565503820.5</v>
      </c>
      <c r="O15" s="146">
        <f>M15/J15*100</f>
        <v>99.493152130578551</v>
      </c>
      <c r="P15" s="147">
        <f>N15/K15*100</f>
        <v>100</v>
      </c>
    </row>
    <row r="16" spans="1:16" s="3" customFormat="1" ht="60">
      <c r="A16" s="138">
        <v>6473</v>
      </c>
      <c r="B16" s="25" t="s">
        <v>48</v>
      </c>
      <c r="C16" s="24">
        <v>1</v>
      </c>
      <c r="D16" s="24">
        <v>1.2</v>
      </c>
      <c r="E16" s="24" t="s">
        <v>101</v>
      </c>
      <c r="F16" s="25" t="s">
        <v>102</v>
      </c>
      <c r="G16" s="25" t="s">
        <v>49</v>
      </c>
      <c r="H16" s="123">
        <v>5103202682</v>
      </c>
      <c r="I16" s="121">
        <v>1080060</v>
      </c>
      <c r="J16" s="121">
        <v>251763</v>
      </c>
      <c r="K16" s="123">
        <f>+L16/4</f>
        <v>1275800670.5</v>
      </c>
      <c r="L16" s="123">
        <v>5103202682</v>
      </c>
      <c r="M16" s="124">
        <v>242030</v>
      </c>
      <c r="N16" s="125">
        <f>+K16</f>
        <v>1275800670.5</v>
      </c>
      <c r="O16" s="126">
        <f>M16/J16*100</f>
        <v>96.134062590611009</v>
      </c>
      <c r="P16" s="139">
        <f>N16/L16*100</f>
        <v>25</v>
      </c>
    </row>
    <row r="17" spans="1:16" ht="60">
      <c r="A17" s="138">
        <v>6521</v>
      </c>
      <c r="B17" s="25" t="s">
        <v>50</v>
      </c>
      <c r="C17" s="26">
        <v>1</v>
      </c>
      <c r="D17" s="26">
        <v>1.2</v>
      </c>
      <c r="E17" s="26" t="s">
        <v>101</v>
      </c>
      <c r="F17" s="25" t="s">
        <v>102</v>
      </c>
      <c r="G17" s="25" t="s">
        <v>51</v>
      </c>
      <c r="H17" s="123">
        <v>684000000</v>
      </c>
      <c r="I17" s="121">
        <v>360552</v>
      </c>
      <c r="J17" s="121">
        <v>89124</v>
      </c>
      <c r="K17" s="123">
        <f>+L17/4</f>
        <v>236476575</v>
      </c>
      <c r="L17" s="123">
        <v>945906300</v>
      </c>
      <c r="M17" s="124">
        <v>96969</v>
      </c>
      <c r="N17" s="125">
        <f>+K17</f>
        <v>236476575</v>
      </c>
      <c r="O17" s="126">
        <f>M17/J17*100</f>
        <v>108.80234280328531</v>
      </c>
      <c r="P17" s="139">
        <f>N17/L17*100</f>
        <v>25</v>
      </c>
    </row>
    <row r="18" spans="1:16" ht="75">
      <c r="A18" s="138">
        <v>6523</v>
      </c>
      <c r="B18" s="25" t="s">
        <v>52</v>
      </c>
      <c r="C18" s="26">
        <v>1</v>
      </c>
      <c r="D18" s="26">
        <v>1.2</v>
      </c>
      <c r="E18" s="26" t="s">
        <v>101</v>
      </c>
      <c r="F18" s="25" t="s">
        <v>102</v>
      </c>
      <c r="G18" s="25" t="s">
        <v>103</v>
      </c>
      <c r="H18" s="123">
        <v>155000000</v>
      </c>
      <c r="I18" s="121">
        <v>976</v>
      </c>
      <c r="J18" s="121">
        <v>241</v>
      </c>
      <c r="K18" s="123">
        <f>+L18/4</f>
        <v>53226575</v>
      </c>
      <c r="L18" s="123">
        <v>212906300</v>
      </c>
      <c r="M18" s="124">
        <v>400</v>
      </c>
      <c r="N18" s="125">
        <f>+K18</f>
        <v>53226575</v>
      </c>
      <c r="O18" s="127">
        <f>M18/J18*100</f>
        <v>165.97510373443984</v>
      </c>
      <c r="P18" s="139">
        <f>N18/L18*100</f>
        <v>25</v>
      </c>
    </row>
    <row r="19" spans="1:16" ht="18.75" thickBot="1">
      <c r="A19" s="140"/>
      <c r="B19" s="457" t="s">
        <v>104</v>
      </c>
      <c r="C19" s="457"/>
      <c r="D19" s="457"/>
      <c r="E19" s="457"/>
      <c r="F19" s="457"/>
      <c r="G19" s="457"/>
      <c r="H19" s="141">
        <f>H15</f>
        <v>5942202682</v>
      </c>
      <c r="I19" s="141">
        <f t="shared" ref="I19:N19" si="1">I15</f>
        <v>1441588</v>
      </c>
      <c r="J19" s="141">
        <f t="shared" si="1"/>
        <v>341128</v>
      </c>
      <c r="K19" s="141">
        <f t="shared" si="1"/>
        <v>1565503820.5</v>
      </c>
      <c r="L19" s="141">
        <f t="shared" si="1"/>
        <v>6262015282</v>
      </c>
      <c r="M19" s="141">
        <f t="shared" si="1"/>
        <v>339399</v>
      </c>
      <c r="N19" s="141">
        <f t="shared" si="1"/>
        <v>1565503820.5</v>
      </c>
      <c r="O19" s="142">
        <f>M19/J19*100</f>
        <v>99.493152130578551</v>
      </c>
      <c r="P19" s="143">
        <f>N19/L19*100</f>
        <v>25</v>
      </c>
    </row>
    <row r="20" spans="1:16" s="35" customFormat="1">
      <c r="A20" s="34"/>
      <c r="B20" s="450" t="s">
        <v>105</v>
      </c>
      <c r="C20" s="450"/>
      <c r="D20" s="450"/>
      <c r="E20" s="450"/>
      <c r="F20" s="450"/>
      <c r="G20" s="450"/>
      <c r="H20" s="450"/>
      <c r="I20" s="450"/>
      <c r="J20" s="450"/>
      <c r="K20" s="450"/>
      <c r="L20" s="450"/>
      <c r="M20" s="450"/>
      <c r="N20" s="450"/>
      <c r="O20" s="450"/>
      <c r="P20" s="450"/>
    </row>
    <row r="21" spans="1:16" ht="38.1" customHeight="1">
      <c r="A21" s="15"/>
      <c r="B21" s="451" t="s">
        <v>174</v>
      </c>
      <c r="C21" s="452"/>
      <c r="D21" s="452"/>
      <c r="E21" s="452"/>
      <c r="F21" s="452"/>
      <c r="G21" s="452"/>
      <c r="H21" s="452"/>
      <c r="I21" s="452"/>
      <c r="J21" s="452"/>
      <c r="K21" s="452"/>
      <c r="L21" s="452"/>
      <c r="M21" s="452"/>
      <c r="N21" s="452"/>
      <c r="O21" s="452"/>
      <c r="P21" s="452"/>
    </row>
    <row r="22" spans="1:16" ht="16.5">
      <c r="A22" s="15"/>
      <c r="B22" s="16"/>
      <c r="C22" s="16"/>
      <c r="D22" s="16"/>
      <c r="E22" s="15"/>
      <c r="F22" s="15"/>
      <c r="G22" s="15"/>
      <c r="H22" s="15"/>
      <c r="I22" s="17"/>
      <c r="J22" s="17"/>
      <c r="K22" s="15"/>
      <c r="L22" s="15"/>
      <c r="M22" s="15"/>
      <c r="N22" s="15"/>
      <c r="O22" s="15"/>
      <c r="P22" s="15"/>
    </row>
    <row r="23" spans="1:16" ht="16.5">
      <c r="A23" s="15"/>
      <c r="B23" s="36" t="s">
        <v>107</v>
      </c>
      <c r="C23" s="16"/>
      <c r="D23" s="16"/>
      <c r="E23" s="15"/>
      <c r="F23" s="15"/>
      <c r="G23" s="15"/>
      <c r="H23" s="15"/>
      <c r="I23" s="17"/>
      <c r="J23" s="36" t="s">
        <v>108</v>
      </c>
      <c r="K23" s="17"/>
      <c r="L23" s="17"/>
      <c r="M23" s="17"/>
      <c r="N23" s="17"/>
      <c r="O23" s="15"/>
      <c r="P23" s="18"/>
    </row>
    <row r="24" spans="1:16" ht="16.5">
      <c r="A24" s="15"/>
      <c r="B24" s="15" t="s">
        <v>109</v>
      </c>
      <c r="C24" s="15"/>
      <c r="D24" s="15"/>
      <c r="E24" s="15"/>
      <c r="F24" s="17"/>
      <c r="G24" s="17"/>
      <c r="H24" s="17"/>
      <c r="I24" s="17"/>
      <c r="J24" s="15" t="s">
        <v>110</v>
      </c>
      <c r="K24" s="17"/>
      <c r="L24" s="17"/>
      <c r="M24" s="17"/>
      <c r="N24" s="17"/>
      <c r="O24" s="15"/>
      <c r="P24" s="15"/>
    </row>
    <row r="25" spans="1:16">
      <c r="J25" s="4"/>
    </row>
  </sheetData>
  <mergeCells count="24">
    <mergeCell ref="A11:P11"/>
    <mergeCell ref="A12:A14"/>
    <mergeCell ref="B12:I12"/>
    <mergeCell ref="J12:L12"/>
    <mergeCell ref="M12:N12"/>
    <mergeCell ref="O12:P12"/>
    <mergeCell ref="A5:P5"/>
    <mergeCell ref="A6:P6"/>
    <mergeCell ref="A7:P7"/>
    <mergeCell ref="A9:P9"/>
    <mergeCell ref="A10:P10"/>
    <mergeCell ref="B21:P21"/>
    <mergeCell ref="B20:P20"/>
    <mergeCell ref="B13:B14"/>
    <mergeCell ref="C13:E13"/>
    <mergeCell ref="F13:F14"/>
    <mergeCell ref="G13:G14"/>
    <mergeCell ref="H13:H14"/>
    <mergeCell ref="I13:I14"/>
    <mergeCell ref="J13:K13"/>
    <mergeCell ref="L13:L14"/>
    <mergeCell ref="M13:N13"/>
    <mergeCell ref="B15:G15"/>
    <mergeCell ref="B19:G19"/>
  </mergeCells>
  <dataValidations count="1">
    <dataValidation allowBlank="1" showInputMessage="1" showErrorMessage="1" prompt="Monto presupuestado para el producto" sqref="H18" xr:uid="{00000000-0002-0000-0500-000000000000}"/>
  </dataValidations>
  <printOptions horizontalCentered="1"/>
  <pageMargins left="0.31496062992125984" right="0.31496062992125984" top="0.74803149606299213" bottom="0.74803149606299213" header="0.31496062992125984" footer="0.31496062992125984"/>
  <pageSetup scale="5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47"/>
  <sheetViews>
    <sheetView showGridLines="0" topLeftCell="A19" workbookViewId="0">
      <selection activeCell="K15" sqref="K15:K16"/>
    </sheetView>
  </sheetViews>
  <sheetFormatPr baseColWidth="10" defaultColWidth="11.42578125" defaultRowHeight="15"/>
  <cols>
    <col min="1" max="1" width="23" style="39" customWidth="1"/>
    <col min="2" max="2" width="18.28515625" style="39" customWidth="1"/>
    <col min="3" max="3" width="12.7109375" style="39" customWidth="1"/>
    <col min="4" max="4" width="17" style="39" customWidth="1"/>
    <col min="5" max="5" width="12.7109375" style="39" customWidth="1"/>
    <col min="6" max="6" width="16.7109375" style="39" customWidth="1"/>
    <col min="7" max="7" width="13.85546875" style="39" customWidth="1"/>
    <col min="8" max="8" width="17.42578125" style="39" customWidth="1"/>
    <col min="9" max="10" width="12.7109375" style="39" customWidth="1"/>
    <col min="11" max="11" width="14.28515625" style="39" customWidth="1"/>
    <col min="13" max="13" width="14" customWidth="1"/>
    <col min="14" max="14" width="15.42578125" customWidth="1"/>
    <col min="15" max="17" width="15.140625" bestFit="1" customWidth="1"/>
    <col min="18" max="18" width="15.85546875" bestFit="1" customWidth="1"/>
  </cols>
  <sheetData>
    <row r="1" spans="1:37" ht="21" customHeight="1">
      <c r="A1" s="538" t="s">
        <v>189</v>
      </c>
      <c r="B1" s="539"/>
      <c r="C1" s="539"/>
      <c r="D1" s="539"/>
      <c r="E1" s="539"/>
      <c r="F1" s="539"/>
      <c r="G1" s="539"/>
      <c r="H1" s="539"/>
      <c r="I1" s="539"/>
      <c r="J1" s="540"/>
      <c r="K1" s="38"/>
    </row>
    <row r="2" spans="1:37" ht="21" customHeight="1">
      <c r="A2" s="507"/>
      <c r="B2" s="439"/>
      <c r="C2" s="439"/>
      <c r="D2" s="439"/>
      <c r="E2" s="439"/>
      <c r="F2" s="439"/>
      <c r="G2" s="439"/>
      <c r="H2" s="439"/>
      <c r="I2" s="439"/>
      <c r="J2" s="508"/>
      <c r="K2" s="38"/>
    </row>
    <row r="3" spans="1:37" ht="21" customHeight="1">
      <c r="A3" s="541"/>
      <c r="B3" s="542"/>
      <c r="C3" s="542"/>
      <c r="D3" s="542"/>
      <c r="E3" s="542"/>
      <c r="F3" s="542"/>
      <c r="G3" s="542"/>
      <c r="H3" s="542"/>
      <c r="I3" s="542"/>
      <c r="J3" s="543"/>
      <c r="K3" s="38"/>
    </row>
    <row r="4" spans="1:37" ht="3" customHeight="1">
      <c r="A4" s="524"/>
      <c r="B4" s="525"/>
      <c r="C4" s="525"/>
      <c r="D4" s="525"/>
      <c r="E4" s="525"/>
      <c r="F4" s="525"/>
      <c r="G4" s="525"/>
      <c r="H4" s="525"/>
      <c r="I4" s="525"/>
      <c r="J4" s="526"/>
      <c r="K4" s="38"/>
    </row>
    <row r="5" spans="1:37" ht="15.75">
      <c r="A5" s="499" t="s">
        <v>190</v>
      </c>
      <c r="B5" s="436"/>
      <c r="C5" s="436"/>
      <c r="D5" s="436"/>
      <c r="E5" s="436"/>
      <c r="F5" s="436"/>
      <c r="G5" s="436"/>
      <c r="H5" s="436"/>
      <c r="I5" s="436"/>
      <c r="J5" s="500"/>
      <c r="K5" s="38"/>
    </row>
    <row r="6" spans="1:37" ht="14.45" customHeight="1">
      <c r="A6" s="527" t="s">
        <v>113</v>
      </c>
      <c r="B6" s="528"/>
      <c r="C6" s="528"/>
      <c r="D6" s="528"/>
      <c r="E6" s="528"/>
      <c r="F6" s="528"/>
      <c r="G6" s="528"/>
      <c r="H6" s="528"/>
      <c r="I6" s="528"/>
      <c r="J6" s="529"/>
      <c r="K6" s="38"/>
    </row>
    <row r="7" spans="1:37" ht="15" customHeight="1">
      <c r="A7" s="108" t="s">
        <v>114</v>
      </c>
      <c r="B7" s="418" t="s">
        <v>2</v>
      </c>
      <c r="C7" s="418"/>
      <c r="D7" s="418"/>
      <c r="E7" s="418"/>
      <c r="F7" s="418"/>
      <c r="G7" s="418"/>
      <c r="H7" s="418"/>
      <c r="I7" s="418"/>
      <c r="J7" s="516"/>
      <c r="K7" s="170"/>
      <c r="L7" s="170"/>
      <c r="M7" s="170"/>
      <c r="N7" s="170"/>
      <c r="O7" s="170"/>
      <c r="P7" s="170"/>
      <c r="Q7" s="170"/>
      <c r="R7" s="170"/>
      <c r="S7" s="170"/>
      <c r="T7" s="170"/>
      <c r="U7" s="170"/>
      <c r="V7" s="170"/>
      <c r="W7" s="170"/>
      <c r="X7" s="170"/>
      <c r="Y7" s="170"/>
      <c r="Z7" s="170"/>
      <c r="AA7" s="170"/>
      <c r="AB7" s="170"/>
      <c r="AC7" s="170"/>
      <c r="AD7" s="170"/>
      <c r="AE7" s="170"/>
      <c r="AF7" s="170"/>
    </row>
    <row r="8" spans="1:37" ht="15" customHeight="1">
      <c r="A8" s="120" t="s">
        <v>115</v>
      </c>
      <c r="B8" s="418" t="s">
        <v>4</v>
      </c>
      <c r="C8" s="418"/>
      <c r="D8" s="418"/>
      <c r="E8" s="418"/>
      <c r="F8" s="418"/>
      <c r="G8" s="418"/>
      <c r="H8" s="418"/>
      <c r="I8" s="418"/>
      <c r="J8" s="516"/>
      <c r="K8" s="170"/>
      <c r="L8" s="170"/>
      <c r="M8" s="170"/>
      <c r="N8" s="170"/>
      <c r="O8" s="170"/>
      <c r="P8" s="170"/>
      <c r="Q8" s="170"/>
      <c r="R8" s="170"/>
      <c r="S8" s="170"/>
      <c r="T8" s="170"/>
      <c r="U8" s="170"/>
      <c r="V8" s="170"/>
      <c r="W8" s="170"/>
      <c r="X8" s="170"/>
      <c r="Y8" s="170"/>
      <c r="Z8" s="170"/>
      <c r="AA8" s="170"/>
      <c r="AB8" s="170"/>
      <c r="AC8" s="170"/>
      <c r="AD8" s="170"/>
      <c r="AE8" s="170"/>
      <c r="AF8" s="170"/>
    </row>
    <row r="9" spans="1:37" ht="15" customHeight="1">
      <c r="A9" s="120" t="s">
        <v>116</v>
      </c>
      <c r="B9" s="418">
        <v>1</v>
      </c>
      <c r="C9" s="418"/>
      <c r="D9" s="418"/>
      <c r="E9" s="418"/>
      <c r="F9" s="418"/>
      <c r="G9" s="418"/>
      <c r="H9" s="418"/>
      <c r="I9" s="418"/>
      <c r="J9" s="516"/>
      <c r="K9" s="170"/>
      <c r="L9" s="170"/>
      <c r="M9" s="170"/>
      <c r="N9" s="170"/>
      <c r="O9" s="170"/>
      <c r="P9" s="170"/>
      <c r="Q9" s="170"/>
      <c r="R9" s="170"/>
      <c r="S9" s="170"/>
      <c r="T9" s="170"/>
      <c r="U9" s="170"/>
      <c r="V9" s="170"/>
      <c r="W9" s="170"/>
      <c r="X9" s="170"/>
      <c r="Y9" s="170"/>
      <c r="Z9" s="170"/>
      <c r="AA9" s="170"/>
      <c r="AB9" s="170"/>
      <c r="AC9" s="170"/>
      <c r="AD9" s="170"/>
      <c r="AE9" s="170"/>
      <c r="AF9" s="170"/>
    </row>
    <row r="10" spans="1:37" ht="31.5" customHeight="1">
      <c r="A10" s="108" t="s">
        <v>117</v>
      </c>
      <c r="B10" s="418" t="s">
        <v>8</v>
      </c>
      <c r="C10" s="418"/>
      <c r="D10" s="418"/>
      <c r="E10" s="418"/>
      <c r="F10" s="418"/>
      <c r="G10" s="418"/>
      <c r="H10" s="418"/>
      <c r="I10" s="418"/>
      <c r="J10" s="516"/>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33" customHeight="1">
      <c r="A11" s="108" t="s">
        <v>118</v>
      </c>
      <c r="B11" s="418" t="s">
        <v>10</v>
      </c>
      <c r="C11" s="418"/>
      <c r="D11" s="418"/>
      <c r="E11" s="418"/>
      <c r="F11" s="418"/>
      <c r="G11" s="418"/>
      <c r="H11" s="418"/>
      <c r="I11" s="418"/>
      <c r="J11" s="516"/>
      <c r="K11" s="40"/>
      <c r="L11" s="40"/>
      <c r="M11" s="40"/>
      <c r="N11" s="40"/>
      <c r="O11" s="40"/>
      <c r="P11" s="40"/>
      <c r="Q11" s="40"/>
      <c r="R11" s="40"/>
      <c r="S11" s="40"/>
      <c r="T11" s="40"/>
      <c r="U11" s="40"/>
      <c r="V11" s="40"/>
      <c r="W11" s="40"/>
      <c r="X11" s="40"/>
      <c r="Y11" s="40"/>
      <c r="Z11" s="40"/>
    </row>
    <row r="12" spans="1:37" ht="15.75">
      <c r="A12" s="499" t="s">
        <v>119</v>
      </c>
      <c r="B12" s="436"/>
      <c r="C12" s="436"/>
      <c r="D12" s="436"/>
      <c r="E12" s="436"/>
      <c r="F12" s="436"/>
      <c r="G12" s="436"/>
      <c r="H12" s="436"/>
      <c r="I12" s="436"/>
      <c r="J12" s="500"/>
    </row>
    <row r="13" spans="1:37" ht="18" customHeight="1">
      <c r="A13" s="108" t="s">
        <v>12</v>
      </c>
      <c r="B13" s="128">
        <v>1</v>
      </c>
      <c r="C13" s="519" t="s">
        <v>120</v>
      </c>
      <c r="D13" s="520"/>
      <c r="E13" s="520"/>
      <c r="F13" s="520"/>
      <c r="G13" s="520"/>
      <c r="H13" s="520"/>
      <c r="I13" s="520"/>
      <c r="J13" s="521"/>
    </row>
    <row r="14" spans="1:37" ht="18" customHeight="1">
      <c r="A14" s="108" t="s">
        <v>14</v>
      </c>
      <c r="B14" s="129">
        <v>1.2</v>
      </c>
      <c r="C14" s="519" t="s">
        <v>121</v>
      </c>
      <c r="D14" s="520"/>
      <c r="E14" s="520"/>
      <c r="F14" s="520"/>
      <c r="G14" s="520"/>
      <c r="H14" s="520"/>
      <c r="I14" s="520"/>
      <c r="J14" s="521"/>
    </row>
    <row r="15" spans="1:37" ht="30.6" customHeight="1">
      <c r="A15" s="108" t="s">
        <v>122</v>
      </c>
      <c r="B15" s="130" t="s">
        <v>123</v>
      </c>
      <c r="C15" s="522" t="s">
        <v>124</v>
      </c>
      <c r="D15" s="522"/>
      <c r="E15" s="522"/>
      <c r="F15" s="522"/>
      <c r="G15" s="522"/>
      <c r="H15" s="522"/>
      <c r="I15" s="522"/>
      <c r="J15" s="523"/>
      <c r="K15" s="44"/>
      <c r="L15" s="44"/>
      <c r="M15" s="44"/>
      <c r="N15" s="44"/>
      <c r="O15" s="44"/>
      <c r="P15" s="44"/>
      <c r="Q15" s="44"/>
      <c r="R15" s="44"/>
      <c r="S15" s="44"/>
      <c r="T15" s="44"/>
      <c r="U15" s="44"/>
      <c r="V15" s="44"/>
      <c r="W15" s="44"/>
      <c r="X15" s="44"/>
      <c r="Y15" s="44"/>
      <c r="Z15" s="44"/>
      <c r="AA15" s="44"/>
    </row>
    <row r="16" spans="1:37" ht="15.75">
      <c r="A16" s="499" t="s">
        <v>125</v>
      </c>
      <c r="B16" s="436"/>
      <c r="C16" s="436"/>
      <c r="D16" s="436"/>
      <c r="E16" s="436"/>
      <c r="F16" s="436"/>
      <c r="G16" s="436"/>
      <c r="H16" s="436"/>
      <c r="I16" s="436"/>
      <c r="J16" s="500"/>
    </row>
    <row r="17" spans="1:29">
      <c r="A17" s="108" t="s">
        <v>126</v>
      </c>
      <c r="B17" s="429" t="s">
        <v>20</v>
      </c>
      <c r="C17" s="429"/>
      <c r="D17" s="429"/>
      <c r="E17" s="429"/>
      <c r="F17" s="429"/>
      <c r="G17" s="429"/>
      <c r="H17" s="429"/>
      <c r="I17" s="429"/>
      <c r="J17" s="476"/>
      <c r="K17" s="6"/>
      <c r="L17" s="6"/>
      <c r="M17" s="6"/>
      <c r="N17" s="6"/>
      <c r="O17" s="6"/>
      <c r="P17" s="6"/>
      <c r="Q17" s="6"/>
      <c r="R17" s="6"/>
      <c r="S17" s="6"/>
      <c r="T17" s="6"/>
      <c r="U17" s="6"/>
      <c r="V17" s="6"/>
      <c r="W17" s="6"/>
      <c r="X17" s="6"/>
      <c r="Y17" s="6"/>
      <c r="Z17" s="6"/>
      <c r="AA17" s="6"/>
      <c r="AB17" s="6"/>
      <c r="AC17" s="6"/>
    </row>
    <row r="18" spans="1:29" ht="26.1" customHeight="1">
      <c r="A18" s="109" t="s">
        <v>127</v>
      </c>
      <c r="B18" s="431" t="s">
        <v>191</v>
      </c>
      <c r="C18" s="431"/>
      <c r="D18" s="431"/>
      <c r="E18" s="431"/>
      <c r="F18" s="431"/>
      <c r="G18" s="431"/>
      <c r="H18" s="431"/>
      <c r="I18" s="431"/>
      <c r="J18" s="478"/>
    </row>
    <row r="19" spans="1:29">
      <c r="A19" s="109" t="s">
        <v>128</v>
      </c>
      <c r="B19" s="433" t="s">
        <v>24</v>
      </c>
      <c r="C19" s="433"/>
      <c r="D19" s="433"/>
      <c r="E19" s="433"/>
      <c r="F19" s="433"/>
      <c r="G19" s="433"/>
      <c r="H19" s="433"/>
      <c r="I19" s="433"/>
      <c r="J19" s="477"/>
      <c r="K19" s="6"/>
      <c r="L19" s="6"/>
      <c r="M19" s="6"/>
      <c r="N19" s="6"/>
      <c r="O19" s="6"/>
      <c r="P19" s="6"/>
      <c r="Q19" s="6"/>
      <c r="R19" s="6"/>
      <c r="S19" s="6"/>
      <c r="T19" s="6"/>
      <c r="U19" s="6"/>
      <c r="V19" s="6"/>
      <c r="W19" s="6"/>
      <c r="X19" s="6"/>
      <c r="Y19" s="6"/>
      <c r="Z19" s="6"/>
      <c r="AA19" s="6"/>
      <c r="AB19" s="6"/>
      <c r="AC19" s="6"/>
    </row>
    <row r="20" spans="1:29">
      <c r="A20" s="110" t="s">
        <v>129</v>
      </c>
      <c r="B20" s="433" t="s">
        <v>192</v>
      </c>
      <c r="C20" s="433"/>
      <c r="D20" s="433"/>
      <c r="E20" s="433"/>
      <c r="F20" s="433"/>
      <c r="G20" s="433"/>
      <c r="H20" s="433"/>
      <c r="I20" s="433"/>
      <c r="J20" s="477"/>
      <c r="K20" s="6"/>
      <c r="L20" s="6"/>
      <c r="M20" s="6"/>
      <c r="N20" s="6"/>
      <c r="O20" s="6"/>
      <c r="P20" s="6"/>
      <c r="Q20" s="6"/>
      <c r="R20" s="6"/>
      <c r="S20" s="6"/>
      <c r="T20" s="6"/>
      <c r="U20" s="6"/>
      <c r="V20" s="6"/>
      <c r="W20" s="6"/>
      <c r="X20" s="6"/>
      <c r="Y20" s="6"/>
      <c r="Z20" s="6"/>
      <c r="AA20" s="6"/>
      <c r="AB20" s="6"/>
      <c r="AC20" s="6"/>
    </row>
    <row r="21" spans="1:29" ht="15.75">
      <c r="A21" s="499" t="s">
        <v>130</v>
      </c>
      <c r="B21" s="436"/>
      <c r="C21" s="436"/>
      <c r="D21" s="436"/>
      <c r="E21" s="436"/>
      <c r="F21" s="436"/>
      <c r="G21" s="436"/>
      <c r="H21" s="436"/>
      <c r="I21" s="436"/>
      <c r="J21" s="500"/>
    </row>
    <row r="22" spans="1:29" ht="15.75">
      <c r="A22" s="501" t="s">
        <v>131</v>
      </c>
      <c r="B22" s="399"/>
      <c r="C22" s="399"/>
      <c r="D22" s="399"/>
      <c r="E22" s="399"/>
      <c r="F22" s="399"/>
      <c r="G22" s="399"/>
      <c r="H22" s="399"/>
      <c r="I22" s="399"/>
      <c r="J22" s="502"/>
      <c r="K22" s="38"/>
    </row>
    <row r="23" spans="1:29" ht="27" customHeight="1">
      <c r="A23" s="503" t="s">
        <v>29</v>
      </c>
      <c r="B23" s="412"/>
      <c r="C23" s="412" t="s">
        <v>132</v>
      </c>
      <c r="D23" s="412"/>
      <c r="E23" s="412"/>
      <c r="F23" s="412" t="s">
        <v>30</v>
      </c>
      <c r="G23" s="412"/>
      <c r="H23" s="412"/>
      <c r="I23" s="412" t="s">
        <v>133</v>
      </c>
      <c r="J23" s="504"/>
    </row>
    <row r="24" spans="1:29">
      <c r="A24" s="505"/>
      <c r="B24" s="415"/>
      <c r="C24" s="415"/>
      <c r="D24" s="415"/>
      <c r="E24" s="415"/>
      <c r="F24" s="415"/>
      <c r="G24" s="415"/>
      <c r="H24" s="415"/>
      <c r="I24" s="416">
        <f>IF(G24&gt;0,G24/C24,0)</f>
        <v>0</v>
      </c>
      <c r="J24" s="506"/>
    </row>
    <row r="25" spans="1:29" ht="15.75">
      <c r="A25" s="501" t="s">
        <v>134</v>
      </c>
      <c r="B25" s="399"/>
      <c r="C25" s="399"/>
      <c r="D25" s="399"/>
      <c r="E25" s="399"/>
      <c r="F25" s="399"/>
      <c r="G25" s="399"/>
      <c r="H25" s="399"/>
      <c r="I25" s="399"/>
      <c r="J25" s="502"/>
      <c r="K25" s="38"/>
    </row>
    <row r="26" spans="1:29">
      <c r="A26" s="159"/>
      <c r="B26" s="160"/>
      <c r="C26" s="401" t="s">
        <v>34</v>
      </c>
      <c r="D26" s="532"/>
      <c r="E26" s="401" t="s">
        <v>135</v>
      </c>
      <c r="F26" s="532"/>
      <c r="G26" s="401" t="s">
        <v>136</v>
      </c>
      <c r="H26" s="401"/>
      <c r="I26" s="401" t="s">
        <v>137</v>
      </c>
      <c r="J26" s="533"/>
    </row>
    <row r="27" spans="1:29" ht="38.25">
      <c r="A27" s="111" t="s">
        <v>138</v>
      </c>
      <c r="B27" s="96" t="s">
        <v>139</v>
      </c>
      <c r="C27" s="96" t="s">
        <v>140</v>
      </c>
      <c r="D27" s="96" t="s">
        <v>141</v>
      </c>
      <c r="E27" s="96" t="s">
        <v>142</v>
      </c>
      <c r="F27" s="96" t="s">
        <v>143</v>
      </c>
      <c r="G27" s="96" t="s">
        <v>144</v>
      </c>
      <c r="H27" s="96" t="s">
        <v>145</v>
      </c>
      <c r="I27" s="96" t="s">
        <v>146</v>
      </c>
      <c r="J27" s="112" t="s">
        <v>147</v>
      </c>
    </row>
    <row r="28" spans="1:29" ht="48.75" customHeight="1">
      <c r="A28" s="161" t="s">
        <v>48</v>
      </c>
      <c r="B28" s="162" t="s">
        <v>193</v>
      </c>
      <c r="C28" s="121">
        <v>1080060</v>
      </c>
      <c r="D28" s="156">
        <v>5103202682</v>
      </c>
      <c r="E28" s="121">
        <v>251763</v>
      </c>
      <c r="F28" s="156">
        <f>+D28/4</f>
        <v>1275800670.5</v>
      </c>
      <c r="G28" s="163">
        <v>141346</v>
      </c>
      <c r="H28" s="164">
        <f>+Tabla1345[[#This Row],[Financiera
(D)]]</f>
        <v>1275800670.5</v>
      </c>
      <c r="I28" s="165">
        <f t="shared" ref="I28:I30" si="0">IF(G28&gt;0,G28/E28,0)</f>
        <v>0.56142483208414262</v>
      </c>
      <c r="J28" s="166">
        <f t="shared" ref="J28:J30" si="1">IF(H28&gt;0,H28/D28,0)</f>
        <v>0.25</v>
      </c>
    </row>
    <row r="29" spans="1:29" ht="44.25" customHeight="1">
      <c r="A29" s="161" t="s">
        <v>50</v>
      </c>
      <c r="B29" s="162" t="s">
        <v>51</v>
      </c>
      <c r="C29" s="121">
        <v>360552</v>
      </c>
      <c r="D29" s="156">
        <v>945906300</v>
      </c>
      <c r="E29" s="121">
        <v>89124</v>
      </c>
      <c r="F29" s="156">
        <f>+D29/4</f>
        <v>236476575</v>
      </c>
      <c r="G29" s="167">
        <v>99906</v>
      </c>
      <c r="H29" s="164">
        <f>+Tabla1345[[#This Row],[Financiera
(D)]]</f>
        <v>236476575</v>
      </c>
      <c r="I29" s="165">
        <f t="shared" si="0"/>
        <v>1.1209775144742158</v>
      </c>
      <c r="J29" s="166">
        <f t="shared" si="1"/>
        <v>0.25</v>
      </c>
    </row>
    <row r="30" spans="1:29" ht="62.25" customHeight="1">
      <c r="A30" s="161" t="s">
        <v>194</v>
      </c>
      <c r="B30" s="162" t="s">
        <v>53</v>
      </c>
      <c r="C30" s="121">
        <v>976</v>
      </c>
      <c r="D30" s="156">
        <v>212906300</v>
      </c>
      <c r="E30" s="121">
        <v>241</v>
      </c>
      <c r="F30" s="156">
        <f>+D30/4</f>
        <v>53226575</v>
      </c>
      <c r="G30" s="168">
        <v>262</v>
      </c>
      <c r="H30" s="164">
        <f>+Tabla1345[[#This Row],[Financiera
(D)]]</f>
        <v>53226575</v>
      </c>
      <c r="I30" s="165">
        <f t="shared" si="0"/>
        <v>1.0871369294605808</v>
      </c>
      <c r="J30" s="166">
        <f t="shared" si="1"/>
        <v>0.25</v>
      </c>
    </row>
    <row r="31" spans="1:29" ht="22.5" customHeight="1">
      <c r="A31" s="499" t="s">
        <v>148</v>
      </c>
      <c r="B31" s="436"/>
      <c r="C31" s="436"/>
      <c r="D31" s="436"/>
      <c r="E31" s="436"/>
      <c r="F31" s="436"/>
      <c r="G31" s="436"/>
      <c r="H31" s="436"/>
      <c r="I31" s="436"/>
      <c r="J31" s="500"/>
    </row>
    <row r="32" spans="1:29" ht="24.75" customHeight="1">
      <c r="A32" s="501" t="s">
        <v>149</v>
      </c>
      <c r="B32" s="399"/>
      <c r="C32" s="399"/>
      <c r="D32" s="399"/>
      <c r="E32" s="399"/>
      <c r="F32" s="399"/>
      <c r="G32" s="399"/>
      <c r="H32" s="399"/>
      <c r="I32" s="399"/>
      <c r="J32" s="502"/>
      <c r="K32" s="38"/>
    </row>
    <row r="33" spans="1:45">
      <c r="A33" s="169" t="s">
        <v>150</v>
      </c>
      <c r="B33" s="530" t="s">
        <v>151</v>
      </c>
      <c r="C33" s="530"/>
      <c r="D33" s="530"/>
      <c r="E33" s="530"/>
      <c r="F33" s="530"/>
      <c r="G33" s="530"/>
      <c r="H33" s="530"/>
      <c r="I33" s="530"/>
      <c r="J33" s="531"/>
    </row>
    <row r="34" spans="1:45" ht="36" customHeight="1">
      <c r="A34" s="113" t="s">
        <v>152</v>
      </c>
      <c r="B34" s="431" t="s">
        <v>153</v>
      </c>
      <c r="C34" s="431"/>
      <c r="D34" s="431"/>
      <c r="E34" s="431"/>
      <c r="F34" s="431"/>
      <c r="G34" s="431"/>
      <c r="H34" s="431"/>
      <c r="I34" s="431"/>
      <c r="J34" s="478"/>
      <c r="K34" s="53"/>
      <c r="L34" s="53"/>
      <c r="M34" s="53"/>
      <c r="N34" s="53"/>
      <c r="O34" s="53"/>
      <c r="P34" s="53"/>
      <c r="Q34" s="53"/>
      <c r="R34" s="53"/>
      <c r="S34" s="53"/>
      <c r="T34" s="53"/>
      <c r="U34" s="53"/>
      <c r="V34" s="53"/>
      <c r="W34" s="53"/>
      <c r="X34" s="53"/>
      <c r="Y34" s="53"/>
      <c r="Z34" s="53"/>
    </row>
    <row r="35" spans="1:45" ht="56.45" customHeight="1">
      <c r="A35" s="113" t="s">
        <v>154</v>
      </c>
      <c r="B35" s="431" t="s">
        <v>195</v>
      </c>
      <c r="C35" s="431"/>
      <c r="D35" s="431"/>
      <c r="E35" s="431"/>
      <c r="F35" s="431"/>
      <c r="G35" s="431"/>
      <c r="H35" s="431"/>
      <c r="I35" s="431"/>
      <c r="J35" s="478"/>
      <c r="K35" s="33"/>
      <c r="L35" s="33"/>
      <c r="M35" s="33"/>
      <c r="N35" s="33"/>
      <c r="O35" s="33"/>
      <c r="P35" s="33"/>
      <c r="Q35" s="33"/>
      <c r="R35" s="33"/>
      <c r="S35" s="33"/>
      <c r="T35" s="33"/>
      <c r="U35" s="33"/>
      <c r="V35" s="33"/>
      <c r="W35" s="33"/>
      <c r="X35" s="33"/>
      <c r="Y35" s="33"/>
      <c r="Z35" s="33"/>
    </row>
    <row r="36" spans="1:45" ht="53.1" customHeight="1">
      <c r="A36" s="113" t="s">
        <v>60</v>
      </c>
      <c r="B36" s="409" t="s">
        <v>196</v>
      </c>
      <c r="C36" s="497"/>
      <c r="D36" s="497"/>
      <c r="E36" s="497"/>
      <c r="F36" s="497"/>
      <c r="G36" s="497"/>
      <c r="H36" s="497"/>
      <c r="I36" s="497"/>
      <c r="J36" s="498"/>
      <c r="K36" s="33"/>
      <c r="L36" s="33"/>
      <c r="M36" s="33"/>
      <c r="N36" s="33"/>
      <c r="O36" s="33"/>
      <c r="P36" s="33"/>
      <c r="Q36" s="33"/>
      <c r="R36" s="33"/>
      <c r="S36" s="33"/>
      <c r="T36" s="33"/>
      <c r="U36" s="33"/>
      <c r="V36" s="33"/>
      <c r="W36" s="33"/>
      <c r="X36" s="33"/>
      <c r="Y36" s="33"/>
      <c r="Z36" s="33"/>
    </row>
    <row r="37" spans="1:45" ht="16.5">
      <c r="A37" s="169" t="s">
        <v>150</v>
      </c>
      <c r="B37" s="535" t="s">
        <v>157</v>
      </c>
      <c r="C37" s="536"/>
      <c r="D37" s="536"/>
      <c r="E37" s="536"/>
      <c r="F37" s="536"/>
      <c r="G37" s="536"/>
      <c r="H37" s="536"/>
      <c r="I37" s="536"/>
      <c r="J37" s="537"/>
      <c r="K37" s="37"/>
      <c r="L37" s="37"/>
      <c r="M37" s="37"/>
      <c r="N37" s="37"/>
      <c r="O37" s="37"/>
      <c r="P37" s="37"/>
      <c r="Q37" s="37"/>
      <c r="R37" s="37"/>
      <c r="S37" s="37"/>
      <c r="T37" s="37"/>
      <c r="U37" s="37"/>
      <c r="V37" s="37"/>
      <c r="W37" s="37"/>
      <c r="X37" s="37"/>
      <c r="Y37" s="37"/>
      <c r="Z37" s="37"/>
    </row>
    <row r="38" spans="1:45" ht="33.950000000000003" customHeight="1">
      <c r="A38" s="113" t="s">
        <v>152</v>
      </c>
      <c r="B38" s="560" t="s">
        <v>158</v>
      </c>
      <c r="C38" s="560"/>
      <c r="D38" s="560"/>
      <c r="E38" s="560"/>
      <c r="F38" s="560"/>
      <c r="G38" s="560"/>
      <c r="H38" s="560"/>
      <c r="I38" s="560"/>
      <c r="J38" s="561"/>
      <c r="K38" s="37"/>
      <c r="L38" s="37"/>
      <c r="M38" s="37"/>
      <c r="N38" s="37"/>
      <c r="O38" s="37"/>
      <c r="P38" s="37"/>
      <c r="Q38" s="37"/>
      <c r="R38" s="37"/>
      <c r="S38" s="37"/>
      <c r="T38" s="37"/>
      <c r="U38" s="37"/>
      <c r="V38" s="37"/>
      <c r="W38" s="37"/>
      <c r="X38" s="37"/>
      <c r="Y38" s="37"/>
      <c r="Z38" s="37"/>
    </row>
    <row r="39" spans="1:45" ht="48.6" customHeight="1">
      <c r="A39" s="113" t="s">
        <v>154</v>
      </c>
      <c r="B39" s="560" t="s">
        <v>197</v>
      </c>
      <c r="C39" s="562"/>
      <c r="D39" s="562"/>
      <c r="E39" s="562"/>
      <c r="F39" s="562"/>
      <c r="G39" s="562"/>
      <c r="H39" s="562"/>
      <c r="I39" s="562"/>
      <c r="J39" s="563"/>
      <c r="K39" s="37"/>
      <c r="L39" s="37"/>
      <c r="M39" s="37"/>
      <c r="N39" s="37"/>
      <c r="O39" s="37"/>
      <c r="P39" s="37"/>
      <c r="Q39" s="37"/>
      <c r="R39" s="37"/>
      <c r="S39" s="37"/>
      <c r="T39" s="37"/>
      <c r="U39" s="37"/>
      <c r="V39" s="37"/>
      <c r="W39" s="37"/>
      <c r="X39" s="37"/>
      <c r="Y39" s="37"/>
      <c r="Z39" s="37"/>
    </row>
    <row r="40" spans="1:45" ht="44.1" customHeight="1">
      <c r="A40" s="113" t="s">
        <v>60</v>
      </c>
      <c r="B40" s="431" t="s">
        <v>198</v>
      </c>
      <c r="C40" s="544"/>
      <c r="D40" s="544"/>
      <c r="E40" s="544"/>
      <c r="F40" s="544"/>
      <c r="G40" s="544"/>
      <c r="H40" s="544"/>
      <c r="I40" s="544"/>
      <c r="J40" s="545"/>
      <c r="K40" s="37"/>
      <c r="L40" s="37"/>
      <c r="M40" s="37"/>
      <c r="N40" s="37"/>
      <c r="O40" s="37"/>
      <c r="P40" s="37"/>
      <c r="Q40" s="37"/>
      <c r="R40" s="37"/>
      <c r="S40" s="37"/>
      <c r="T40" s="37"/>
      <c r="U40" s="37"/>
      <c r="V40" s="37"/>
      <c r="W40" s="37"/>
      <c r="X40" s="37"/>
      <c r="Y40" s="37"/>
      <c r="Z40" s="37"/>
    </row>
    <row r="41" spans="1:45" ht="16.5">
      <c r="A41" s="169" t="s">
        <v>150</v>
      </c>
      <c r="B41" s="557" t="s">
        <v>161</v>
      </c>
      <c r="C41" s="558"/>
      <c r="D41" s="558"/>
      <c r="E41" s="558"/>
      <c r="F41" s="558"/>
      <c r="G41" s="558"/>
      <c r="H41" s="558"/>
      <c r="I41" s="558"/>
      <c r="J41" s="559"/>
      <c r="K41" s="41"/>
      <c r="L41" s="41"/>
      <c r="M41" s="41"/>
      <c r="N41" s="37"/>
      <c r="O41" s="37"/>
      <c r="P41" s="37"/>
      <c r="Q41" s="37"/>
      <c r="R41" s="37"/>
      <c r="S41" s="37"/>
      <c r="T41" s="37"/>
      <c r="U41" s="37"/>
      <c r="V41" s="37"/>
      <c r="W41" s="37"/>
      <c r="X41" s="37"/>
      <c r="Y41" s="37"/>
      <c r="Z41" s="37"/>
    </row>
    <row r="42" spans="1:45" ht="45.95" customHeight="1">
      <c r="A42" s="113" t="s">
        <v>152</v>
      </c>
      <c r="B42" s="431" t="s">
        <v>199</v>
      </c>
      <c r="C42" s="431"/>
      <c r="D42" s="431"/>
      <c r="E42" s="431"/>
      <c r="F42" s="431"/>
      <c r="G42" s="431"/>
      <c r="H42" s="431"/>
      <c r="I42" s="431"/>
      <c r="J42" s="478"/>
      <c r="K42" s="534"/>
      <c r="L42" s="534"/>
      <c r="M42" s="534"/>
      <c r="N42" s="534"/>
      <c r="O42" s="534"/>
      <c r="P42" s="534"/>
      <c r="Q42" s="534"/>
      <c r="R42" s="534"/>
      <c r="S42" s="534"/>
      <c r="T42" s="534"/>
      <c r="U42" s="534"/>
      <c r="V42" s="534"/>
      <c r="W42" s="534"/>
      <c r="X42" s="534"/>
      <c r="Y42" s="534"/>
      <c r="Z42" s="534"/>
    </row>
    <row r="43" spans="1:45" ht="48" customHeight="1">
      <c r="A43" s="113" t="s">
        <v>154</v>
      </c>
      <c r="B43" s="431" t="s">
        <v>200</v>
      </c>
      <c r="C43" s="431"/>
      <c r="D43" s="431"/>
      <c r="E43" s="431"/>
      <c r="F43" s="431"/>
      <c r="G43" s="431"/>
      <c r="H43" s="431"/>
      <c r="I43" s="431"/>
      <c r="J43" s="478"/>
      <c r="T43" s="534"/>
      <c r="U43" s="534"/>
      <c r="V43" s="534"/>
      <c r="W43" s="534"/>
      <c r="X43" s="534"/>
      <c r="Y43" s="534"/>
      <c r="Z43" s="534"/>
    </row>
    <row r="44" spans="1:45" ht="44.1" customHeight="1">
      <c r="A44" s="113" t="s">
        <v>60</v>
      </c>
      <c r="B44" s="554" t="s">
        <v>201</v>
      </c>
      <c r="C44" s="555"/>
      <c r="D44" s="555"/>
      <c r="E44" s="555"/>
      <c r="F44" s="555"/>
      <c r="G44" s="555"/>
      <c r="H44" s="555"/>
      <c r="I44" s="555"/>
      <c r="J44" s="556"/>
      <c r="K44" s="549"/>
      <c r="L44" s="549"/>
      <c r="M44" s="549"/>
      <c r="N44" s="549"/>
      <c r="O44" s="549"/>
      <c r="P44" s="549"/>
      <c r="Q44" s="549"/>
      <c r="R44" s="549"/>
      <c r="S44" s="550"/>
      <c r="T44" s="534"/>
      <c r="U44" s="534"/>
      <c r="V44" s="534"/>
      <c r="W44" s="534"/>
      <c r="X44" s="534"/>
      <c r="Y44" s="534"/>
      <c r="Z44" s="37"/>
    </row>
    <row r="45" spans="1:45" ht="15.75">
      <c r="A45" s="499" t="s">
        <v>164</v>
      </c>
      <c r="B45" s="436"/>
      <c r="C45" s="436"/>
      <c r="D45" s="436"/>
      <c r="E45" s="436"/>
      <c r="F45" s="436"/>
      <c r="G45" s="436"/>
      <c r="H45" s="436"/>
      <c r="I45" s="436"/>
      <c r="J45" s="500"/>
    </row>
    <row r="46" spans="1:45" ht="21" customHeight="1">
      <c r="A46" s="546" t="s">
        <v>165</v>
      </c>
      <c r="B46" s="547"/>
      <c r="C46" s="547"/>
      <c r="D46" s="547"/>
      <c r="E46" s="547"/>
      <c r="F46" s="547"/>
      <c r="G46" s="547"/>
      <c r="H46" s="547"/>
      <c r="I46" s="547"/>
      <c r="J46" s="548"/>
      <c r="K46" s="38"/>
    </row>
    <row r="47" spans="1:45" ht="63.95" customHeight="1" thickBot="1">
      <c r="A47" s="551" t="s">
        <v>202</v>
      </c>
      <c r="B47" s="552"/>
      <c r="C47" s="552"/>
      <c r="D47" s="552"/>
      <c r="E47" s="552"/>
      <c r="F47" s="552"/>
      <c r="G47" s="552"/>
      <c r="H47" s="552"/>
      <c r="I47" s="552"/>
      <c r="J47" s="553"/>
      <c r="K47" s="6"/>
      <c r="L47" s="6"/>
      <c r="M47" s="6"/>
      <c r="N47" s="6"/>
      <c r="O47" s="6"/>
      <c r="P47" s="6"/>
      <c r="Q47" s="6"/>
      <c r="R47" s="6"/>
      <c r="S47" s="534"/>
      <c r="T47" s="534"/>
      <c r="U47" s="534"/>
      <c r="V47" s="534"/>
      <c r="W47" s="534"/>
      <c r="X47" s="534"/>
      <c r="Y47" s="534"/>
      <c r="Z47" s="534"/>
      <c r="AA47" s="534"/>
      <c r="AB47" s="534"/>
      <c r="AC47" s="534"/>
      <c r="AD47" s="534"/>
      <c r="AE47" s="534"/>
      <c r="AF47" s="534"/>
      <c r="AG47" s="534"/>
      <c r="AH47" s="534"/>
      <c r="AI47" s="534"/>
      <c r="AJ47" s="534"/>
      <c r="AK47" s="534"/>
      <c r="AL47" s="534"/>
      <c r="AM47" s="534"/>
      <c r="AN47" s="534"/>
      <c r="AO47" s="534"/>
      <c r="AP47" s="534"/>
      <c r="AQ47" s="534"/>
      <c r="AR47" s="534"/>
      <c r="AS47" s="534"/>
    </row>
  </sheetData>
  <mergeCells count="58">
    <mergeCell ref="A1:J3"/>
    <mergeCell ref="AB47:AJ47"/>
    <mergeCell ref="AK47:AS47"/>
    <mergeCell ref="B40:J40"/>
    <mergeCell ref="A45:J45"/>
    <mergeCell ref="A46:J46"/>
    <mergeCell ref="S47:AA47"/>
    <mergeCell ref="B43:J43"/>
    <mergeCell ref="T43:Z43"/>
    <mergeCell ref="K44:S44"/>
    <mergeCell ref="T44:Y44"/>
    <mergeCell ref="A47:J47"/>
    <mergeCell ref="B44:J44"/>
    <mergeCell ref="B41:J41"/>
    <mergeCell ref="B38:J38"/>
    <mergeCell ref="B39:J39"/>
    <mergeCell ref="B42:J42"/>
    <mergeCell ref="K42:S42"/>
    <mergeCell ref="T42:Z42"/>
    <mergeCell ref="B36:J36"/>
    <mergeCell ref="B37:J37"/>
    <mergeCell ref="B35:J35"/>
    <mergeCell ref="A22:J22"/>
    <mergeCell ref="A23:B23"/>
    <mergeCell ref="C23:E23"/>
    <mergeCell ref="F23:H23"/>
    <mergeCell ref="I23:J23"/>
    <mergeCell ref="C26:D26"/>
    <mergeCell ref="E26:F26"/>
    <mergeCell ref="G26:H26"/>
    <mergeCell ref="I26:J26"/>
    <mergeCell ref="A31:J31"/>
    <mergeCell ref="A24:B24"/>
    <mergeCell ref="C24:E24"/>
    <mergeCell ref="F24:H24"/>
    <mergeCell ref="I24:J24"/>
    <mergeCell ref="A25:J25"/>
    <mergeCell ref="A32:J32"/>
    <mergeCell ref="B33:J33"/>
    <mergeCell ref="B34:J34"/>
    <mergeCell ref="A21:J21"/>
    <mergeCell ref="A16:J16"/>
    <mergeCell ref="B9:J9"/>
    <mergeCell ref="B10:J10"/>
    <mergeCell ref="A4:J4"/>
    <mergeCell ref="A5:J5"/>
    <mergeCell ref="A6:J6"/>
    <mergeCell ref="B7:J7"/>
    <mergeCell ref="B8:J8"/>
    <mergeCell ref="B11:J11"/>
    <mergeCell ref="C13:J13"/>
    <mergeCell ref="C14:J14"/>
    <mergeCell ref="B19:J19"/>
    <mergeCell ref="B20:J20"/>
    <mergeCell ref="B17:J17"/>
    <mergeCell ref="A12:J12"/>
    <mergeCell ref="C15:J15"/>
    <mergeCell ref="B18:J18"/>
  </mergeCells>
  <dataValidations xWindow="657" yWindow="445" count="14">
    <dataValidation allowBlank="1" showInputMessage="1" showErrorMessage="1" prompt="Monto presupuestado para el producto" sqref="F27 E28:F30 D27:D30" xr:uid="{00000000-0002-0000-0600-000000000000}"/>
    <dataValidation allowBlank="1" showInputMessage="1" showErrorMessage="1" prompt="Meta anual del indicador" sqref="E27 C27:C30" xr:uid="{00000000-0002-0000-0600-000001000000}"/>
    <dataValidation allowBlank="1" showInputMessage="1" showErrorMessage="1" prompt="Presupuesto del programa" sqref="A24:C24 F24" xr:uid="{00000000-0002-0000-0600-000002000000}"/>
    <dataValidation allowBlank="1" showInputMessage="1" showErrorMessage="1" prompt="1. Describir lo plasmado en el presupuesto_x000a_2. Describir lo alcanzado en términos financieros y de producción " sqref="B35" xr:uid="{00000000-0002-0000-0600-000003000000}"/>
    <dataValidation allowBlank="1" showInputMessage="1" showErrorMessage="1" prompt="¿En qué consiste el producto? su objetivo" sqref="B34" xr:uid="{00000000-0002-0000-0600-000004000000}"/>
    <dataValidation allowBlank="1" showInputMessage="1" showErrorMessage="1" prompt="Nombre del producto" sqref="B33:J33" xr:uid="{00000000-0002-0000-0600-000005000000}"/>
    <dataValidation allowBlank="1" showInputMessage="1" showErrorMessage="1" prompt="¿A quién va dirigido el programa?, ¿qué característica tiene esta población que requiere ser beneficiada?" sqref="B19" xr:uid="{00000000-0002-0000-0600-000006000000}"/>
    <dataValidation allowBlank="1" showInputMessage="1" prompt="Nombre del capítulo" sqref="B7:B9 C8:J9" xr:uid="{00000000-0002-0000-0600-000007000000}"/>
    <dataValidation allowBlank="1" sqref="A7" xr:uid="{00000000-0002-0000-0600-000008000000}"/>
    <dataValidation allowBlank="1" showInputMessage="1" showErrorMessage="1" prompt="De existir desvío, explicar razones." sqref="C42:J43 K44:S44 C38:J40 B36:B43" xr:uid="{00000000-0002-0000-0600-000009000000}"/>
    <dataValidation allowBlank="1" showInputMessage="1" showErrorMessage="1" prompt="Monto ejecutado en el trimestre" sqref="H27:H30" xr:uid="{00000000-0002-0000-0600-00000A000000}"/>
    <dataValidation allowBlank="1" showInputMessage="1" showErrorMessage="1" prompt="Meta alcanzada en el trimestre" sqref="G27:G30" xr:uid="{00000000-0002-0000-0600-00000B000000}"/>
    <dataValidation allowBlank="1" showInputMessage="1" showErrorMessage="1" prompt="Nombre del indicador" sqref="B27:B30" xr:uid="{00000000-0002-0000-0600-00000C000000}"/>
    <dataValidation allowBlank="1" showInputMessage="1" showErrorMessage="1" prompt="Nombre de cada producto" sqref="A27:A30" xr:uid="{00000000-0002-0000-0600-00000D000000}"/>
  </dataValidations>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
  <dimension ref="A1:AZ51"/>
  <sheetViews>
    <sheetView showGridLines="0" topLeftCell="A13" zoomScale="60" zoomScaleNormal="60" zoomScaleSheetLayoutView="100" workbookViewId="0">
      <selection activeCell="L19" sqref="L19"/>
    </sheetView>
  </sheetViews>
  <sheetFormatPr baseColWidth="10" defaultColWidth="24" defaultRowHeight="15.75"/>
  <cols>
    <col min="1" max="1" width="10.85546875" style="1" customWidth="1"/>
    <col min="2" max="2" width="20.28515625" style="1" customWidth="1"/>
    <col min="3" max="4" width="6" style="1" customWidth="1"/>
    <col min="5" max="5" width="7.85546875" style="1" customWidth="1"/>
    <col min="6" max="6" width="18.85546875" style="1" customWidth="1"/>
    <col min="7" max="7" width="15.140625" style="1" customWidth="1"/>
    <col min="8" max="8" width="24.140625" style="1" customWidth="1"/>
    <col min="9" max="9" width="26.7109375" style="1" customWidth="1"/>
    <col min="10" max="10" width="16.85546875" style="1" customWidth="1"/>
    <col min="11" max="11" width="24.85546875" style="1" customWidth="1"/>
    <col min="12" max="12" width="25.28515625" style="1" customWidth="1"/>
    <col min="13" max="13" width="18.5703125" style="1" customWidth="1"/>
    <col min="14" max="14" width="24.5703125" style="1" customWidth="1"/>
    <col min="15" max="15" width="16.28515625" style="1" customWidth="1"/>
    <col min="16" max="16" width="19.5703125" style="1" customWidth="1"/>
    <col min="17" max="16384" width="24" style="1"/>
  </cols>
  <sheetData>
    <row r="1" spans="1:39">
      <c r="A1" s="3"/>
      <c r="B1" s="3"/>
      <c r="C1" s="3"/>
      <c r="D1" s="3"/>
      <c r="E1" s="3"/>
      <c r="F1" s="3"/>
      <c r="G1" s="3"/>
      <c r="H1" s="3"/>
      <c r="I1" s="3"/>
      <c r="J1" s="3"/>
      <c r="K1" s="3"/>
      <c r="L1" s="3"/>
      <c r="M1" s="3"/>
      <c r="N1" s="3"/>
      <c r="O1" s="3"/>
      <c r="P1" s="3"/>
    </row>
    <row r="2" spans="1:39">
      <c r="A2" s="3"/>
      <c r="B2" s="3"/>
      <c r="C2" s="3"/>
      <c r="D2" s="3"/>
      <c r="E2" s="3"/>
      <c r="F2" s="3"/>
      <c r="G2" s="3"/>
      <c r="H2" s="3"/>
      <c r="I2" s="3"/>
      <c r="J2" s="3"/>
      <c r="K2" s="3"/>
      <c r="L2" s="3"/>
      <c r="M2" s="3"/>
      <c r="N2" s="3"/>
      <c r="O2" s="3"/>
      <c r="P2" s="3"/>
    </row>
    <row r="3" spans="1:39">
      <c r="A3" s="3"/>
      <c r="B3" s="3"/>
      <c r="C3" s="3"/>
      <c r="D3" s="3"/>
      <c r="E3" s="3"/>
      <c r="F3" s="3"/>
      <c r="G3" s="3"/>
      <c r="H3" s="3"/>
      <c r="I3" s="3"/>
      <c r="J3" s="3"/>
      <c r="K3" s="3"/>
      <c r="L3" s="3"/>
      <c r="M3" s="3"/>
      <c r="N3" s="3"/>
      <c r="O3" s="3"/>
      <c r="P3" s="3"/>
    </row>
    <row r="4" spans="1:39">
      <c r="A4" s="3"/>
      <c r="B4" s="3"/>
      <c r="C4" s="3"/>
      <c r="D4" s="3"/>
      <c r="E4" s="3"/>
      <c r="F4" s="3"/>
      <c r="G4" s="3"/>
      <c r="H4" s="3"/>
      <c r="I4" s="3"/>
      <c r="J4" s="3"/>
      <c r="K4" s="3"/>
      <c r="L4" s="3"/>
      <c r="M4" s="3"/>
      <c r="N4" s="3"/>
      <c r="O4" s="3"/>
      <c r="P4" s="3"/>
    </row>
    <row r="5" spans="1:39" ht="22.5" customHeight="1">
      <c r="A5" s="470"/>
      <c r="B5" s="470"/>
      <c r="C5" s="470"/>
      <c r="D5" s="470"/>
      <c r="E5" s="470"/>
      <c r="F5" s="470"/>
      <c r="G5" s="470"/>
      <c r="H5" s="470"/>
      <c r="I5" s="470"/>
      <c r="J5" s="470"/>
      <c r="K5" s="470"/>
      <c r="L5" s="470"/>
      <c r="M5" s="470"/>
      <c r="N5" s="470"/>
      <c r="O5" s="470"/>
      <c r="P5" s="470"/>
    </row>
    <row r="6" spans="1:39" ht="15.75" customHeight="1">
      <c r="A6" s="471" t="s">
        <v>71</v>
      </c>
      <c r="B6" s="471"/>
      <c r="C6" s="471"/>
      <c r="D6" s="471"/>
      <c r="E6" s="471"/>
      <c r="F6" s="471"/>
      <c r="G6" s="471"/>
      <c r="H6" s="471"/>
      <c r="I6" s="471"/>
      <c r="J6" s="471"/>
      <c r="K6" s="471"/>
      <c r="L6" s="471"/>
      <c r="M6" s="471"/>
      <c r="N6" s="471"/>
      <c r="O6" s="471"/>
      <c r="P6" s="471"/>
    </row>
    <row r="7" spans="1:39" ht="15.75" customHeight="1">
      <c r="A7" s="471" t="s">
        <v>203</v>
      </c>
      <c r="B7" s="471"/>
      <c r="C7" s="471"/>
      <c r="D7" s="471"/>
      <c r="E7" s="471"/>
      <c r="F7" s="471"/>
      <c r="G7" s="471"/>
      <c r="H7" s="471"/>
      <c r="I7" s="471"/>
      <c r="J7" s="471"/>
      <c r="K7" s="471"/>
      <c r="L7" s="471"/>
      <c r="M7" s="471"/>
      <c r="N7" s="471"/>
      <c r="O7" s="471"/>
      <c r="P7" s="471"/>
    </row>
    <row r="8" spans="1:39" ht="7.5" customHeight="1">
      <c r="A8" s="9"/>
      <c r="B8" s="9"/>
      <c r="C8" s="9"/>
      <c r="D8" s="9"/>
      <c r="E8" s="9"/>
      <c r="F8" s="9"/>
      <c r="G8" s="9"/>
      <c r="H8" s="9"/>
      <c r="I8" s="9"/>
      <c r="J8" s="9"/>
      <c r="K8" s="9"/>
      <c r="L8" s="9"/>
      <c r="M8" s="9"/>
      <c r="N8" s="9"/>
      <c r="O8" s="9"/>
      <c r="P8" s="9"/>
      <c r="Q8" s="7"/>
      <c r="R8" s="7"/>
      <c r="S8" s="7"/>
      <c r="T8" s="7"/>
      <c r="U8" s="7"/>
      <c r="V8" s="7"/>
      <c r="W8" s="7"/>
      <c r="X8" s="7"/>
      <c r="Y8" s="7"/>
      <c r="Z8" s="7"/>
      <c r="AA8" s="7"/>
      <c r="AB8" s="7"/>
      <c r="AC8" s="7"/>
      <c r="AD8" s="7"/>
      <c r="AE8" s="7"/>
      <c r="AF8" s="7"/>
      <c r="AG8" s="7"/>
      <c r="AH8" s="7"/>
      <c r="AI8" s="7"/>
      <c r="AJ8" s="7"/>
      <c r="AK8" s="7"/>
      <c r="AL8" s="7"/>
      <c r="AM8" s="7"/>
    </row>
    <row r="9" spans="1:39" ht="8.25" hidden="1" customHeight="1">
      <c r="A9" s="2"/>
      <c r="B9" s="2"/>
      <c r="C9" s="2"/>
      <c r="D9" s="2"/>
      <c r="E9" s="2"/>
      <c r="F9" s="2"/>
      <c r="G9" s="2"/>
      <c r="H9" s="2"/>
      <c r="I9" s="2"/>
      <c r="J9" s="2"/>
      <c r="K9" s="2"/>
      <c r="L9" s="2"/>
      <c r="M9" s="2"/>
      <c r="N9" s="2"/>
      <c r="O9" s="2"/>
      <c r="P9" s="2"/>
    </row>
    <row r="10" spans="1:39" ht="34.5" customHeight="1">
      <c r="A10" s="472" t="s">
        <v>168</v>
      </c>
      <c r="B10" s="472"/>
      <c r="C10" s="472"/>
      <c r="D10" s="472"/>
      <c r="E10" s="472"/>
      <c r="F10" s="472"/>
      <c r="G10" s="472"/>
      <c r="H10" s="472"/>
      <c r="I10" s="472"/>
      <c r="J10" s="472"/>
      <c r="K10" s="472"/>
      <c r="L10" s="31"/>
      <c r="M10" s="31"/>
      <c r="N10" s="31"/>
      <c r="O10" s="31"/>
      <c r="P10" s="31"/>
      <c r="Q10" s="8"/>
      <c r="R10" s="8"/>
      <c r="S10" s="8"/>
      <c r="T10" s="8"/>
      <c r="U10" s="8"/>
      <c r="V10" s="8"/>
      <c r="W10" s="8"/>
      <c r="X10" s="8"/>
      <c r="Y10" s="8"/>
      <c r="Z10" s="8"/>
      <c r="AA10" s="8"/>
      <c r="AB10" s="8"/>
      <c r="AC10" s="8"/>
      <c r="AD10" s="8"/>
      <c r="AE10" s="8"/>
      <c r="AF10" s="8"/>
      <c r="AG10" s="8"/>
      <c r="AH10" s="8"/>
      <c r="AI10" s="8"/>
      <c r="AJ10" s="8"/>
    </row>
    <row r="11" spans="1:39" ht="30" customHeight="1">
      <c r="A11" s="472" t="s">
        <v>169</v>
      </c>
      <c r="B11" s="472"/>
      <c r="C11" s="472"/>
      <c r="D11" s="472"/>
      <c r="E11" s="472"/>
      <c r="F11" s="472"/>
      <c r="G11" s="472"/>
      <c r="H11" s="472"/>
      <c r="I11" s="472"/>
      <c r="J11" s="472"/>
      <c r="K11" s="472"/>
      <c r="L11" s="31"/>
      <c r="M11" s="31"/>
      <c r="N11" s="31"/>
      <c r="O11" s="31"/>
      <c r="P11" s="31"/>
    </row>
    <row r="12" spans="1:39" ht="6" customHeight="1">
      <c r="A12" s="10"/>
      <c r="B12" s="2"/>
      <c r="C12" s="2"/>
      <c r="D12" s="2"/>
      <c r="E12" s="2"/>
      <c r="F12" s="2"/>
      <c r="G12" s="2"/>
      <c r="H12" s="2"/>
      <c r="I12" s="2"/>
      <c r="J12" s="2"/>
      <c r="K12" s="2"/>
      <c r="L12" s="2"/>
      <c r="M12" s="2"/>
      <c r="N12" s="2"/>
      <c r="O12" s="2"/>
      <c r="P12" s="11"/>
    </row>
    <row r="13" spans="1:39" ht="49.5" customHeight="1">
      <c r="A13" s="565" t="s">
        <v>75</v>
      </c>
      <c r="B13" s="464" t="s">
        <v>204</v>
      </c>
      <c r="C13" s="464"/>
      <c r="D13" s="464"/>
      <c r="E13" s="464"/>
      <c r="F13" s="464"/>
      <c r="G13" s="464"/>
      <c r="H13" s="464"/>
      <c r="I13" s="464"/>
      <c r="J13" s="464" t="s">
        <v>205</v>
      </c>
      <c r="K13" s="464"/>
      <c r="L13" s="464"/>
      <c r="M13" s="464" t="s">
        <v>206</v>
      </c>
      <c r="N13" s="464"/>
      <c r="O13" s="464" t="s">
        <v>207</v>
      </c>
      <c r="P13" s="464"/>
    </row>
    <row r="14" spans="1:39" ht="70.5" customHeight="1">
      <c r="A14" s="565"/>
      <c r="B14" s="464" t="s">
        <v>80</v>
      </c>
      <c r="C14" s="575" t="s">
        <v>81</v>
      </c>
      <c r="D14" s="575"/>
      <c r="E14" s="575"/>
      <c r="F14" s="464" t="s">
        <v>82</v>
      </c>
      <c r="G14" s="464" t="s">
        <v>83</v>
      </c>
      <c r="H14" s="464" t="s">
        <v>208</v>
      </c>
      <c r="I14" s="464" t="s">
        <v>209</v>
      </c>
      <c r="J14" s="464" t="s">
        <v>210</v>
      </c>
      <c r="K14" s="573"/>
      <c r="L14" s="464" t="s">
        <v>211</v>
      </c>
      <c r="M14" s="464" t="s">
        <v>210</v>
      </c>
      <c r="N14" s="573"/>
      <c r="O14" s="12" t="s">
        <v>212</v>
      </c>
      <c r="P14" s="12" t="s">
        <v>89</v>
      </c>
    </row>
    <row r="15" spans="1:39" ht="61.5" customHeight="1">
      <c r="A15" s="565"/>
      <c r="B15" s="464"/>
      <c r="C15" s="13" t="s">
        <v>90</v>
      </c>
      <c r="D15" s="13" t="s">
        <v>91</v>
      </c>
      <c r="E15" s="13" t="s">
        <v>92</v>
      </c>
      <c r="F15" s="464"/>
      <c r="G15" s="464"/>
      <c r="H15" s="464"/>
      <c r="I15" s="464"/>
      <c r="J15" s="12" t="s">
        <v>213</v>
      </c>
      <c r="K15" s="12" t="s">
        <v>94</v>
      </c>
      <c r="L15" s="464"/>
      <c r="M15" s="12" t="s">
        <v>214</v>
      </c>
      <c r="N15" s="12" t="s">
        <v>96</v>
      </c>
      <c r="O15" s="12" t="s">
        <v>215</v>
      </c>
      <c r="P15" s="12" t="s">
        <v>98</v>
      </c>
    </row>
    <row r="16" spans="1:39" ht="18.75" customHeight="1">
      <c r="A16" s="152" t="s">
        <v>99</v>
      </c>
      <c r="B16" s="574" t="s">
        <v>100</v>
      </c>
      <c r="C16" s="574"/>
      <c r="D16" s="574"/>
      <c r="E16" s="574"/>
      <c r="F16" s="574"/>
      <c r="G16" s="574"/>
      <c r="H16" s="153">
        <f>SUM(H17:H19)</f>
        <v>5942202682</v>
      </c>
      <c r="I16" s="92">
        <f>SUM(I17:I19)</f>
        <v>1441588</v>
      </c>
      <c r="J16" s="30">
        <f t="shared" ref="J16:N16" si="0">J17+J18+J19</f>
        <v>341128</v>
      </c>
      <c r="K16" s="30">
        <f t="shared" si="0"/>
        <v>1565503820.5</v>
      </c>
      <c r="L16" s="30">
        <f t="shared" si="0"/>
        <v>6262015282</v>
      </c>
      <c r="M16" s="30">
        <f t="shared" si="0"/>
        <v>241514</v>
      </c>
      <c r="N16" s="30">
        <f t="shared" si="0"/>
        <v>1565503820.5</v>
      </c>
      <c r="O16" s="30">
        <f>M16/J16*100</f>
        <v>70.798644497080275</v>
      </c>
      <c r="P16" s="30">
        <f>N16/K16*100</f>
        <v>100</v>
      </c>
    </row>
    <row r="17" spans="1:52" s="3" customFormat="1" ht="88.5" customHeight="1">
      <c r="A17" s="14">
        <v>6473</v>
      </c>
      <c r="B17" s="29" t="s">
        <v>48</v>
      </c>
      <c r="C17" s="24">
        <v>1</v>
      </c>
      <c r="D17" s="24">
        <v>1.2</v>
      </c>
      <c r="E17" s="24" t="s">
        <v>101</v>
      </c>
      <c r="F17" s="25" t="s">
        <v>102</v>
      </c>
      <c r="G17" s="26" t="s">
        <v>193</v>
      </c>
      <c r="H17" s="156">
        <v>5103202682</v>
      </c>
      <c r="I17" s="121">
        <v>1080060</v>
      </c>
      <c r="J17" s="121">
        <v>251763</v>
      </c>
      <c r="K17" s="156">
        <f>+L17/4</f>
        <v>1275800670.5</v>
      </c>
      <c r="L17" s="156">
        <v>5103202682</v>
      </c>
      <c r="M17" s="27">
        <v>141346</v>
      </c>
      <c r="N17" s="27">
        <f>+K17</f>
        <v>1275800670.5</v>
      </c>
      <c r="O17" s="157">
        <f>M17/J17*100</f>
        <v>56.142483208414262</v>
      </c>
      <c r="P17" s="158">
        <f>N17/L17*100</f>
        <v>25</v>
      </c>
    </row>
    <row r="18" spans="1:52" ht="64.5" customHeight="1">
      <c r="A18" s="14">
        <v>6521</v>
      </c>
      <c r="B18" s="25" t="s">
        <v>50</v>
      </c>
      <c r="C18" s="26">
        <v>1</v>
      </c>
      <c r="D18" s="26">
        <v>1.2</v>
      </c>
      <c r="E18" s="26" t="s">
        <v>101</v>
      </c>
      <c r="F18" s="25" t="s">
        <v>102</v>
      </c>
      <c r="G18" s="26" t="s">
        <v>51</v>
      </c>
      <c r="H18" s="156">
        <v>684000000</v>
      </c>
      <c r="I18" s="121">
        <v>360552</v>
      </c>
      <c r="J18" s="121">
        <v>89124</v>
      </c>
      <c r="K18" s="156">
        <f>+L18/4</f>
        <v>236476575</v>
      </c>
      <c r="L18" s="156">
        <v>945906300</v>
      </c>
      <c r="M18" s="27">
        <v>99906</v>
      </c>
      <c r="N18" s="27">
        <f>+K18</f>
        <v>236476575</v>
      </c>
      <c r="O18" s="157">
        <f>M18/J18*100</f>
        <v>112.09775144742157</v>
      </c>
      <c r="P18" s="158">
        <f>N18/L18*100</f>
        <v>25</v>
      </c>
    </row>
    <row r="19" spans="1:52" ht="108.75" customHeight="1">
      <c r="A19" s="14">
        <v>6523</v>
      </c>
      <c r="B19" s="25" t="s">
        <v>194</v>
      </c>
      <c r="C19" s="26">
        <v>1</v>
      </c>
      <c r="D19" s="26">
        <v>1.2</v>
      </c>
      <c r="E19" s="26" t="s">
        <v>101</v>
      </c>
      <c r="F19" s="25" t="s">
        <v>102</v>
      </c>
      <c r="G19" s="26" t="s">
        <v>103</v>
      </c>
      <c r="H19" s="156">
        <v>155000000</v>
      </c>
      <c r="I19" s="121">
        <v>976</v>
      </c>
      <c r="J19" s="121">
        <v>241</v>
      </c>
      <c r="K19" s="156">
        <f>+L19/4</f>
        <v>53226575</v>
      </c>
      <c r="L19" s="156">
        <v>212906300</v>
      </c>
      <c r="M19" s="27">
        <v>262</v>
      </c>
      <c r="N19" s="27">
        <f>+K19</f>
        <v>53226575</v>
      </c>
      <c r="O19" s="158">
        <f>M19/J19*100</f>
        <v>108.71369294605809</v>
      </c>
      <c r="P19" s="158">
        <f>N19/L19*100</f>
        <v>25</v>
      </c>
      <c r="Q19" s="93"/>
    </row>
    <row r="20" spans="1:52" ht="19.5" customHeight="1">
      <c r="A20" s="154"/>
      <c r="B20" s="571" t="s">
        <v>104</v>
      </c>
      <c r="C20" s="571"/>
      <c r="D20" s="571"/>
      <c r="E20" s="571"/>
      <c r="F20" s="571"/>
      <c r="G20" s="571"/>
      <c r="H20" s="155">
        <f t="shared" ref="H20:N20" si="1">H16</f>
        <v>5942202682</v>
      </c>
      <c r="I20" s="155">
        <f t="shared" si="1"/>
        <v>1441588</v>
      </c>
      <c r="J20" s="155">
        <f t="shared" si="1"/>
        <v>341128</v>
      </c>
      <c r="K20" s="155">
        <f t="shared" si="1"/>
        <v>1565503820.5</v>
      </c>
      <c r="L20" s="155">
        <f t="shared" si="1"/>
        <v>6262015282</v>
      </c>
      <c r="M20" s="155">
        <f t="shared" si="1"/>
        <v>241514</v>
      </c>
      <c r="N20" s="155">
        <f t="shared" si="1"/>
        <v>1565503820.5</v>
      </c>
      <c r="O20" s="155">
        <f>M20/J20*100</f>
        <v>70.798644497080275</v>
      </c>
      <c r="P20" s="155">
        <f>N20/L20*100</f>
        <v>25</v>
      </c>
      <c r="Q20" s="93"/>
    </row>
    <row r="21" spans="1:52" s="35" customFormat="1" ht="19.5" customHeight="1">
      <c r="A21" s="34"/>
      <c r="B21" s="564" t="s">
        <v>105</v>
      </c>
      <c r="C21" s="564"/>
      <c r="D21" s="564"/>
      <c r="E21" s="564"/>
      <c r="F21" s="564"/>
      <c r="G21" s="564"/>
      <c r="H21" s="564"/>
      <c r="I21" s="564"/>
      <c r="J21" s="564"/>
      <c r="K21" s="564"/>
      <c r="L21" s="564"/>
      <c r="M21" s="564"/>
      <c r="N21" s="564"/>
      <c r="O21" s="564"/>
      <c r="P21" s="564"/>
    </row>
    <row r="22" spans="1:52" ht="39" customHeight="1">
      <c r="A22" s="15"/>
      <c r="B22" s="451" t="s">
        <v>216</v>
      </c>
      <c r="C22" s="452"/>
      <c r="D22" s="452"/>
      <c r="E22" s="452"/>
      <c r="F22" s="452"/>
      <c r="G22" s="452"/>
      <c r="H22" s="452"/>
      <c r="I22" s="452"/>
      <c r="J22" s="452"/>
      <c r="K22" s="452"/>
      <c r="L22" s="452"/>
      <c r="M22" s="452"/>
      <c r="N22" s="452"/>
      <c r="O22" s="452"/>
      <c r="P22" s="452"/>
    </row>
    <row r="23" spans="1:52" ht="16.5">
      <c r="A23" s="15"/>
      <c r="B23" s="16"/>
      <c r="C23" s="16"/>
      <c r="D23" s="16"/>
      <c r="E23" s="15"/>
      <c r="F23" s="15"/>
      <c r="G23" s="15"/>
      <c r="H23" s="15"/>
      <c r="I23" s="17"/>
      <c r="J23" s="17"/>
      <c r="K23" s="15"/>
      <c r="L23" s="15"/>
      <c r="M23" s="15"/>
      <c r="N23" s="15"/>
      <c r="O23" s="15"/>
      <c r="P23" s="15"/>
    </row>
    <row r="24" spans="1:52" ht="16.5">
      <c r="A24" s="15"/>
      <c r="B24" s="36" t="s">
        <v>107</v>
      </c>
      <c r="C24" s="16"/>
      <c r="D24" s="16"/>
      <c r="E24" s="15"/>
      <c r="F24" s="15"/>
      <c r="G24" s="15"/>
      <c r="H24" s="15"/>
      <c r="I24" s="17"/>
      <c r="J24" s="36" t="s">
        <v>108</v>
      </c>
      <c r="K24" s="17"/>
      <c r="L24" s="17"/>
      <c r="M24" s="17"/>
      <c r="N24" s="17"/>
      <c r="O24" s="15"/>
      <c r="P24" s="18"/>
    </row>
    <row r="25" spans="1:52" ht="16.5">
      <c r="A25" s="15"/>
      <c r="B25" s="15" t="s">
        <v>109</v>
      </c>
      <c r="C25" s="15"/>
      <c r="D25" s="15"/>
      <c r="E25" s="15"/>
      <c r="F25" s="17"/>
      <c r="G25" s="17"/>
      <c r="H25" s="17"/>
      <c r="I25" s="17"/>
      <c r="J25" s="15" t="s">
        <v>110</v>
      </c>
      <c r="K25" s="17"/>
      <c r="L25" s="17"/>
      <c r="M25" s="17"/>
      <c r="N25" s="17"/>
      <c r="O25" s="15"/>
      <c r="P25" s="15"/>
    </row>
    <row r="26" spans="1:52" ht="16.5">
      <c r="A26" s="19"/>
      <c r="B26" s="15"/>
      <c r="C26" s="15"/>
      <c r="D26" s="15"/>
      <c r="E26" s="15"/>
      <c r="F26" s="17"/>
      <c r="G26" s="17"/>
      <c r="H26" s="17"/>
      <c r="I26" s="17"/>
      <c r="J26" s="17"/>
      <c r="K26" s="17"/>
      <c r="L26" s="17"/>
      <c r="M26" s="17"/>
      <c r="N26" s="17"/>
      <c r="O26" s="15"/>
      <c r="P26" s="15"/>
    </row>
    <row r="27" spans="1:52" ht="18.75">
      <c r="A27" s="21"/>
      <c r="B27" s="15"/>
      <c r="C27" s="15"/>
      <c r="D27" s="15"/>
      <c r="E27" s="15"/>
      <c r="F27" s="17"/>
      <c r="G27" s="17"/>
      <c r="H27" s="17"/>
      <c r="I27" s="15"/>
      <c r="J27" s="17"/>
      <c r="K27" s="17"/>
      <c r="L27" s="17"/>
      <c r="M27" s="17"/>
      <c r="N27" s="17"/>
      <c r="O27" s="17"/>
      <c r="P27" s="17"/>
    </row>
    <row r="28" spans="1:52" ht="18.75">
      <c r="A28" s="21"/>
      <c r="B28" s="15"/>
      <c r="C28" s="15"/>
      <c r="D28" s="15"/>
      <c r="E28" s="15"/>
      <c r="F28" s="17"/>
      <c r="G28" s="17"/>
      <c r="H28" s="17"/>
      <c r="I28" s="17"/>
      <c r="J28" s="572"/>
      <c r="K28" s="572"/>
      <c r="L28" s="28"/>
      <c r="M28" s="23"/>
      <c r="N28" s="23"/>
      <c r="O28" s="23"/>
      <c r="P28" s="17"/>
    </row>
    <row r="29" spans="1:52" ht="18.75">
      <c r="A29" s="21"/>
      <c r="B29" s="16"/>
      <c r="C29" s="16"/>
      <c r="D29" s="16"/>
      <c r="E29" s="15"/>
      <c r="F29" s="15"/>
      <c r="G29" s="15"/>
      <c r="H29" s="22"/>
      <c r="I29" s="22"/>
      <c r="J29" s="22"/>
      <c r="K29" s="17"/>
      <c r="L29" s="17"/>
      <c r="M29" s="17"/>
      <c r="N29" s="17"/>
      <c r="O29" s="17"/>
      <c r="P29" s="17"/>
    </row>
    <row r="30" spans="1:52" ht="18.75" customHeight="1">
      <c r="A30" s="21"/>
      <c r="B30" s="567"/>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8"/>
      <c r="AY30" s="6"/>
      <c r="AZ30" s="6"/>
    </row>
    <row r="31" spans="1:52" ht="18.75" customHeight="1">
      <c r="A31" s="21"/>
      <c r="B31" s="7"/>
      <c r="C31" s="6"/>
      <c r="D31" s="6"/>
      <c r="E31" s="6"/>
      <c r="F31" s="6"/>
      <c r="G31" s="6"/>
      <c r="H31" s="6"/>
      <c r="I31" s="6"/>
      <c r="J31" s="6"/>
      <c r="K31" s="6"/>
      <c r="L31" s="6"/>
      <c r="M31" s="6"/>
      <c r="N31" s="6"/>
      <c r="O31" s="569"/>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70"/>
      <c r="AO31" s="570"/>
      <c r="AP31" s="570"/>
      <c r="AQ31" s="570"/>
      <c r="AR31" s="570"/>
      <c r="AS31" s="570"/>
      <c r="AT31" s="570"/>
      <c r="AU31" s="570"/>
      <c r="AV31" s="570"/>
      <c r="AW31" s="570"/>
      <c r="AX31" s="570"/>
      <c r="AY31" s="570"/>
      <c r="AZ31" s="570"/>
    </row>
    <row r="32" spans="1:52" ht="18.75">
      <c r="A32" s="21"/>
      <c r="B32" s="32"/>
      <c r="C32"/>
      <c r="D32"/>
      <c r="E32"/>
      <c r="F32"/>
      <c r="G32"/>
      <c r="H32"/>
      <c r="I32"/>
      <c r="J32"/>
      <c r="K32"/>
      <c r="L32"/>
      <c r="M32"/>
      <c r="N32"/>
      <c r="O32"/>
      <c r="P32"/>
      <c r="Q32"/>
      <c r="R32"/>
      <c r="S32"/>
      <c r="T32"/>
      <c r="U32"/>
      <c r="V32"/>
      <c r="W32"/>
      <c r="X32"/>
      <c r="Y32"/>
      <c r="Z32"/>
    </row>
    <row r="33" spans="1:26" ht="87.75" customHeight="1">
      <c r="A33" s="21"/>
      <c r="B33" s="566"/>
      <c r="C33" s="566"/>
      <c r="D33" s="566"/>
      <c r="E33" s="566"/>
      <c r="F33" s="566"/>
      <c r="G33" s="566"/>
      <c r="H33" s="566"/>
      <c r="I33" s="33"/>
      <c r="J33" s="33"/>
      <c r="K33" s="33"/>
      <c r="L33" s="33"/>
      <c r="M33" s="33"/>
      <c r="N33" s="33"/>
      <c r="O33" s="33"/>
      <c r="P33" s="33"/>
      <c r="Q33" s="33"/>
      <c r="R33" s="33"/>
      <c r="S33" s="33"/>
      <c r="T33" s="33"/>
      <c r="U33" s="33"/>
      <c r="V33" s="33"/>
      <c r="W33" s="33"/>
      <c r="X33" s="33"/>
      <c r="Y33" s="33"/>
      <c r="Z33" s="33"/>
    </row>
    <row r="34" spans="1:26" ht="18.75">
      <c r="A34" s="21"/>
      <c r="B34" s="21"/>
      <c r="C34" s="21"/>
      <c r="D34" s="21"/>
      <c r="E34" s="21"/>
      <c r="F34" s="22"/>
      <c r="G34" s="22"/>
      <c r="H34" s="22"/>
      <c r="I34" s="22"/>
      <c r="J34" s="20"/>
      <c r="K34" s="21"/>
      <c r="L34" s="21"/>
      <c r="M34" s="21"/>
      <c r="N34" s="21"/>
      <c r="O34" s="21"/>
      <c r="P34" s="21"/>
    </row>
    <row r="35" spans="1:26" ht="18.75">
      <c r="A35" s="21"/>
      <c r="B35" s="21"/>
      <c r="C35" s="21"/>
      <c r="D35" s="21"/>
      <c r="E35" s="21"/>
      <c r="F35" s="21"/>
      <c r="G35" s="22"/>
      <c r="H35" s="22"/>
      <c r="I35" s="22"/>
      <c r="J35" s="20"/>
      <c r="K35" s="21"/>
      <c r="L35" s="21"/>
      <c r="M35" s="21"/>
      <c r="N35" s="21"/>
      <c r="O35" s="21"/>
      <c r="P35" s="21"/>
    </row>
    <row r="36" spans="1:26" ht="45" customHeight="1">
      <c r="A36" s="21"/>
      <c r="B36" s="566"/>
      <c r="C36" s="566"/>
      <c r="D36" s="566"/>
      <c r="E36" s="566"/>
      <c r="F36" s="566"/>
      <c r="G36" s="566"/>
      <c r="H36" s="566"/>
      <c r="I36" s="33"/>
      <c r="J36" s="33"/>
      <c r="K36" s="33"/>
      <c r="L36" s="33"/>
      <c r="M36" s="33"/>
      <c r="N36" s="33"/>
      <c r="O36" s="33"/>
      <c r="P36" s="33"/>
      <c r="Q36" s="33"/>
      <c r="R36" s="33"/>
      <c r="S36" s="33"/>
      <c r="T36" s="33"/>
      <c r="U36" s="33"/>
      <c r="V36" s="33"/>
      <c r="W36" s="33"/>
      <c r="X36" s="33"/>
      <c r="Y36" s="33"/>
      <c r="Z36" s="33"/>
    </row>
    <row r="37" spans="1:26" ht="18.75">
      <c r="A37" s="21"/>
      <c r="B37" s="21"/>
      <c r="C37" s="21"/>
      <c r="D37" s="21"/>
      <c r="E37" s="21"/>
      <c r="F37" s="21"/>
      <c r="G37" s="21"/>
      <c r="H37" s="21"/>
      <c r="I37" s="21"/>
      <c r="J37" s="20"/>
      <c r="K37" s="21"/>
      <c r="L37" s="21"/>
      <c r="M37" s="21"/>
      <c r="N37" s="21"/>
      <c r="O37" s="21"/>
      <c r="P37" s="21"/>
    </row>
    <row r="38" spans="1:26" ht="18.75">
      <c r="A38" s="21"/>
      <c r="B38" s="21"/>
      <c r="C38" s="21"/>
      <c r="D38" s="21"/>
      <c r="E38" s="21"/>
      <c r="F38" s="21"/>
      <c r="G38" s="21"/>
      <c r="H38" s="21"/>
      <c r="I38" s="21"/>
      <c r="J38" s="20"/>
      <c r="K38" s="21"/>
      <c r="L38" s="21"/>
      <c r="M38" s="21"/>
      <c r="N38" s="21"/>
      <c r="O38" s="21"/>
      <c r="P38" s="21"/>
    </row>
    <row r="39" spans="1:26">
      <c r="J39" s="5"/>
    </row>
    <row r="40" spans="1:26">
      <c r="J40" s="5"/>
    </row>
    <row r="41" spans="1:26">
      <c r="J41" s="5"/>
    </row>
    <row r="42" spans="1:26">
      <c r="J42" s="5"/>
    </row>
    <row r="43" spans="1:26">
      <c r="J43" s="5"/>
    </row>
    <row r="44" spans="1:26">
      <c r="J44" s="5"/>
    </row>
    <row r="45" spans="1:26">
      <c r="J45" s="5"/>
    </row>
    <row r="46" spans="1:26">
      <c r="J46" s="5"/>
    </row>
    <row r="47" spans="1:26">
      <c r="J47" s="5"/>
    </row>
    <row r="48" spans="1:26">
      <c r="J48" s="5"/>
    </row>
    <row r="49" spans="10:12">
      <c r="J49" s="5"/>
    </row>
    <row r="50" spans="10:12">
      <c r="J50" s="4"/>
      <c r="K50" s="4"/>
      <c r="L50" s="4"/>
    </row>
    <row r="51" spans="10:12">
      <c r="J51" s="4"/>
    </row>
  </sheetData>
  <mergeCells count="29">
    <mergeCell ref="B33:H33"/>
    <mergeCell ref="B36:H36"/>
    <mergeCell ref="A10:K10"/>
    <mergeCell ref="A11:K11"/>
    <mergeCell ref="B30:AX30"/>
    <mergeCell ref="O31:AM31"/>
    <mergeCell ref="AN31:AZ31"/>
    <mergeCell ref="B20:G20"/>
    <mergeCell ref="B22:P22"/>
    <mergeCell ref="J28:K28"/>
    <mergeCell ref="J14:K14"/>
    <mergeCell ref="L14:L15"/>
    <mergeCell ref="M14:N14"/>
    <mergeCell ref="B16:G16"/>
    <mergeCell ref="B14:B15"/>
    <mergeCell ref="C14:E14"/>
    <mergeCell ref="A5:P5"/>
    <mergeCell ref="A6:P6"/>
    <mergeCell ref="A7:P7"/>
    <mergeCell ref="A13:A15"/>
    <mergeCell ref="B13:I13"/>
    <mergeCell ref="J13:L13"/>
    <mergeCell ref="M13:N13"/>
    <mergeCell ref="O13:P13"/>
    <mergeCell ref="B21:P21"/>
    <mergeCell ref="F14:F15"/>
    <mergeCell ref="G14:G15"/>
    <mergeCell ref="H14:H15"/>
    <mergeCell ref="I14:I15"/>
  </mergeCells>
  <printOptions horizontalCentered="1"/>
  <pageMargins left="0" right="0" top="0.39370078740157483" bottom="0.39370078740157483" header="0" footer="0"/>
  <pageSetup paperSize="5"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
  <sheetViews>
    <sheetView showGridLines="0" topLeftCell="A4" zoomScale="60" zoomScaleNormal="60" workbookViewId="0">
      <selection activeCell="D9" sqref="D9"/>
    </sheetView>
  </sheetViews>
  <sheetFormatPr baseColWidth="10" defaultColWidth="11.42578125" defaultRowHeight="15"/>
  <cols>
    <col min="1" max="1" width="23.5703125" customWidth="1"/>
    <col min="2" max="2" width="32.42578125" customWidth="1"/>
    <col min="3" max="3" width="25.5703125" customWidth="1"/>
    <col min="4" max="4" width="14.140625" customWidth="1"/>
    <col min="5" max="5" width="26.42578125" customWidth="1"/>
    <col min="6" max="6" width="24.7109375" bestFit="1" customWidth="1"/>
    <col min="7" max="7" width="27.140625" customWidth="1"/>
    <col min="8" max="8" width="24.7109375" bestFit="1" customWidth="1"/>
    <col min="9" max="9" width="24" customWidth="1"/>
    <col min="10" max="10" width="21.42578125" customWidth="1"/>
    <col min="11" max="11" width="28.7109375" customWidth="1"/>
    <col min="12" max="12" width="20.85546875" customWidth="1"/>
    <col min="13" max="13" width="26.5703125" customWidth="1"/>
  </cols>
  <sheetData>
    <row r="1" spans="1:13" ht="90" customHeight="1">
      <c r="A1" s="582" t="s">
        <v>217</v>
      </c>
      <c r="B1" s="582"/>
      <c r="C1" s="582"/>
      <c r="D1" s="582"/>
      <c r="E1" s="582"/>
      <c r="F1" s="582"/>
      <c r="G1" s="582"/>
      <c r="H1" s="582"/>
      <c r="I1" s="582"/>
      <c r="J1" s="582"/>
      <c r="K1" s="582"/>
      <c r="L1" s="582"/>
      <c r="M1" s="54"/>
    </row>
    <row r="2" spans="1:13" ht="23.25" customHeight="1">
      <c r="A2" s="55" t="s">
        <v>1</v>
      </c>
      <c r="B2" s="56" t="s">
        <v>218</v>
      </c>
      <c r="C2" s="57"/>
      <c r="D2" s="57"/>
      <c r="E2" s="57"/>
      <c r="F2" s="57"/>
      <c r="G2" s="57"/>
      <c r="H2" s="57"/>
      <c r="I2" s="57"/>
      <c r="J2" s="57"/>
      <c r="K2" s="57"/>
      <c r="L2" s="57"/>
      <c r="M2" s="57"/>
    </row>
    <row r="3" spans="1:13" ht="32.25" customHeight="1">
      <c r="A3" s="55" t="s">
        <v>3</v>
      </c>
      <c r="B3" s="58" t="s">
        <v>219</v>
      </c>
      <c r="C3" s="58"/>
      <c r="D3" s="58"/>
      <c r="E3" s="58"/>
      <c r="F3" s="58"/>
      <c r="G3" s="58"/>
      <c r="H3" s="58"/>
      <c r="I3" s="58"/>
      <c r="J3" s="58"/>
      <c r="K3" s="58"/>
      <c r="L3" s="58"/>
      <c r="M3" s="58"/>
    </row>
    <row r="4" spans="1:13" ht="32.25" customHeight="1" thickBot="1">
      <c r="A4" s="55" t="s">
        <v>5</v>
      </c>
      <c r="B4" s="583" t="s">
        <v>220</v>
      </c>
      <c r="C4" s="583"/>
      <c r="D4" s="58"/>
      <c r="E4" s="58"/>
      <c r="F4" s="58"/>
      <c r="G4" s="58"/>
      <c r="H4" s="58"/>
      <c r="I4" s="58"/>
      <c r="J4" s="58"/>
      <c r="K4" s="58"/>
      <c r="L4" s="58"/>
      <c r="M4" s="58"/>
    </row>
    <row r="5" spans="1:13" ht="27" customHeight="1">
      <c r="A5" s="584" t="s">
        <v>138</v>
      </c>
      <c r="B5" s="585"/>
      <c r="C5" s="585"/>
      <c r="D5" s="585"/>
      <c r="E5" s="585"/>
      <c r="F5" s="585" t="s">
        <v>221</v>
      </c>
      <c r="G5" s="585"/>
      <c r="H5" s="585" t="s">
        <v>222</v>
      </c>
      <c r="I5" s="585"/>
      <c r="J5" s="585" t="s">
        <v>223</v>
      </c>
      <c r="K5" s="585"/>
      <c r="L5" s="585" t="s">
        <v>224</v>
      </c>
      <c r="M5" s="586"/>
    </row>
    <row r="6" spans="1:13" ht="36" customHeight="1">
      <c r="A6" s="576" t="s">
        <v>225</v>
      </c>
      <c r="B6" s="578" t="s">
        <v>226</v>
      </c>
      <c r="C6" s="59" t="s">
        <v>227</v>
      </c>
      <c r="D6" s="580" t="s">
        <v>228</v>
      </c>
      <c r="E6" s="578" t="s">
        <v>229</v>
      </c>
      <c r="F6" s="59" t="s">
        <v>230</v>
      </c>
      <c r="G6" s="59" t="s">
        <v>231</v>
      </c>
      <c r="H6" s="59" t="s">
        <v>230</v>
      </c>
      <c r="I6" s="59" t="s">
        <v>231</v>
      </c>
      <c r="J6" s="59" t="s">
        <v>230</v>
      </c>
      <c r="K6" s="59" t="s">
        <v>231</v>
      </c>
      <c r="L6" s="59" t="s">
        <v>230</v>
      </c>
      <c r="M6" s="60" t="s">
        <v>231</v>
      </c>
    </row>
    <row r="7" spans="1:13" ht="27" customHeight="1" thickBot="1">
      <c r="A7" s="577"/>
      <c r="B7" s="579"/>
      <c r="C7" s="61" t="s">
        <v>232</v>
      </c>
      <c r="D7" s="581"/>
      <c r="E7" s="579"/>
      <c r="F7" s="61" t="s">
        <v>232</v>
      </c>
      <c r="G7" s="61" t="s">
        <v>233</v>
      </c>
      <c r="H7" s="61" t="s">
        <v>232</v>
      </c>
      <c r="I7" s="61" t="s">
        <v>233</v>
      </c>
      <c r="J7" s="61" t="s">
        <v>232</v>
      </c>
      <c r="K7" s="61" t="s">
        <v>233</v>
      </c>
      <c r="L7" s="61" t="s">
        <v>232</v>
      </c>
      <c r="M7" s="62" t="s">
        <v>233</v>
      </c>
    </row>
    <row r="8" spans="1:13" ht="134.25" customHeight="1">
      <c r="A8" s="63">
        <v>6473</v>
      </c>
      <c r="B8" s="64" t="s">
        <v>48</v>
      </c>
      <c r="C8" s="65" t="s">
        <v>193</v>
      </c>
      <c r="D8" s="66">
        <v>1080060</v>
      </c>
      <c r="E8" s="67">
        <v>5103202682</v>
      </c>
      <c r="F8" s="66">
        <v>251763</v>
      </c>
      <c r="G8" s="67">
        <f>+E8/4</f>
        <v>1275800670.5</v>
      </c>
      <c r="H8" s="66">
        <v>267695</v>
      </c>
      <c r="I8" s="67">
        <v>1275800670.5</v>
      </c>
      <c r="J8" s="68">
        <v>336257</v>
      </c>
      <c r="K8" s="67">
        <v>1275800670.5</v>
      </c>
      <c r="L8" s="68">
        <v>224345</v>
      </c>
      <c r="M8" s="69">
        <v>1275800670.5</v>
      </c>
    </row>
    <row r="9" spans="1:13" ht="126" customHeight="1">
      <c r="A9" s="70">
        <v>6521</v>
      </c>
      <c r="B9" s="71" t="s">
        <v>50</v>
      </c>
      <c r="C9" s="72" t="s">
        <v>51</v>
      </c>
      <c r="D9" s="73">
        <v>360552</v>
      </c>
      <c r="E9" s="74">
        <v>684000000</v>
      </c>
      <c r="F9" s="75">
        <v>89124</v>
      </c>
      <c r="G9" s="76">
        <f>+E9/4</f>
        <v>171000000</v>
      </c>
      <c r="H9" s="75">
        <v>89575</v>
      </c>
      <c r="I9" s="76">
        <v>171000000</v>
      </c>
      <c r="J9" s="75">
        <v>90476</v>
      </c>
      <c r="K9" s="76">
        <v>171000000</v>
      </c>
      <c r="L9" s="75">
        <v>91377</v>
      </c>
      <c r="M9" s="77">
        <v>171000000</v>
      </c>
    </row>
    <row r="10" spans="1:13" ht="172.5" customHeight="1" thickBot="1">
      <c r="A10" s="78">
        <v>6523</v>
      </c>
      <c r="B10" s="79" t="s">
        <v>194</v>
      </c>
      <c r="C10" s="80" t="s">
        <v>103</v>
      </c>
      <c r="D10" s="81">
        <v>976</v>
      </c>
      <c r="E10" s="82">
        <v>155000000</v>
      </c>
      <c r="F10" s="83">
        <v>241</v>
      </c>
      <c r="G10" s="82">
        <f>+E10/4</f>
        <v>38750000</v>
      </c>
      <c r="H10" s="83">
        <v>243</v>
      </c>
      <c r="I10" s="82">
        <v>38750000</v>
      </c>
      <c r="J10" s="83">
        <v>245</v>
      </c>
      <c r="K10" s="82">
        <v>38750000</v>
      </c>
      <c r="L10" s="83">
        <v>247</v>
      </c>
      <c r="M10" s="84">
        <v>38750000</v>
      </c>
    </row>
    <row r="11" spans="1:13" ht="18.75">
      <c r="A11" s="85"/>
      <c r="B11" s="85"/>
      <c r="C11" s="85"/>
      <c r="D11" s="85"/>
      <c r="E11" s="85"/>
      <c r="F11" s="85"/>
      <c r="G11" s="85"/>
      <c r="H11" s="85"/>
      <c r="I11" s="85"/>
      <c r="J11" s="85"/>
      <c r="K11" s="85"/>
      <c r="L11" s="85"/>
      <c r="M11" s="85"/>
    </row>
    <row r="12" spans="1:13" ht="18.75">
      <c r="A12" s="85"/>
      <c r="B12" s="86"/>
      <c r="C12" s="86"/>
      <c r="D12" s="87"/>
      <c r="E12" s="86"/>
      <c r="F12" s="86"/>
      <c r="G12" s="88"/>
      <c r="H12" s="88"/>
      <c r="I12" s="88"/>
      <c r="J12" s="86"/>
      <c r="K12" s="89"/>
      <c r="L12" s="85"/>
      <c r="M12" s="85"/>
    </row>
    <row r="13" spans="1:13" ht="18.75">
      <c r="A13" s="85"/>
      <c r="B13" s="90"/>
      <c r="C13" s="90"/>
      <c r="D13" s="90"/>
      <c r="E13" s="90"/>
      <c r="F13" s="90"/>
      <c r="G13" s="90"/>
      <c r="H13" s="90"/>
      <c r="I13" s="90"/>
      <c r="J13" s="90"/>
      <c r="K13" s="90"/>
      <c r="L13" s="85"/>
      <c r="M13" s="85"/>
    </row>
    <row r="14" spans="1:13" ht="18.75">
      <c r="A14" s="85"/>
      <c r="B14" s="85"/>
      <c r="C14" s="85"/>
      <c r="D14" s="85"/>
      <c r="E14" s="85"/>
      <c r="F14" s="85"/>
      <c r="G14" s="85"/>
      <c r="H14" s="85"/>
      <c r="I14" s="85"/>
      <c r="J14" s="85"/>
      <c r="K14" s="85"/>
      <c r="L14" s="85"/>
      <c r="M14" s="85"/>
    </row>
    <row r="15" spans="1:13" ht="18.75">
      <c r="A15" s="85"/>
      <c r="B15" s="85"/>
      <c r="C15" s="85"/>
      <c r="D15" s="85"/>
      <c r="E15" s="85"/>
      <c r="F15" s="85"/>
      <c r="G15" s="85"/>
      <c r="H15" s="85"/>
      <c r="I15" s="85"/>
      <c r="J15" s="85"/>
      <c r="K15" s="85"/>
      <c r="L15" s="85"/>
      <c r="M15" s="85"/>
    </row>
    <row r="16" spans="1:13" ht="18.75">
      <c r="A16" s="85"/>
      <c r="B16" s="85"/>
      <c r="C16" s="85"/>
      <c r="D16" s="85"/>
      <c r="E16" s="85"/>
      <c r="F16" s="85"/>
      <c r="G16" s="85"/>
      <c r="H16" s="85"/>
      <c r="I16" s="85"/>
      <c r="J16" s="85"/>
      <c r="K16" s="85"/>
      <c r="L16" s="85"/>
      <c r="M16" s="85"/>
    </row>
    <row r="17" spans="1:13" ht="18.75">
      <c r="A17" s="85"/>
      <c r="B17" s="85"/>
      <c r="C17" s="85"/>
      <c r="D17" s="85"/>
      <c r="E17" s="85"/>
      <c r="F17" s="85"/>
      <c r="G17" s="85"/>
      <c r="H17" s="85"/>
      <c r="I17" s="85"/>
      <c r="J17" s="85"/>
      <c r="K17" s="85"/>
      <c r="L17" s="85"/>
      <c r="M17" s="85"/>
    </row>
    <row r="18" spans="1:13" ht="18.75">
      <c r="A18" s="91"/>
      <c r="B18" s="91"/>
      <c r="C18" s="91"/>
      <c r="D18" s="91"/>
      <c r="E18" s="91"/>
      <c r="F18" s="91"/>
      <c r="G18" s="91"/>
      <c r="H18" s="91"/>
      <c r="I18" s="91"/>
      <c r="J18" s="91"/>
      <c r="K18" s="91"/>
      <c r="L18" s="91"/>
      <c r="M18" s="91"/>
    </row>
  </sheetData>
  <mergeCells count="11">
    <mergeCell ref="A6:A7"/>
    <mergeCell ref="B6:B7"/>
    <mergeCell ref="D6:D7"/>
    <mergeCell ref="E6:E7"/>
    <mergeCell ref="A1:L1"/>
    <mergeCell ref="B4:C4"/>
    <mergeCell ref="A5:E5"/>
    <mergeCell ref="F5:G5"/>
    <mergeCell ref="H5:I5"/>
    <mergeCell ref="J5:K5"/>
    <mergeCell ref="L5:M5"/>
  </mergeCells>
  <pageMargins left="0.7" right="0.7" top="0.75" bottom="0.75" header="0.3" footer="0.3"/>
  <pageSetup scale="3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045315FBA9F44D8D70733E3990EA95" ma:contentTypeVersion="17" ma:contentTypeDescription="Crear nuevo documento." ma:contentTypeScope="" ma:versionID="b6a9b0b9c168cfcdecad230060f874a3">
  <xsd:schema xmlns:xsd="http://www.w3.org/2001/XMLSchema" xmlns:xs="http://www.w3.org/2001/XMLSchema" xmlns:p="http://schemas.microsoft.com/office/2006/metadata/properties" xmlns:ns2="413b7329-655d-4d7d-a76a-bebacd67a116" xmlns:ns3="6e0e2266-76bd-4139-930a-1cefa2e3aa60" targetNamespace="http://schemas.microsoft.com/office/2006/metadata/properties" ma:root="true" ma:fieldsID="bb328c1768a7d65bed26bddd93d19748" ns2:_="" ns3:_="">
    <xsd:import namespace="413b7329-655d-4d7d-a76a-bebacd67a116"/>
    <xsd:import namespace="6e0e2266-76bd-4139-930a-1cefa2e3a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3b7329-655d-4d7d-a76a-bebacd67a1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df2fa1b-c5fa-467e-b3aa-78339dce83e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0e2266-76bd-4139-930a-1cefa2e3aa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982f561c-1994-4a7f-972f-9d5b7326916d}" ma:internalName="TaxCatchAll" ma:showField="CatchAllData" ma:web="6e0e2266-76bd-4139-930a-1cefa2e3a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e0e2266-76bd-4139-930a-1cefa2e3aa60" xsi:nil="true"/>
    <lcf76f155ced4ddcb4097134ff3c332f xmlns="413b7329-655d-4d7d-a76a-bebacd67a116">
      <Terms xmlns="http://schemas.microsoft.com/office/infopath/2007/PartnerControls"/>
    </lcf76f155ced4ddcb4097134ff3c332f>
    <SharedWithUsers xmlns="6e0e2266-76bd-4139-930a-1cefa2e3aa60">
      <UserInfo>
        <DisplayName>Isnelda Rosmery Guzman de Jesus</DisplayName>
        <AccountId>9</AccountId>
        <AccountType/>
      </UserInfo>
      <UserInfo>
        <DisplayName>Angela M. Florentino P.</DisplayName>
        <AccountId>57</AccountId>
        <AccountType/>
      </UserInfo>
      <UserInfo>
        <DisplayName>Ivan De J. Baez M.</DisplayName>
        <AccountId>13</AccountId>
        <AccountType/>
      </UserInfo>
    </SharedWithUsers>
  </documentManagement>
</p:properties>
</file>

<file path=customXml/itemProps1.xml><?xml version="1.0" encoding="utf-8"?>
<ds:datastoreItem xmlns:ds="http://schemas.openxmlformats.org/officeDocument/2006/customXml" ds:itemID="{FEDF6F24-26FE-400E-A1AC-8B5626EE3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3b7329-655d-4d7d-a76a-bebacd67a116"/>
    <ds:schemaRef ds:uri="6e0e2266-76bd-4139-930a-1cefa2e3a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BDE329-B325-4792-A3F1-FFB46AB614AE}">
  <ds:schemaRefs>
    <ds:schemaRef ds:uri="http://schemas.microsoft.com/sharepoint/v3/contenttype/forms"/>
  </ds:schemaRefs>
</ds:datastoreItem>
</file>

<file path=customXml/itemProps3.xml><?xml version="1.0" encoding="utf-8"?>
<ds:datastoreItem xmlns:ds="http://schemas.openxmlformats.org/officeDocument/2006/customXml" ds:itemID="{B6EDA6C6-F1A5-478B-8D85-1611625A73E7}">
  <ds:schemaRefs>
    <ds:schemaRef ds:uri="http://purl.org/dc/elements/1.1/"/>
    <ds:schemaRef ds:uri="413b7329-655d-4d7d-a76a-bebacd67a116"/>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6e0e2266-76bd-4139-930a-1cefa2e3aa6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Informe de evaluacion 2023</vt:lpstr>
      <vt:lpstr>EJEC-FIS.ENERO-DIC.2023</vt:lpstr>
      <vt:lpstr>Informe Tercer Trimestre 2023</vt:lpstr>
      <vt:lpstr>EJEC-FIS. ABRIL-SEPTIEMBRE 2023</vt:lpstr>
      <vt:lpstr>Informe Segundo Trimestre 2023</vt:lpstr>
      <vt:lpstr>EJEC.FIS.-FIN. ABRIL-JUNIO 2023</vt:lpstr>
      <vt:lpstr>Informe Primer Trimestre 2023</vt:lpstr>
      <vt:lpstr>EJEC.FIS. -FIN. ENE-MAR. 2023</vt:lpstr>
      <vt:lpstr>Programación indicativa 2023</vt:lpstr>
      <vt:lpstr>'EJEC.FIS. -FIN. ENE-MAR. 2023'!Área_de_impresión</vt:lpstr>
      <vt:lpstr>'Informe de evaluacion 2023'!Área_de_impresión</vt:lpstr>
      <vt:lpstr>'Programación indicativa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 Florentino P.</dc:creator>
  <cp:keywords/>
  <dc:description/>
  <cp:lastModifiedBy>Gilena J. Alcantara Mateo</cp:lastModifiedBy>
  <cp:revision/>
  <cp:lastPrinted>2024-01-15T19:35:34Z</cp:lastPrinted>
  <dcterms:created xsi:type="dcterms:W3CDTF">2022-02-08T13:21:40Z</dcterms:created>
  <dcterms:modified xsi:type="dcterms:W3CDTF">2024-01-15T19:35:34Z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0x01010027045315FBA9F44D8D70733E3990EA95</vt:lpwstr>
  </property>
  <property fmtid="{D5CDD505-2E9C-101B-9397-08002B2CF9AE}" pid="3" name="MediaServiceImageTags">
    <vt:lpwstr/>
  </property>
</Properties>
</file>