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9"/>
  <workbookPr/>
  <mc:AlternateContent xmlns:mc="http://schemas.openxmlformats.org/markup-compatibility/2006">
    <mc:Choice Requires="x15">
      <x15ac:absPath xmlns:x15ac="http://schemas.microsoft.com/office/spreadsheetml/2010/11/ac" url="C:\Users\HP\Downloads\Editables\Anexos\"/>
    </mc:Choice>
  </mc:AlternateContent>
  <xr:revisionPtr revIDLastSave="72" documentId="13_ncr:1_{BBB78AE5-0A72-4223-B5C9-CB3AAC636D5A}" xr6:coauthVersionLast="47" xr6:coauthVersionMax="47" xr10:uidLastSave="{2A632152-3AD5-499C-99C9-0883B9DF8984}"/>
  <bookViews>
    <workbookView xWindow="-120" yWindow="-120" windowWidth="20730" windowHeight="11760" xr2:uid="{00000000-000D-0000-FFFF-FFFF00000000}"/>
  </bookViews>
  <sheets>
    <sheet name="Landscape" sheetId="5" r:id="rId1"/>
  </sheets>
  <definedNames>
    <definedName name="_xlnm.Print_Titles" localSheetId="0">Landscape!$1:$13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L12" i="5"/>
  <c r="M12" i="5"/>
  <c r="N12" i="5"/>
  <c r="O12" i="5"/>
  <c r="K13" i="5"/>
  <c r="L13" i="5"/>
  <c r="M13" i="5"/>
  <c r="N13" i="5"/>
  <c r="O13" i="5"/>
  <c r="N11" i="5"/>
  <c r="M14" i="5" s="1"/>
  <c r="K11" i="5"/>
  <c r="M11" i="5" l="1"/>
  <c r="O11" i="5" s="1"/>
  <c r="L11" i="5"/>
  <c r="M15" i="5" s="1"/>
  <c r="M17" i="5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<sst xmlns="http://schemas.openxmlformats.org/spreadsheetml/2006/main" count="32" uniqueCount="30">
  <si>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</si>
  <si>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</si>
  <si>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</si>
  <si>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MÁQUINA DE RAYOS X, ARCOS DETECTORES DE METALES Y DETECTORES DE METALES TIPO MANUAL</t>
  </si>
  <si>
    <t>No. Expediente:</t>
  </si>
  <si>
    <t>CM-2024-027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</si>
  <si>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</si>
  <si>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</si>
  <si>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</si>
  <si>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</si>
  <si>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</si>
  <si>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</si>
  <si>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</si>
  <si>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</si>
  <si>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</si>
  <si>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</si>
  <si>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</si>
  <si>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</si>
  <si>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</si>
  <si>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</si>
  <si>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MÁQUINA DE RAYOS X 
</t>
    </r>
    <r>
      <rPr>
        <sz val="14"/>
        <color rgb="FF000000"/>
        <rFont val="Times New Roman"/>
      </rPr>
      <t xml:space="preserve">• Voltaje de alimentación 110V CA.
• Tamaño del túnel (An) 507 mm x (Al) 305 mm.
• Velocidad de transporte de la banda 0.20 m/s.
• Altura de banda transportadora 751 mm.
• Carga máxima ≤120 kg distribuido uniformemente.
• Resolución de contraste 38 awg (alambre metálico de 0.1 mm).
• Penetración (placa de acero) 32 mm.
• Monitor LED de 17 pulgadas, con su teclado.
• Funciones del sistema alarma de alta densidad.
• Contador de equipaje.
• Contador de tiempo en funcionamiento, contador de tiempo en emisión de rayos-X.
• Mantenimiento del sistema, zoom de 64x.
• Ofrece una mayor resolución de detección gracias a su generador de rayos-x
• Excelente diseño ergonómico e industrial.
• Peso 410 Kg
• </t>
    </r>
    <r>
      <rPr>
        <b/>
        <sz val="14"/>
        <color rgb="FF000000"/>
        <rFont val="Times New Roman"/>
      </rPr>
      <t>Instalación incluida en el Palacio de Justicia de las Cortes de Apelación del D.N.</t>
    </r>
  </si>
  <si>
    <t>UND</t>
  </si>
  <si>
    <r>
      <rPr>
        <b/>
        <sz val="14"/>
        <color rgb="FF000000"/>
        <rFont val="Times New Roman"/>
      </rPr>
      <t>ARCO DETECTOR DE METALE</t>
    </r>
    <r>
      <rPr>
        <sz val="14"/>
        <color rgb="FF000000"/>
        <rFont val="Times New Roman"/>
      </rPr>
      <t xml:space="preserve">S
• Medición de Temperatura de los Usuarios
• 18 zonas de detección interconectadas en diferentes áreas
• Pantalla LCD 5.7”
• Alarma de sonido y Leds para indicar la zona del metal detectado
• Inofensivo para el cuerpo humano, personas con marcapasos, colgantes magnéticos, prótesis, mujeres embarazadas, etc.
• Función de autodiagnóstico al encenderse, sin necesidad de calibración inicial o periódica
• Altura 2200mm Ancho 820mm
• Peso bruto 70kg
• </t>
    </r>
    <r>
      <rPr>
        <b/>
        <sz val="14"/>
        <color rgb="FF000000"/>
        <rFont val="Times New Roman"/>
      </rPr>
      <t>Instalación incluida en el edificio de la Suprema Corte de Justicia</t>
    </r>
  </si>
  <si>
    <r>
      <rPr>
        <b/>
        <sz val="14"/>
        <color rgb="FF000000"/>
        <rFont val="Times New Roman"/>
      </rPr>
      <t xml:space="preserve">DETECTORES DE METALES TIPO MANUAL
</t>
    </r>
    <r>
      <rPr>
        <sz val="14"/>
        <color rgb="FF000000"/>
        <rFont val="Times New Roman"/>
      </rPr>
      <t>• Alta sensibilidad, capaz de detectar objetos tan pequeños como una estampa
• Indicador visual de detección de metales
• Batería recargable y cargador
• Batería de larga duración (Hasta 40 horas)
• Sonido y vibración controlables
• Modo de baja sensibilidad, para detectar objetos delgados y/o pequeños
• Bajo voltaje de batería (7V) que no afecta en el rango de detección
• Dimensiones (L x An x Al): 345 mm x 69 mm x 25 mm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</si>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</sst>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11" fillId="4" borderId="11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6" fillId="2" borderId="31" xfId="0" applyFont="1" applyFill="1" applyBorder="1" applyAlignment="1" applyProtection="1">
      <alignment horizontal="center" wrapText="1"/>
      <protection locked="0"/>
    </xf>
    <xf numFmtId="0" fontId="6" fillId="4" borderId="31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 wrapText="1"/>
    </xf>
    <xf numFmtId="165" fontId="6" fillId="2" borderId="31" xfId="0" applyNumberFormat="1" applyFont="1" applyFill="1" applyBorder="1" applyAlignment="1" applyProtection="1">
      <alignment horizontal="center" vertical="center"/>
      <protection locked="0"/>
    </xf>
    <xf numFmtId="9" fontId="6" fillId="2" borderId="31" xfId="0" applyNumberFormat="1" applyFont="1" applyFill="1" applyBorder="1" applyAlignment="1" applyProtection="1">
      <alignment horizontal="center" vertical="center"/>
      <protection locked="0"/>
    </xf>
    <xf numFmtId="165" fontId="6" fillId="4" borderId="31" xfId="0" applyNumberFormat="1" applyFont="1" applyFill="1" applyBorder="1" applyAlignment="1">
      <alignment horizontal="center" vertical="center"/>
    </xf>
    <xf numFmtId="165" fontId="6" fillId="4" borderId="31" xfId="0" applyNumberFormat="1" applyFont="1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 applyProtection="1">
      <alignment horizontal="center" wrapText="1"/>
      <protection locked="0"/>
    </xf>
    <xf numFmtId="0" fontId="6" fillId="4" borderId="37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165" fontId="6" fillId="2" borderId="37" xfId="0" applyNumberFormat="1" applyFont="1" applyFill="1" applyBorder="1" applyAlignment="1" applyProtection="1">
      <alignment horizontal="center" vertical="center"/>
      <protection locked="0"/>
    </xf>
    <xf numFmtId="9" fontId="6" fillId="2" borderId="37" xfId="0" applyNumberFormat="1" applyFont="1" applyFill="1" applyBorder="1" applyAlignment="1" applyProtection="1">
      <alignment horizontal="center" vertical="center"/>
      <protection locked="0"/>
    </xf>
    <xf numFmtId="165" fontId="6" fillId="4" borderId="37" xfId="0" applyNumberFormat="1" applyFont="1" applyFill="1" applyBorder="1" applyAlignment="1">
      <alignment horizontal="center" vertical="center"/>
    </xf>
    <xf numFmtId="165" fontId="6" fillId="4" borderId="37" xfId="0" applyNumberFormat="1" applyFont="1" applyFill="1" applyBorder="1" applyAlignment="1">
      <alignment vertical="center"/>
    </xf>
    <xf numFmtId="165" fontId="6" fillId="4" borderId="38" xfId="0" applyNumberFormat="1" applyFont="1" applyFill="1" applyBorder="1" applyAlignment="1">
      <alignment horizontal="center" vertical="center"/>
    </xf>
    <xf numFmtId="0" fontId="6" fillId="2" borderId="42" xfId="0" applyFont="1" applyFill="1" applyBorder="1" applyAlignment="1" applyProtection="1">
      <alignment wrapText="1"/>
      <protection locked="0"/>
    </xf>
    <xf numFmtId="0" fontId="6" fillId="4" borderId="42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 wrapText="1"/>
    </xf>
    <xf numFmtId="165" fontId="6" fillId="2" borderId="42" xfId="0" applyNumberFormat="1" applyFont="1" applyFill="1" applyBorder="1" applyAlignment="1" applyProtection="1">
      <alignment vertical="center"/>
      <protection locked="0"/>
    </xf>
    <xf numFmtId="9" fontId="6" fillId="2" borderId="42" xfId="0" applyNumberFormat="1" applyFont="1" applyFill="1" applyBorder="1" applyAlignment="1" applyProtection="1">
      <alignment horizontal="center" vertical="center"/>
      <protection locked="0"/>
    </xf>
    <xf numFmtId="165" fontId="6" fillId="4" borderId="42" xfId="0" applyNumberFormat="1" applyFont="1" applyFill="1" applyBorder="1" applyAlignment="1">
      <alignment vertical="center"/>
    </xf>
    <xf numFmtId="165" fontId="6" fillId="4" borderId="40" xfId="0" applyNumberFormat="1" applyFont="1" applyFill="1" applyBorder="1" applyAlignment="1">
      <alignment horizontal="center" vertical="center"/>
    </xf>
    <xf numFmtId="165" fontId="6" fillId="4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165" fontId="11" fillId="4" borderId="12" xfId="0" applyNumberFormat="1" applyFont="1" applyFill="1" applyBorder="1" applyAlignment="1">
      <alignment horizontal="center" vertical="center"/>
    </xf>
    <xf numFmtId="165" fontId="11" fillId="4" borderId="13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6" fillId="2" borderId="24" xfId="0" applyFont="1" applyFill="1" applyBorder="1" applyAlignment="1" applyProtection="1">
      <alignment horizontal="center" wrapText="1"/>
      <protection locked="0"/>
    </xf>
    <xf numFmtId="0" fontId="6" fillId="2" borderId="20" xfId="0" applyFont="1" applyFill="1" applyBorder="1" applyAlignment="1" applyProtection="1">
      <alignment horizontal="center" wrapText="1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21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29" xfId="0" applyNumberFormat="1" applyFont="1" applyFill="1" applyBorder="1" applyAlignment="1">
      <alignment horizontal="center" vertical="center"/>
    </xf>
    <xf numFmtId="165" fontId="6" fillId="4" borderId="3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7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4" fillId="4" borderId="42" xfId="0" applyFont="1" applyFill="1" applyBorder="1" applyAlignment="1">
      <alignment horizontal="left" vertical="center" wrapText="1"/>
    </xf>
    <xf numFmtId="0" fontId="6" fillId="4" borderId="42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zoomScale="55" zoomScaleNormal="55" zoomScaleSheetLayoutView="100" workbookViewId="0">
      <selection activeCell="C11" sqref="C11:E11"/>
    </sheetView>
  </sheetViews>
  <sheetFormatPr defaultColWidth="11.42578125" defaultRowHeight="15"/>
  <cols>
    <col min="1" max="1" width="4.28515625" customWidth="1"/>
    <col min="2" max="2" width="2.85546875" customWidth="1"/>
    <col min="3" max="3" width="17.85546875" style="9" customWidth="1"/>
    <col min="4" max="4" width="12.7109375" customWidth="1"/>
    <col min="5" max="5" width="147.2851562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9.85546875" hidden="1" customWidth="1"/>
    <col min="13" max="13" width="25.7109375" customWidth="1"/>
    <col min="14" max="14" width="16.28515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>
      <c r="A4" s="69" t="s">
        <v>1</v>
      </c>
      <c r="B4" s="69"/>
      <c r="C4" s="69"/>
      <c r="D4" s="69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61" t="s">
        <v>2</v>
      </c>
      <c r="B6" s="62"/>
      <c r="C6" s="63"/>
      <c r="D6" s="56" t="s">
        <v>3</v>
      </c>
      <c r="E6" s="57"/>
      <c r="F6" s="57"/>
      <c r="G6" s="57"/>
      <c r="H6" s="57"/>
      <c r="I6" s="58"/>
      <c r="J6" s="64" t="s">
        <v>4</v>
      </c>
      <c r="K6" s="62"/>
      <c r="L6" s="4"/>
      <c r="M6" s="70" t="s">
        <v>5</v>
      </c>
      <c r="N6" s="70"/>
      <c r="O6" s="71"/>
    </row>
    <row r="7" spans="1:15" ht="45" customHeight="1">
      <c r="A7" s="67" t="s">
        <v>6</v>
      </c>
      <c r="B7" s="68"/>
      <c r="C7" s="65"/>
      <c r="D7" s="59"/>
      <c r="E7" s="59"/>
      <c r="F7" s="59"/>
      <c r="G7" s="59"/>
      <c r="H7" s="59"/>
      <c r="I7" s="59"/>
      <c r="J7" s="65" t="s">
        <v>7</v>
      </c>
      <c r="K7" s="65"/>
      <c r="L7" s="5"/>
      <c r="M7" s="72"/>
      <c r="N7" s="72"/>
      <c r="O7" s="73"/>
    </row>
    <row r="8" spans="1:15" ht="45" customHeight="1">
      <c r="A8" s="76" t="s">
        <v>8</v>
      </c>
      <c r="B8" s="77"/>
      <c r="C8" s="66"/>
      <c r="D8" s="60"/>
      <c r="E8" s="60"/>
      <c r="F8" s="60"/>
      <c r="G8" s="60"/>
      <c r="H8" s="60"/>
      <c r="I8" s="60"/>
      <c r="J8" s="66" t="s">
        <v>9</v>
      </c>
      <c r="K8" s="66"/>
      <c r="L8" s="6"/>
      <c r="M8" s="60"/>
      <c r="N8" s="60"/>
      <c r="O8" s="74"/>
    </row>
    <row r="9" spans="1:15" ht="6" customHeight="1">
      <c r="A9" s="7"/>
      <c r="B9" s="7"/>
      <c r="C9" s="10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34.5" customHeight="1">
      <c r="A10" s="78" t="s">
        <v>10</v>
      </c>
      <c r="B10" s="79"/>
      <c r="C10" s="75" t="s">
        <v>11</v>
      </c>
      <c r="D10" s="75"/>
      <c r="E10" s="75"/>
      <c r="F10" s="21" t="s">
        <v>12</v>
      </c>
      <c r="G10" s="21" t="s">
        <v>13</v>
      </c>
      <c r="H10" s="21" t="s">
        <v>14</v>
      </c>
      <c r="I10" s="21" t="s">
        <v>15</v>
      </c>
      <c r="J10" s="21" t="s">
        <v>16</v>
      </c>
      <c r="K10" s="21" t="s">
        <v>17</v>
      </c>
      <c r="L10" s="21"/>
      <c r="M10" s="21" t="s">
        <v>18</v>
      </c>
      <c r="N10" s="21"/>
      <c r="O10" s="22" t="s">
        <v>19</v>
      </c>
    </row>
    <row r="11" spans="1:15" ht="342" customHeight="1">
      <c r="A11" s="40">
        <v>1</v>
      </c>
      <c r="B11" s="41"/>
      <c r="C11" s="46" t="s">
        <v>20</v>
      </c>
      <c r="D11" s="47"/>
      <c r="E11" s="47"/>
      <c r="F11" s="23"/>
      <c r="G11" s="24" t="s">
        <v>21</v>
      </c>
      <c r="H11" s="25">
        <v>1</v>
      </c>
      <c r="I11" s="26"/>
      <c r="J11" s="27">
        <v>0.18</v>
      </c>
      <c r="K11" s="28">
        <f>I11*0.18</f>
        <v>0</v>
      </c>
      <c r="L11" s="28">
        <f>K11*H11</f>
        <v>0</v>
      </c>
      <c r="M11" s="28">
        <f>I11+K11</f>
        <v>0</v>
      </c>
      <c r="N11" s="29">
        <f>H11*I11</f>
        <v>0</v>
      </c>
      <c r="O11" s="30">
        <f>H11*M11</f>
        <v>0</v>
      </c>
    </row>
    <row r="12" spans="1:15" ht="230.25" customHeight="1">
      <c r="A12" s="42">
        <v>2</v>
      </c>
      <c r="B12" s="43"/>
      <c r="C12" s="53" t="s">
        <v>22</v>
      </c>
      <c r="D12" s="54"/>
      <c r="E12" s="54"/>
      <c r="F12" s="14"/>
      <c r="G12" s="15" t="s">
        <v>21</v>
      </c>
      <c r="H12" s="16">
        <v>3</v>
      </c>
      <c r="I12" s="17"/>
      <c r="J12" s="18">
        <v>0.18</v>
      </c>
      <c r="K12" s="19">
        <f t="shared" ref="K12:K13" si="0">I12*0.18</f>
        <v>0</v>
      </c>
      <c r="L12" s="19">
        <f t="shared" ref="L12:L13" si="1">K12*H12</f>
        <v>0</v>
      </c>
      <c r="M12" s="19">
        <f t="shared" ref="M12:M13" si="2">I12+K12</f>
        <v>0</v>
      </c>
      <c r="N12" s="20">
        <f t="shared" ref="N12:N13" si="3">H12*I12</f>
        <v>0</v>
      </c>
      <c r="O12" s="37">
        <f t="shared" ref="O12:O13" si="4">H12*M12</f>
        <v>0</v>
      </c>
    </row>
    <row r="13" spans="1:15" ht="230.25" customHeight="1">
      <c r="A13" s="44">
        <v>3</v>
      </c>
      <c r="B13" s="45"/>
      <c r="C13" s="112" t="s">
        <v>23</v>
      </c>
      <c r="D13" s="113"/>
      <c r="E13" s="113"/>
      <c r="F13" s="31"/>
      <c r="G13" s="32" t="s">
        <v>21</v>
      </c>
      <c r="H13" s="33">
        <v>20</v>
      </c>
      <c r="I13" s="34"/>
      <c r="J13" s="35">
        <v>0.18</v>
      </c>
      <c r="K13" s="38">
        <f t="shared" si="0"/>
        <v>0</v>
      </c>
      <c r="L13" s="38">
        <f t="shared" si="1"/>
        <v>0</v>
      </c>
      <c r="M13" s="38">
        <f t="shared" si="2"/>
        <v>0</v>
      </c>
      <c r="N13" s="36">
        <f t="shared" si="3"/>
        <v>0</v>
      </c>
      <c r="O13" s="39">
        <f t="shared" si="4"/>
        <v>0</v>
      </c>
    </row>
    <row r="14" spans="1:15" ht="27.75" customHeight="1">
      <c r="A14" s="104" t="s">
        <v>24</v>
      </c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2"/>
      <c r="M14" s="102">
        <f>SUM(N11:N13)</f>
        <v>0</v>
      </c>
      <c r="N14" s="102"/>
      <c r="O14" s="103"/>
    </row>
    <row r="15" spans="1:15" ht="27.75" customHeight="1">
      <c r="A15" s="107" t="s">
        <v>25</v>
      </c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3"/>
      <c r="M15" s="100">
        <f>SUM(L11:L13)</f>
        <v>0</v>
      </c>
      <c r="N15" s="100"/>
      <c r="O15" s="101"/>
    </row>
    <row r="16" spans="1:15" ht="6" customHeight="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 s="2" customFormat="1" ht="69" customHeight="1">
      <c r="A17" s="89" t="s">
        <v>26</v>
      </c>
      <c r="B17" s="52"/>
      <c r="C17" s="90"/>
      <c r="D17" s="90"/>
      <c r="E17" s="90"/>
      <c r="F17" s="86"/>
      <c r="G17" s="87"/>
      <c r="H17" s="87"/>
      <c r="I17" s="88"/>
      <c r="J17" s="51" t="s">
        <v>27</v>
      </c>
      <c r="K17" s="52"/>
      <c r="L17" s="11"/>
      <c r="M17" s="48">
        <f>M14+M15</f>
        <v>0</v>
      </c>
      <c r="N17" s="49"/>
      <c r="O17" s="50"/>
    </row>
    <row r="18" spans="1:15" ht="6" customHeight="1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ht="6" customHeigh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ht="15" customHeight="1">
      <c r="A20" s="91" t="s">
        <v>28</v>
      </c>
      <c r="B20" s="92"/>
      <c r="C20" s="93"/>
      <c r="D20" s="93"/>
      <c r="E20" s="93"/>
      <c r="F20" s="93"/>
      <c r="G20" s="93"/>
      <c r="H20" s="93"/>
      <c r="I20" s="93"/>
      <c r="J20" s="80" t="s">
        <v>29</v>
      </c>
      <c r="K20" s="80"/>
      <c r="L20" s="80"/>
      <c r="M20" s="80"/>
      <c r="N20" s="80"/>
      <c r="O20" s="81"/>
    </row>
    <row r="21" spans="1:15" ht="15" customHeight="1">
      <c r="A21" s="94"/>
      <c r="B21" s="95"/>
      <c r="C21" s="96"/>
      <c r="D21" s="96"/>
      <c r="E21" s="96"/>
      <c r="F21" s="96"/>
      <c r="G21" s="96"/>
      <c r="H21" s="96"/>
      <c r="I21" s="96"/>
      <c r="J21" s="82"/>
      <c r="K21" s="82"/>
      <c r="L21" s="82"/>
      <c r="M21" s="82"/>
      <c r="N21" s="82"/>
      <c r="O21" s="83"/>
    </row>
    <row r="22" spans="1:15" ht="15" customHeight="1">
      <c r="A22" s="94"/>
      <c r="B22" s="95"/>
      <c r="C22" s="96"/>
      <c r="D22" s="96"/>
      <c r="E22" s="96"/>
      <c r="F22" s="96"/>
      <c r="G22" s="96"/>
      <c r="H22" s="96"/>
      <c r="I22" s="96"/>
      <c r="J22" s="82"/>
      <c r="K22" s="82"/>
      <c r="L22" s="82"/>
      <c r="M22" s="82"/>
      <c r="N22" s="82"/>
      <c r="O22" s="83"/>
    </row>
    <row r="23" spans="1:15" ht="15" customHeight="1">
      <c r="A23" s="94"/>
      <c r="B23" s="95"/>
      <c r="C23" s="96"/>
      <c r="D23" s="96"/>
      <c r="E23" s="96"/>
      <c r="F23" s="96"/>
      <c r="G23" s="96"/>
      <c r="H23" s="96"/>
      <c r="I23" s="96"/>
      <c r="J23" s="82"/>
      <c r="K23" s="82"/>
      <c r="L23" s="82"/>
      <c r="M23" s="82"/>
      <c r="N23" s="82"/>
      <c r="O23" s="83"/>
    </row>
    <row r="24" spans="1:15" ht="15" customHeight="1">
      <c r="A24" s="97"/>
      <c r="B24" s="98"/>
      <c r="C24" s="99"/>
      <c r="D24" s="99"/>
      <c r="E24" s="99"/>
      <c r="F24" s="99"/>
      <c r="G24" s="99"/>
      <c r="H24" s="99"/>
      <c r="I24" s="99"/>
      <c r="J24" s="84"/>
      <c r="K24" s="84"/>
      <c r="L24" s="84"/>
      <c r="M24" s="84"/>
      <c r="N24" s="84"/>
      <c r="O24" s="85"/>
    </row>
  </sheetData>
  <mergeCells count="35">
    <mergeCell ref="C10:E10"/>
    <mergeCell ref="A8:C8"/>
    <mergeCell ref="A10:B10"/>
    <mergeCell ref="J20:O24"/>
    <mergeCell ref="F17:I17"/>
    <mergeCell ref="A17:E17"/>
    <mergeCell ref="A20:I24"/>
    <mergeCell ref="M15:O15"/>
    <mergeCell ref="M14:O14"/>
    <mergeCell ref="A14:K14"/>
    <mergeCell ref="A15:K15"/>
    <mergeCell ref="A16:O16"/>
    <mergeCell ref="A18:O18"/>
    <mergeCell ref="A19:O19"/>
    <mergeCell ref="C13:E13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1:B11"/>
    <mergeCell ref="A12:B12"/>
    <mergeCell ref="A13:B13"/>
    <mergeCell ref="C11:E11"/>
    <mergeCell ref="M17:O17"/>
    <mergeCell ref="J17:K17"/>
    <mergeCell ref="C12:E12"/>
  </mergeCells>
  <printOptions horizontalCentered="1"/>
  <pageMargins left="0.39370078740157483" right="0.39370078740157483" top="0.39370078740157483" bottom="0.39370078740157483" header="0.31496062992125984" footer="0.31496062992125984"/>
  <pageSetup scale="3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8DE2B4BC-1C45-4556-AB66-45EE3A24D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2024-04-15T13:31:15Z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