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Nave Manganagua\"/>
    </mc:Choice>
  </mc:AlternateContent>
  <xr:revisionPtr revIDLastSave="0" documentId="8_{EA53279F-7722-40F8-AB44-2BE35F19617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do de Cant" sheetId="5" r:id="rId1"/>
  </sheets>
  <definedNames>
    <definedName name="_xlnm.Print_Area" localSheetId="0">'Listado de Cant'!$A$1:$G$143</definedName>
    <definedName name="_xlnm.Print_Titles" localSheetId="0">'Listado de Cant'!$1:$18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5" l="1"/>
  <c r="A101" i="5"/>
  <c r="A102" i="5" s="1"/>
  <c r="A103" i="5" s="1"/>
  <c r="A104" i="5" s="1"/>
  <c r="A105" i="5" s="1"/>
  <c r="A106" i="5" s="1"/>
  <c r="A107" i="5" s="1"/>
  <c r="A108" i="5" s="1"/>
  <c r="A109" i="5" s="1"/>
  <c r="F102" i="5"/>
  <c r="F103" i="5"/>
  <c r="F104" i="5"/>
  <c r="F105" i="5"/>
  <c r="F106" i="5"/>
  <c r="F107" i="5"/>
  <c r="F109" i="5"/>
  <c r="F83" i="5"/>
  <c r="F84" i="5"/>
  <c r="F85" i="5"/>
  <c r="F86" i="5"/>
  <c r="F87" i="5"/>
  <c r="F88" i="5"/>
  <c r="F89" i="5"/>
  <c r="F90" i="5"/>
  <c r="F91" i="5"/>
  <c r="F92" i="5"/>
  <c r="F93" i="5"/>
  <c r="F94" i="5"/>
  <c r="F71" i="5"/>
  <c r="F72" i="5"/>
  <c r="F73" i="5"/>
  <c r="F74" i="5"/>
  <c r="F75" i="5"/>
  <c r="F76" i="5"/>
  <c r="F77" i="5"/>
  <c r="F78" i="5"/>
  <c r="F64" i="5"/>
  <c r="F59" i="5"/>
  <c r="F60" i="5"/>
  <c r="F53" i="5"/>
  <c r="F54" i="5"/>
  <c r="F55" i="5"/>
  <c r="F46" i="5"/>
  <c r="F47" i="5"/>
  <c r="F48" i="5"/>
  <c r="F41" i="5"/>
  <c r="F35" i="5"/>
  <c r="F36" i="5"/>
  <c r="F22" i="5"/>
  <c r="F23" i="5"/>
  <c r="F24" i="5"/>
  <c r="F25" i="5"/>
  <c r="F26" i="5"/>
  <c r="F27" i="5"/>
  <c r="F28" i="5"/>
  <c r="F29" i="5"/>
  <c r="F30" i="5"/>
  <c r="A82" i="5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70" i="5"/>
  <c r="A71" i="5" s="1"/>
  <c r="A72" i="5" s="1"/>
  <c r="A73" i="5" s="1"/>
  <c r="A74" i="5" s="1"/>
  <c r="A75" i="5" s="1"/>
  <c r="A76" i="5" s="1"/>
  <c r="A77" i="5" s="1"/>
  <c r="A78" i="5" s="1"/>
  <c r="A21" i="5" l="1"/>
  <c r="A22" i="5" s="1"/>
  <c r="A23" i="5" s="1"/>
  <c r="A24" i="5" s="1"/>
  <c r="A25" i="5" s="1"/>
  <c r="A26" i="5" s="1"/>
  <c r="A27" i="5" s="1"/>
  <c r="A28" i="5" s="1"/>
  <c r="A29" i="5" s="1"/>
  <c r="A30" i="5" s="1"/>
  <c r="F45" i="5" l="1"/>
  <c r="F40" i="5"/>
  <c r="G42" i="5" s="1"/>
  <c r="G49" i="5" l="1"/>
  <c r="F101" i="5"/>
  <c r="F98" i="5"/>
  <c r="G99" i="5" s="1"/>
  <c r="F82" i="5"/>
  <c r="F70" i="5"/>
  <c r="F67" i="5"/>
  <c r="G68" i="5" s="1"/>
  <c r="F63" i="5"/>
  <c r="F58" i="5"/>
  <c r="F52" i="5"/>
  <c r="F34" i="5"/>
  <c r="F21" i="5"/>
  <c r="A98" i="5"/>
  <c r="A35" i="5"/>
  <c r="A116" i="5"/>
  <c r="A117" i="5" s="1"/>
  <c r="A118" i="5" s="1"/>
  <c r="A124" i="5" s="1"/>
  <c r="A125" i="5" s="1"/>
  <c r="A126" i="5" s="1"/>
  <c r="A127" i="5" s="1"/>
  <c r="A128" i="5" s="1"/>
  <c r="A129" i="5" s="1"/>
  <c r="A134" i="5" s="1"/>
  <c r="G79" i="5" l="1"/>
  <c r="G31" i="5"/>
  <c r="G95" i="5"/>
  <c r="G61" i="5"/>
  <c r="G65" i="5"/>
  <c r="G56" i="5"/>
  <c r="G110" i="5"/>
  <c r="G37" i="5"/>
  <c r="G113" i="5" l="1"/>
  <c r="G125" i="5" s="1"/>
  <c r="G128" i="5" l="1"/>
  <c r="G118" i="5"/>
  <c r="G117" i="5"/>
  <c r="G116" i="5"/>
  <c r="G129" i="5"/>
  <c r="G134" i="5"/>
  <c r="G126" i="5"/>
  <c r="G127" i="5"/>
  <c r="G119" i="5" l="1"/>
  <c r="G121" i="5" s="1"/>
  <c r="G123" i="5" s="1"/>
  <c r="G124" i="5" s="1"/>
  <c r="G130" i="5" s="1"/>
  <c r="G132" i="5" s="1"/>
  <c r="G136" i="5" s="1"/>
</calcChain>
</file>

<file path=xl/sharedStrings.xml><?xml version="1.0" encoding="utf-8"?>
<sst xmlns="http://schemas.openxmlformats.org/spreadsheetml/2006/main" count="183" uniqueCount="122">
  <si>
    <t>OBRA:</t>
  </si>
  <si>
    <t>Presupuesto para la Implementacion de mejoras de infraestructura física en nave Manganagua del Distrito Nacional</t>
  </si>
  <si>
    <t>FECHA:</t>
  </si>
  <si>
    <t>UBIC.:</t>
  </si>
  <si>
    <t>Manganagua, Distrito Nacional</t>
  </si>
  <si>
    <t>Solicitado por :</t>
  </si>
  <si>
    <t>Preparado por :</t>
  </si>
  <si>
    <t>Part.</t>
  </si>
  <si>
    <t>Descripción</t>
  </si>
  <si>
    <t>Und.</t>
  </si>
  <si>
    <t>Cant.</t>
  </si>
  <si>
    <t>PU</t>
  </si>
  <si>
    <t>Valor  (RD$)</t>
  </si>
  <si>
    <t>Subtotal</t>
  </si>
  <si>
    <t>Preliminares</t>
  </si>
  <si>
    <t>Desmonte de puertas existentes</t>
  </si>
  <si>
    <t>ud</t>
  </si>
  <si>
    <t>Desmonte de aparatos sanitarios existentes</t>
  </si>
  <si>
    <t>Demolición de muros en blocks</t>
  </si>
  <si>
    <r>
      <t>m</t>
    </r>
    <r>
      <rPr>
        <vertAlign val="superscript"/>
        <sz val="12"/>
        <rFont val="Arial"/>
        <family val="2"/>
      </rPr>
      <t>2</t>
    </r>
  </si>
  <si>
    <t>Demolición de muros de plywood y madera</t>
  </si>
  <si>
    <t>Demolición de muros de sheetrock</t>
  </si>
  <si>
    <t>Demolición de cerámicas de piso y pared</t>
  </si>
  <si>
    <t>Desmonte de luces existentes</t>
  </si>
  <si>
    <t>Apertura y terminación de hueco de puerta de entrada, 3.70  x 2.80 m</t>
  </si>
  <si>
    <t>pa</t>
  </si>
  <si>
    <t>Desmonte de cristales existentes (ventanas corredizas y/o vidrios fijos)</t>
  </si>
  <si>
    <r>
      <t>p</t>
    </r>
    <r>
      <rPr>
        <vertAlign val="superscript"/>
        <sz val="12"/>
        <rFont val="Arial"/>
        <family val="2"/>
      </rPr>
      <t>2</t>
    </r>
  </si>
  <si>
    <t>Traslado y bote de escombros</t>
  </si>
  <si>
    <t>Sub-total</t>
  </si>
  <si>
    <t>Muros</t>
  </si>
  <si>
    <t>Suministro y colocación Muros de bloques de 6" en área de baño y cocina (bastones Ø 3/8" @ 0.60 m)</t>
  </si>
  <si>
    <t>Suministro e instalación de muros de sheetrock con insulacion acústica (fibra de vidrio, incluye estructura). Área de digitlización.</t>
  </si>
  <si>
    <t>Suministro y colocación de muro divisional en bloques de 6" con bastones Ø 3/8" @ 0.60 m anclados con material epóxico  (acero epóxico para anclaje de alta resistencia) al piso y serpentinas 2 Ø 3/8" @ 0.60 m de altura H= 4.00 m.</t>
  </si>
  <si>
    <t xml:space="preserve">Hormigón Armado </t>
  </si>
  <si>
    <r>
      <t xml:space="preserve">Columnas de amarre ancladas al piso de 0.15x0.25 m, 6 </t>
    </r>
    <r>
      <rPr>
        <sz val="14"/>
        <rFont val="Arial"/>
        <family val="2"/>
      </rPr>
      <t>ø</t>
    </r>
    <r>
      <rPr>
        <sz val="12"/>
        <rFont val="Arial"/>
        <family val="2"/>
      </rPr>
      <t xml:space="preserve"> de 1/2", con estribos de 3/8" a 0.25 m</t>
    </r>
  </si>
  <si>
    <r>
      <t>m</t>
    </r>
    <r>
      <rPr>
        <vertAlign val="superscript"/>
        <sz val="12"/>
        <rFont val="Arial"/>
        <family val="2"/>
      </rPr>
      <t>3</t>
    </r>
  </si>
  <si>
    <r>
      <t xml:space="preserve">Vigas de amarre de 0.15x0.25 m, 4 </t>
    </r>
    <r>
      <rPr>
        <sz val="14"/>
        <rFont val="Arial"/>
        <family val="2"/>
      </rPr>
      <t xml:space="preserve">ø </t>
    </r>
    <r>
      <rPr>
        <sz val="12"/>
        <rFont val="Arial"/>
        <family val="2"/>
      </rPr>
      <t>de 1/2", con estribos 3/8" a 0.25 m</t>
    </r>
  </si>
  <si>
    <t>Terminación de pañete</t>
  </si>
  <si>
    <t>Pañete de muros de bloques existente</t>
  </si>
  <si>
    <r>
      <t xml:space="preserve"> m</t>
    </r>
    <r>
      <rPr>
        <vertAlign val="superscript"/>
        <sz val="12"/>
        <rFont val="Arial"/>
        <family val="2"/>
      </rPr>
      <t>2</t>
    </r>
  </si>
  <si>
    <t>Pañete de muros de bloques nuevos</t>
  </si>
  <si>
    <t xml:space="preserve">Cantos </t>
  </si>
  <si>
    <t>m</t>
  </si>
  <si>
    <t>Fraguache de vigas y columnas</t>
  </si>
  <si>
    <t>Pisos</t>
  </si>
  <si>
    <t>Suministro y colocación Piso de porcelanato 0.60x0.60 m color gris oscuro en comedor y digitalización</t>
  </si>
  <si>
    <t xml:space="preserve">Suministro y colocación porcelanato de pared 0.30x0.60 m, color blanco mate en baños </t>
  </si>
  <si>
    <t>Suministro y colocación de zócalos de porcelanato color gris oscuro 0.60 x 0.10 mts</t>
  </si>
  <si>
    <t>Suministro y colocación piso de porcelanato en baños, color gris oscuro</t>
  </si>
  <si>
    <t>Portaje</t>
  </si>
  <si>
    <t>Suministro y colocación de puertas de polimetal, dos paneles (Incluyen brazo hidráulico y llavín) (2ud de  0.80 x 2.10 m ) (1ud de  0.90 x 2.10 m ) (1ud de  1.00 x 2.10 m )</t>
  </si>
  <si>
    <t xml:space="preserve">Suministro y colocación de puerta de pino tratado en baños, color natural, lisas </t>
  </si>
  <si>
    <t>Suministro y colocación de puerta de polimetal en vertedero, color natural, lisa</t>
  </si>
  <si>
    <t>Ventanas</t>
  </si>
  <si>
    <t>Suministro y colocación de vidrio fijo en aluminio y vidrio P65, liso  en huecos frontales en área de Digitalización (incluye laminado )</t>
  </si>
  <si>
    <t>p²</t>
  </si>
  <si>
    <t>Suministro y colocación de ventanas salomónicas de aluminio en baños</t>
  </si>
  <si>
    <t>Plafones</t>
  </si>
  <si>
    <t>Suministro e Instalación  Plafón 2'' x 2''  x 7mm vinil yeso (incluye estructura en metal Maint Tee y Cross Tee)</t>
  </si>
  <si>
    <t>Instalaciones Eléctricas</t>
  </si>
  <si>
    <t>Suministro y colocación de salidas cenitales</t>
  </si>
  <si>
    <t>Suministro e Instalación de Lámparas para luminarias Led 2" x 2" difusor mate,  de plafón parabólicas con tubos T8 de 18W 24", 800 LM, 4000 K, 120-277 VAC, 40MIL horas CERTIFICACIÓN UL. .</t>
  </si>
  <si>
    <t>Suministro y colocación de interruptores sencillos, color blanco  110V</t>
  </si>
  <si>
    <t>Suministro y colocación de tomacorriente doble, color blanco, 110-120V</t>
  </si>
  <si>
    <t xml:space="preserve">Suministro y colocación de salidas de data </t>
  </si>
  <si>
    <t>Suministro y colocación de panel de distribución de 8 a 16 circuitos (incluye breakers)</t>
  </si>
  <si>
    <t>pu</t>
  </si>
  <si>
    <t>Suministro y colocación ojos de buey y/o lámparas redondas led de 6´´ led, rango de 6,000- 6,500 k</t>
  </si>
  <si>
    <t>Suministro e instalación de acometida de data( Tubería de EMT 2", registros de 12" x 12" x 6, abrazaderas emt 2", conectores rectos de 2" y doble tubería en bx de 1")</t>
  </si>
  <si>
    <t>pie</t>
  </si>
  <si>
    <t>Suministro e Instalación de acometida eléctrica general en tuberías de  EMT de 1"  (Incluye dos líneas AWG # 6 THWN, 1 líneas  AWG #8 THWN y una línea AWG #10 THWN</t>
  </si>
  <si>
    <t>Instalaciones Sanitarias</t>
  </si>
  <si>
    <t xml:space="preserve">Suministro e instalación de inodoro color blanco, elongado, caida lenta, </t>
  </si>
  <si>
    <t>Suministro e instalación de lavamanos con pedestal</t>
  </si>
  <si>
    <t>Suministro e instalación de fregadero de una boca</t>
  </si>
  <si>
    <t>Construcción de vertedero 0.60x0.60 m (Incluye revestimiento de cerámica color blanco)</t>
  </si>
  <si>
    <t xml:space="preserve">Suministro e instalación de llave monomando cromado  de lavamanos </t>
  </si>
  <si>
    <t>Suministro e instalación de llave monomando cromado  de fregadero</t>
  </si>
  <si>
    <t>Suministro e instalación de llave roca manguera</t>
  </si>
  <si>
    <t>Construcción registro sanitario en block de 6" y tapa de hormigón. (incluye excavación y relleno)</t>
  </si>
  <si>
    <t>Construcción trampa de grasa en block de 6" y tapa de hormigón. (incluye excavación y relleno)</t>
  </si>
  <si>
    <t>Suministro e instalación de Tuberías y piezas de conexión para registros existentes</t>
  </si>
  <si>
    <t>Limpieza de séptico con equipo</t>
  </si>
  <si>
    <t>Destape y limpieza de filtrante pluviales frontales</t>
  </si>
  <si>
    <t>Mano de obra plomería</t>
  </si>
  <si>
    <t>Pintura</t>
  </si>
  <si>
    <t xml:space="preserve">Suministro y aplicación de pintura satinada. </t>
  </si>
  <si>
    <r>
      <t>m</t>
    </r>
    <r>
      <rPr>
        <sz val="12"/>
        <rFont val="Calibri"/>
        <family val="2"/>
      </rPr>
      <t>²</t>
    </r>
  </si>
  <si>
    <t>Misceláneos</t>
  </si>
  <si>
    <t xml:space="preserve">Suministro y colocación gabinete de piso en pino tratado color madera natural </t>
  </si>
  <si>
    <t>pl</t>
  </si>
  <si>
    <t>Suministro y colocación división de plywood en cubículos</t>
  </si>
  <si>
    <t xml:space="preserve">Reconstrucción de rampa de descarga en entrada </t>
  </si>
  <si>
    <t xml:space="preserve">Suministro y colocación de madera pino tratado tipo closet en vertedero, color madera natural </t>
  </si>
  <si>
    <t>Suministro y confección de tope de granito negro Galaxy natural</t>
  </si>
  <si>
    <t xml:space="preserve">Suministro y colocación de puerta de hierro corrediza en entrada incluye puerta peatonal, (ver diseño en planos) </t>
  </si>
  <si>
    <t xml:space="preserve">Suministro y colocación de toldo metálico parte frontal </t>
  </si>
  <si>
    <t>Suministro e instalacion de divisiones en madera hidrofugo color blanco de 5/8" para baños (incluye accesorios, llavines y soportes)</t>
  </si>
  <si>
    <t>Limpieza continua y final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</si>
  <si>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</si>
  <si>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</si>
  <si>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</si>
  <si>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</si>
  <si>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</si>
  <si>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</si>
  <si>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</si>
  <si>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</si>
  <si>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</si>
  <si>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</si>
  <si>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</si>
  <si>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</si>
  <si>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</si>
  <si>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</si>
  <si>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</si>
  <si>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</si>
  <si>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</si>
  <si>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</si>
  <si>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____________________________                                                                                               </t>
  </si>
  <si>
    <t xml:space="preserve">               </t>
  </si>
  <si>
    <t xml:space="preserve">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</si>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</sst>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  <numFmt numFmtId="172" formatCode="&quot;$&quot;#,##0.00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9" fontId="9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68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7" fillId="3" borderId="0" xfId="0" applyFont="1" applyFill="1"/>
    <xf numFmtId="4" fontId="4" fillId="0" borderId="0" xfId="0" applyNumberFormat="1" applyFont="1" applyAlignment="1">
      <alignment horizontal="center"/>
    </xf>
    <xf numFmtId="4" fontId="8" fillId="4" borderId="0" xfId="0" applyNumberFormat="1" applyFont="1" applyFill="1" applyAlignment="1" applyProtection="1">
      <alignment horizontal="left" vertical="top" wrapText="1"/>
      <protection locked="0"/>
    </xf>
    <xf numFmtId="2" fontId="11" fillId="4" borderId="0" xfId="0" applyNumberFormat="1" applyFont="1" applyFill="1" applyAlignment="1">
      <alignment horizontal="center"/>
    </xf>
    <xf numFmtId="0" fontId="12" fillId="0" borderId="0" xfId="0" applyFont="1"/>
    <xf numFmtId="0" fontId="11" fillId="4" borderId="0" xfId="0" applyFont="1" applyFill="1" applyAlignment="1">
      <alignment horizontal="center"/>
    </xf>
    <xf numFmtId="4" fontId="11" fillId="4" borderId="0" xfId="0" applyNumberFormat="1" applyFont="1" applyFill="1" applyAlignment="1">
      <alignment horizontal="right"/>
    </xf>
    <xf numFmtId="164" fontId="11" fillId="4" borderId="0" xfId="1" applyFont="1" applyFill="1" applyBorder="1" applyAlignment="1">
      <alignment horizontal="right"/>
    </xf>
    <xf numFmtId="167" fontId="11" fillId="4" borderId="0" xfId="1" applyNumberFormat="1" applyFont="1" applyFill="1" applyBorder="1" applyAlignment="1">
      <alignment horizontal="right"/>
    </xf>
    <xf numFmtId="0" fontId="12" fillId="4" borderId="0" xfId="0" applyFont="1" applyFill="1"/>
    <xf numFmtId="164" fontId="11" fillId="4" borderId="0" xfId="1" applyFont="1" applyFill="1" applyAlignment="1">
      <alignment horizontal="right"/>
    </xf>
    <xf numFmtId="167" fontId="11" fillId="4" borderId="0" xfId="1" applyNumberFormat="1" applyFont="1" applyFill="1" applyAlignment="1">
      <alignment horizontal="right"/>
    </xf>
    <xf numFmtId="0" fontId="13" fillId="4" borderId="0" xfId="0" applyFont="1" applyFill="1"/>
    <xf numFmtId="0" fontId="11" fillId="4" borderId="0" xfId="0" applyFont="1" applyFill="1"/>
    <xf numFmtId="0" fontId="14" fillId="4" borderId="0" xfId="0" applyFont="1" applyFill="1"/>
    <xf numFmtId="4" fontId="14" fillId="4" borderId="0" xfId="0" applyNumberFormat="1" applyFont="1" applyFill="1"/>
    <xf numFmtId="4" fontId="15" fillId="4" borderId="0" xfId="0" applyNumberFormat="1" applyFont="1" applyFill="1" applyAlignment="1" applyProtection="1">
      <alignment horizontal="left"/>
      <protection locked="0"/>
    </xf>
    <xf numFmtId="4" fontId="14" fillId="4" borderId="0" xfId="1" applyNumberFormat="1" applyFont="1" applyFill="1" applyBorder="1" applyAlignment="1" applyProtection="1">
      <alignment horizontal="right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7" fillId="4" borderId="0" xfId="0" applyFont="1" applyFill="1" applyAlignment="1">
      <alignment horizontal="left" vertical="center" readingOrder="1"/>
    </xf>
    <xf numFmtId="0" fontId="7" fillId="4" borderId="0" xfId="0" applyFont="1" applyFill="1"/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2" fontId="11" fillId="4" borderId="0" xfId="0" applyNumberFormat="1" applyFont="1" applyFill="1"/>
    <xf numFmtId="168" fontId="11" fillId="4" borderId="0" xfId="0" applyNumberFormat="1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167" fontId="20" fillId="0" borderId="0" xfId="1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4" fontId="21" fillId="0" borderId="1" xfId="1" applyFont="1" applyFill="1" applyBorder="1" applyAlignment="1">
      <alignment horizontal="right" vertical="center"/>
    </xf>
    <xf numFmtId="164" fontId="21" fillId="0" borderId="1" xfId="1" applyFont="1" applyFill="1" applyBorder="1" applyAlignment="1">
      <alignment horizontal="right"/>
    </xf>
    <xf numFmtId="169" fontId="21" fillId="2" borderId="2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vertical="center"/>
    </xf>
    <xf numFmtId="2" fontId="18" fillId="2" borderId="3" xfId="5" applyNumberFormat="1" applyFont="1" applyFill="1" applyBorder="1" applyAlignment="1">
      <alignment horizontal="center" vertical="center"/>
    </xf>
    <xf numFmtId="164" fontId="18" fillId="2" borderId="3" xfId="5" applyFont="1" applyFill="1" applyBorder="1" applyAlignment="1">
      <alignment horizontal="center" vertical="center"/>
    </xf>
    <xf numFmtId="165" fontId="18" fillId="2" borderId="1" xfId="8" applyFont="1" applyFill="1" applyBorder="1" applyAlignment="1">
      <alignment horizontal="right" vertical="center"/>
    </xf>
    <xf numFmtId="2" fontId="22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2" fontId="18" fillId="0" borderId="0" xfId="5" applyNumberFormat="1" applyFont="1" applyFill="1" applyBorder="1" applyAlignment="1">
      <alignment horizontal="center" vertical="center"/>
    </xf>
    <xf numFmtId="164" fontId="18" fillId="0" borderId="0" xfId="5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165" fontId="18" fillId="0" borderId="1" xfId="8" applyFont="1" applyFill="1" applyBorder="1" applyAlignment="1">
      <alignment horizontal="right" vertical="center"/>
    </xf>
    <xf numFmtId="2" fontId="21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10" fontId="21" fillId="4" borderId="0" xfId="23" applyNumberFormat="1" applyFont="1" applyFill="1" applyBorder="1" applyAlignment="1" applyProtection="1">
      <alignment horizontal="center" vertical="center"/>
    </xf>
    <xf numFmtId="2" fontId="21" fillId="4" borderId="0" xfId="0" applyNumberFormat="1" applyFont="1" applyFill="1" applyAlignment="1">
      <alignment horizontal="right" vertical="center"/>
    </xf>
    <xf numFmtId="10" fontId="21" fillId="4" borderId="0" xfId="23" applyNumberFormat="1" applyFont="1" applyFill="1" applyBorder="1" applyAlignment="1">
      <alignment horizontal="center" vertical="center"/>
    </xf>
    <xf numFmtId="164" fontId="21" fillId="4" borderId="0" xfId="1" applyFont="1" applyFill="1" applyBorder="1" applyAlignment="1">
      <alignment horizontal="right" vertical="center"/>
    </xf>
    <xf numFmtId="165" fontId="21" fillId="4" borderId="0" xfId="8" applyFont="1" applyFill="1" applyBorder="1" applyAlignment="1">
      <alignment horizontal="right" vertical="center"/>
    </xf>
    <xf numFmtId="169" fontId="21" fillId="2" borderId="2" xfId="0" applyNumberFormat="1" applyFont="1" applyFill="1" applyBorder="1" applyAlignment="1">
      <alignment vertical="center"/>
    </xf>
    <xf numFmtId="2" fontId="18" fillId="2" borderId="3" xfId="1" applyNumberFormat="1" applyFont="1" applyFill="1" applyBorder="1" applyAlignment="1">
      <alignment horizontal="right" vertical="center"/>
    </xf>
    <xf numFmtId="164" fontId="18" fillId="2" borderId="3" xfId="1" applyFont="1" applyFill="1" applyBorder="1" applyAlignment="1">
      <alignment horizontal="center" vertical="center"/>
    </xf>
    <xf numFmtId="40" fontId="18" fillId="2" borderId="3" xfId="1" applyNumberFormat="1" applyFont="1" applyFill="1" applyBorder="1" applyAlignment="1">
      <alignment horizontal="right" vertical="center"/>
    </xf>
    <xf numFmtId="0" fontId="22" fillId="0" borderId="0" xfId="0" applyFont="1"/>
    <xf numFmtId="10" fontId="21" fillId="0" borderId="0" xfId="23" applyNumberFormat="1" applyFont="1" applyAlignment="1" applyProtection="1">
      <alignment horizontal="center"/>
    </xf>
    <xf numFmtId="2" fontId="21" fillId="0" borderId="0" xfId="0" applyNumberFormat="1" applyFont="1" applyAlignment="1">
      <alignment horizontal="center"/>
    </xf>
    <xf numFmtId="10" fontId="21" fillId="0" borderId="0" xfId="23" applyNumberFormat="1" applyFont="1"/>
    <xf numFmtId="166" fontId="18" fillId="0" borderId="0" xfId="23" applyNumberFormat="1" applyFont="1" applyAlignment="1"/>
    <xf numFmtId="166" fontId="18" fillId="0" borderId="0" xfId="23" applyNumberFormat="1" applyFont="1"/>
    <xf numFmtId="2" fontId="18" fillId="4" borderId="0" xfId="0" applyNumberFormat="1" applyFont="1" applyFill="1" applyAlignment="1">
      <alignment horizontal="center"/>
    </xf>
    <xf numFmtId="0" fontId="24" fillId="4" borderId="0" xfId="0" applyFont="1" applyFill="1"/>
    <xf numFmtId="10" fontId="21" fillId="4" borderId="0" xfId="23" applyNumberFormat="1" applyFont="1" applyFill="1" applyBorder="1" applyAlignment="1" applyProtection="1">
      <alignment horizontal="center"/>
    </xf>
    <xf numFmtId="2" fontId="21" fillId="4" borderId="0" xfId="0" applyNumberFormat="1" applyFont="1" applyFill="1" applyAlignment="1">
      <alignment horizontal="center"/>
    </xf>
    <xf numFmtId="10" fontId="21" fillId="4" borderId="0" xfId="23" applyNumberFormat="1" applyFont="1" applyFill="1" applyBorder="1"/>
    <xf numFmtId="166" fontId="18" fillId="4" borderId="0" xfId="23" applyNumberFormat="1" applyFont="1" applyFill="1" applyBorder="1" applyAlignment="1"/>
    <xf numFmtId="166" fontId="18" fillId="4" borderId="0" xfId="23" applyNumberFormat="1" applyFont="1" applyFill="1" applyBorder="1"/>
    <xf numFmtId="10" fontId="21" fillId="0" borderId="1" xfId="23" applyNumberFormat="1" applyFont="1" applyBorder="1" applyAlignment="1">
      <alignment horizontal="center" vertical="center"/>
    </xf>
    <xf numFmtId="165" fontId="21" fillId="0" borderId="1" xfId="8" applyFont="1" applyFill="1" applyBorder="1" applyAlignment="1">
      <alignment horizontal="right" vertical="center"/>
    </xf>
    <xf numFmtId="164" fontId="18" fillId="2" borderId="3" xfId="1" applyFont="1" applyFill="1" applyBorder="1" applyAlignment="1">
      <alignment horizontal="right" vertical="center"/>
    </xf>
    <xf numFmtId="10" fontId="18" fillId="2" borderId="3" xfId="23" applyNumberFormat="1" applyFont="1" applyFill="1" applyBorder="1" applyAlignment="1">
      <alignment horizontal="center" vertical="center"/>
    </xf>
    <xf numFmtId="169" fontId="21" fillId="2" borderId="4" xfId="0" applyNumberFormat="1" applyFont="1" applyFill="1" applyBorder="1" applyAlignment="1">
      <alignment vertical="center"/>
    </xf>
    <xf numFmtId="2" fontId="18" fillId="2" borderId="5" xfId="0" applyNumberFormat="1" applyFont="1" applyFill="1" applyBorder="1" applyAlignment="1">
      <alignment vertical="center"/>
    </xf>
    <xf numFmtId="2" fontId="18" fillId="2" borderId="5" xfId="1" applyNumberFormat="1" applyFont="1" applyFill="1" applyBorder="1" applyAlignment="1">
      <alignment horizontal="right" vertical="center"/>
    </xf>
    <xf numFmtId="164" fontId="18" fillId="2" borderId="5" xfId="1" applyFont="1" applyFill="1" applyBorder="1" applyAlignment="1">
      <alignment horizontal="right" vertical="center"/>
    </xf>
    <xf numFmtId="40" fontId="18" fillId="2" borderId="5" xfId="1" applyNumberFormat="1" applyFont="1" applyFill="1" applyBorder="1" applyAlignment="1">
      <alignment horizontal="right" vertical="center"/>
    </xf>
    <xf numFmtId="2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0" fontId="21" fillId="0" borderId="0" xfId="23" applyNumberFormat="1" applyFont="1" applyBorder="1" applyAlignment="1" applyProtection="1">
      <alignment horizontal="center" vertical="center" wrapText="1"/>
    </xf>
    <xf numFmtId="10" fontId="21" fillId="0" borderId="0" xfId="23" applyNumberFormat="1" applyFont="1" applyBorder="1" applyAlignment="1">
      <alignment horizontal="center" vertical="center" wrapText="1"/>
    </xf>
    <xf numFmtId="164" fontId="21" fillId="0" borderId="0" xfId="1" applyFont="1" applyFill="1" applyBorder="1" applyAlignment="1">
      <alignment horizontal="center" vertical="center" wrapText="1"/>
    </xf>
    <xf numFmtId="165" fontId="21" fillId="0" borderId="0" xfId="8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0" fontId="21" fillId="0" borderId="0" xfId="23" applyNumberFormat="1" applyFont="1" applyAlignment="1" applyProtection="1">
      <alignment horizontal="center" vertical="center"/>
    </xf>
    <xf numFmtId="2" fontId="21" fillId="0" borderId="0" xfId="0" applyNumberFormat="1" applyFont="1" applyAlignment="1">
      <alignment horizontal="right" vertical="center"/>
    </xf>
    <xf numFmtId="10" fontId="21" fillId="0" borderId="0" xfId="23" applyNumberFormat="1" applyFont="1" applyAlignment="1">
      <alignment vertical="center"/>
    </xf>
    <xf numFmtId="166" fontId="18" fillId="0" borderId="0" xfId="23" applyNumberFormat="1" applyFont="1" applyAlignment="1">
      <alignment vertical="center"/>
    </xf>
    <xf numFmtId="2" fontId="21" fillId="0" borderId="0" xfId="0" applyNumberFormat="1" applyFont="1" applyAlignment="1">
      <alignment horizontal="center" vertical="center"/>
    </xf>
    <xf numFmtId="10" fontId="21" fillId="0" borderId="0" xfId="23" applyNumberFormat="1" applyFont="1" applyBorder="1" applyAlignment="1" applyProtection="1">
      <alignment horizontal="center" vertical="center"/>
    </xf>
    <xf numFmtId="9" fontId="21" fillId="0" borderId="0" xfId="23" applyFont="1" applyBorder="1" applyAlignment="1">
      <alignment horizontal="center" vertical="center"/>
    </xf>
    <xf numFmtId="164" fontId="21" fillId="0" borderId="0" xfId="1" applyFont="1" applyFill="1" applyBorder="1" applyAlignment="1">
      <alignment horizontal="right" vertical="center"/>
    </xf>
    <xf numFmtId="164" fontId="18" fillId="0" borderId="0" xfId="1" applyFont="1" applyFill="1" applyBorder="1" applyAlignment="1">
      <alignment horizontal="right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9" fontId="21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vertical="center"/>
    </xf>
    <xf numFmtId="165" fontId="18" fillId="0" borderId="0" xfId="8" applyFont="1" applyFill="1" applyBorder="1" applyAlignment="1">
      <alignment horizontal="right" vertical="center"/>
    </xf>
    <xf numFmtId="172" fontId="25" fillId="0" borderId="1" xfId="1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center"/>
    </xf>
    <xf numFmtId="169" fontId="21" fillId="2" borderId="7" xfId="0" applyNumberFormat="1" applyFont="1" applyFill="1" applyBorder="1" applyAlignment="1">
      <alignment vertical="center"/>
    </xf>
    <xf numFmtId="2" fontId="18" fillId="2" borderId="8" xfId="0" applyNumberFormat="1" applyFont="1" applyFill="1" applyBorder="1" applyAlignment="1">
      <alignment vertical="center"/>
    </xf>
    <xf numFmtId="2" fontId="18" fillId="2" borderId="8" xfId="1" applyNumberFormat="1" applyFont="1" applyFill="1" applyBorder="1" applyAlignment="1">
      <alignment horizontal="right" vertical="center"/>
    </xf>
    <xf numFmtId="164" fontId="18" fillId="2" borderId="8" xfId="1" applyFont="1" applyFill="1" applyBorder="1" applyAlignment="1">
      <alignment horizontal="right" vertical="center"/>
    </xf>
    <xf numFmtId="40" fontId="18" fillId="2" borderId="8" xfId="1" applyNumberFormat="1" applyFont="1" applyFill="1" applyBorder="1" applyAlignment="1">
      <alignment horizontal="right" vertical="center"/>
    </xf>
    <xf numFmtId="165" fontId="18" fillId="2" borderId="9" xfId="8" applyFont="1" applyFill="1" applyBorder="1" applyAlignment="1">
      <alignment horizontal="right" vertical="center"/>
    </xf>
    <xf numFmtId="4" fontId="21" fillId="0" borderId="1" xfId="0" applyNumberFormat="1" applyFont="1" applyBorder="1" applyAlignment="1" applyProtection="1">
      <alignment horizontal="right" vertical="center"/>
      <protection locked="0"/>
    </xf>
    <xf numFmtId="2" fontId="18" fillId="2" borderId="3" xfId="0" applyNumberFormat="1" applyFont="1" applyFill="1" applyBorder="1" applyAlignment="1" applyProtection="1">
      <alignment vertic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64" fontId="4" fillId="0" borderId="0" xfId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justify"/>
      <protection locked="0"/>
    </xf>
    <xf numFmtId="0" fontId="18" fillId="0" borderId="0" xfId="0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12" fillId="4" borderId="0" xfId="0" applyFont="1" applyFill="1" applyAlignment="1">
      <alignment horizontal="left"/>
    </xf>
    <xf numFmtId="167" fontId="20" fillId="0" borderId="0" xfId="1" applyNumberFormat="1" applyFont="1" applyFill="1" applyBorder="1" applyAlignment="1" applyProtection="1">
      <alignment horizontal="left"/>
      <protection locked="0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7" fillId="4" borderId="0" xfId="0" applyFont="1" applyFill="1" applyAlignment="1">
      <alignment horizontal="center" readingOrder="1"/>
    </xf>
    <xf numFmtId="0" fontId="18" fillId="0" borderId="0" xfId="0" applyFont="1" applyAlignment="1" applyProtection="1">
      <alignment horizontal="left" vertical="justify"/>
      <protection locked="0"/>
    </xf>
    <xf numFmtId="0" fontId="18" fillId="0" borderId="0" xfId="19" applyFont="1" applyAlignment="1" applyProtection="1">
      <alignment horizontal="center"/>
      <protection locked="0"/>
    </xf>
    <xf numFmtId="0" fontId="19" fillId="0" borderId="0" xfId="19" applyFont="1" applyAlignment="1" applyProtection="1">
      <alignment horizontal="center"/>
      <protection locked="0"/>
    </xf>
    <xf numFmtId="0" fontId="2" fillId="0" borderId="0" xfId="0" applyFont="1" applyAlignment="1"/>
  </cellXfs>
  <cellStyles count="24">
    <cellStyle name="Millares" xfId="1" builtinId="3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oneda" xfId="8" builtinId="4"/>
    <cellStyle name="Moneda 2" xfId="9" xr:uid="{00000000-0005-0000-0000-000008000000}"/>
    <cellStyle name="Moneda 2 2" xfId="10" xr:uid="{00000000-0005-0000-0000-000009000000}"/>
    <cellStyle name="Moneda 2 3" xfId="11" xr:uid="{00000000-0005-0000-0000-00000A000000}"/>
    <cellStyle name="Moneda 2 4" xfId="12" xr:uid="{00000000-0005-0000-0000-00000B000000}"/>
    <cellStyle name="Moneda 2 5" xfId="13" xr:uid="{00000000-0005-0000-0000-00000C000000}"/>
    <cellStyle name="Normal" xfId="0" builtinId="0"/>
    <cellStyle name="Normal 10 2" xfId="14" xr:uid="{00000000-0005-0000-0000-00000E000000}"/>
    <cellStyle name="Normal 2" xfId="15" xr:uid="{00000000-0005-0000-0000-00000F000000}"/>
    <cellStyle name="Normal 2 2" xfId="16" xr:uid="{00000000-0005-0000-0000-000010000000}"/>
    <cellStyle name="Normal 2 3" xfId="17" xr:uid="{00000000-0005-0000-0000-000011000000}"/>
    <cellStyle name="Normal 2 3 2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Porcentaje" xfId="2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158"/>
  <sheetViews>
    <sheetView showGridLines="0" tabSelected="1" view="pageBreakPreview" zoomScale="90" zoomScaleNormal="90" zoomScaleSheetLayoutView="90" workbookViewId="0">
      <selection activeCell="O29" sqref="O29"/>
    </sheetView>
  </sheetViews>
  <sheetFormatPr defaultColWidth="41" defaultRowHeight="14.25"/>
  <cols>
    <col min="1" max="1" width="8.42578125" style="5" customWidth="1"/>
    <col min="2" max="2" width="62.5703125" style="1" customWidth="1"/>
    <col min="3" max="3" width="7.42578125" style="1" customWidth="1"/>
    <col min="4" max="4" width="10" style="2" customWidth="1"/>
    <col min="5" max="5" width="14.85546875" style="6" customWidth="1"/>
    <col min="6" max="6" width="15.7109375" style="1" bestFit="1" customWidth="1"/>
    <col min="7" max="7" width="25.42578125" style="1" customWidth="1"/>
    <col min="8" max="236" width="11" style="1" customWidth="1"/>
    <col min="237" max="237" width="6.140625" style="1" customWidth="1"/>
    <col min="238" max="16384" width="41" style="1"/>
  </cols>
  <sheetData>
    <row r="1" spans="1:7">
      <c r="A1" s="138"/>
      <c r="B1" s="139"/>
      <c r="C1" s="140"/>
      <c r="D1" s="141"/>
      <c r="E1" s="142"/>
      <c r="F1" s="143"/>
      <c r="G1" s="143"/>
    </row>
    <row r="2" spans="1:7">
      <c r="A2" s="138"/>
      <c r="B2" s="139"/>
      <c r="C2" s="140"/>
      <c r="D2" s="141"/>
      <c r="E2" s="142"/>
      <c r="F2" s="143"/>
      <c r="G2" s="143"/>
    </row>
    <row r="3" spans="1:7">
      <c r="A3" s="138"/>
      <c r="B3" s="139"/>
      <c r="C3" s="140"/>
      <c r="D3" s="141"/>
      <c r="E3" s="142"/>
      <c r="F3" s="143"/>
      <c r="G3" s="143"/>
    </row>
    <row r="4" spans="1:7">
      <c r="A4" s="138"/>
      <c r="B4" s="139"/>
      <c r="C4" s="140"/>
      <c r="D4" s="141"/>
      <c r="E4" s="142"/>
      <c r="F4" s="143"/>
      <c r="G4" s="143"/>
    </row>
    <row r="5" spans="1:7">
      <c r="A5" s="138"/>
      <c r="B5" s="139"/>
      <c r="C5" s="140"/>
      <c r="D5" s="141"/>
      <c r="E5" s="142"/>
      <c r="F5" s="143"/>
      <c r="G5" s="143"/>
    </row>
    <row r="6" spans="1:7">
      <c r="A6" s="138"/>
      <c r="B6" s="139"/>
      <c r="C6" s="140"/>
      <c r="D6" s="141"/>
      <c r="E6" s="142"/>
      <c r="F6" s="143"/>
      <c r="G6" s="143"/>
    </row>
    <row r="7" spans="1:7" ht="15.75">
      <c r="A7" s="162"/>
      <c r="B7" s="162"/>
      <c r="C7" s="162"/>
      <c r="D7" s="162"/>
      <c r="E7" s="162"/>
      <c r="F7" s="162"/>
      <c r="G7" s="162"/>
    </row>
    <row r="8" spans="1:7" ht="15.75">
      <c r="A8" s="162"/>
      <c r="B8" s="162"/>
      <c r="C8" s="162"/>
      <c r="D8" s="162"/>
      <c r="E8" s="162"/>
      <c r="F8" s="162"/>
      <c r="G8" s="162"/>
    </row>
    <row r="9" spans="1:7" ht="18">
      <c r="A9" s="163"/>
      <c r="B9" s="163"/>
      <c r="C9" s="163"/>
      <c r="D9" s="163"/>
      <c r="E9" s="163"/>
      <c r="F9" s="163"/>
      <c r="G9" s="163"/>
    </row>
    <row r="10" spans="1:7" ht="18">
      <c r="A10" s="163"/>
      <c r="B10" s="163"/>
      <c r="C10" s="163"/>
      <c r="D10" s="163"/>
      <c r="E10" s="163"/>
      <c r="F10" s="163"/>
      <c r="G10" s="163"/>
    </row>
    <row r="11" spans="1:7">
      <c r="A11" s="138"/>
      <c r="B11" s="139"/>
      <c r="C11" s="140"/>
      <c r="D11" s="141"/>
      <c r="E11" s="142"/>
      <c r="F11" s="143"/>
      <c r="G11" s="143"/>
    </row>
    <row r="12" spans="1:7" ht="16.5" customHeight="1">
      <c r="A12" s="144" t="s">
        <v>0</v>
      </c>
      <c r="B12" s="161" t="s">
        <v>1</v>
      </c>
      <c r="C12" s="161"/>
      <c r="D12" s="161"/>
      <c r="E12" s="145"/>
      <c r="F12" s="146"/>
      <c r="G12" s="139"/>
    </row>
    <row r="13" spans="1:7" ht="15" customHeight="1">
      <c r="A13" s="147"/>
      <c r="B13" s="161"/>
      <c r="C13" s="161"/>
      <c r="D13" s="161"/>
      <c r="E13" s="145"/>
      <c r="F13" s="148" t="s">
        <v>2</v>
      </c>
      <c r="G13" s="149"/>
    </row>
    <row r="14" spans="1:7" ht="8.25" customHeight="1">
      <c r="A14" s="147"/>
      <c r="B14" s="139"/>
      <c r="C14" s="150"/>
      <c r="D14" s="151"/>
      <c r="E14" s="139"/>
      <c r="F14" s="139"/>
      <c r="G14" s="139"/>
    </row>
    <row r="15" spans="1:7" ht="18.75" customHeight="1">
      <c r="A15" s="152" t="s">
        <v>3</v>
      </c>
      <c r="B15" s="153" t="s">
        <v>4</v>
      </c>
      <c r="C15" s="139"/>
      <c r="D15" s="139"/>
      <c r="E15" s="148" t="s">
        <v>5</v>
      </c>
      <c r="F15" s="156"/>
      <c r="G15" s="156"/>
    </row>
    <row r="16" spans="1:7" ht="21" customHeight="1">
      <c r="A16" s="154"/>
      <c r="B16" s="139"/>
      <c r="C16" s="139"/>
      <c r="D16" s="139"/>
      <c r="E16" s="148" t="s">
        <v>6</v>
      </c>
      <c r="F16" s="156"/>
      <c r="G16" s="156"/>
    </row>
    <row r="17" spans="1:238" ht="9.75" customHeight="1">
      <c r="A17" s="114"/>
      <c r="C17" s="113"/>
      <c r="E17" s="113"/>
      <c r="F17" s="41"/>
      <c r="G17" s="41"/>
    </row>
    <row r="18" spans="1:238" ht="24" customHeight="1">
      <c r="A18" s="110" t="s">
        <v>7</v>
      </c>
      <c r="B18" s="111" t="s">
        <v>8</v>
      </c>
      <c r="C18" s="111" t="s">
        <v>9</v>
      </c>
      <c r="D18" s="111" t="s">
        <v>10</v>
      </c>
      <c r="E18" s="112" t="s">
        <v>11</v>
      </c>
      <c r="F18" s="111" t="s">
        <v>12</v>
      </c>
      <c r="G18" s="111" t="s">
        <v>13</v>
      </c>
    </row>
    <row r="19" spans="1:238" ht="18.75" customHeight="1">
      <c r="A19" s="115"/>
      <c r="B19" s="116"/>
      <c r="C19" s="2"/>
      <c r="E19" s="117"/>
      <c r="F19" s="2"/>
      <c r="G19" s="2"/>
    </row>
    <row r="20" spans="1:238" customFormat="1" ht="18.75" customHeight="1">
      <c r="A20" s="118">
        <v>1</v>
      </c>
      <c r="B20" s="119" t="s">
        <v>14</v>
      </c>
      <c r="C20" s="42"/>
      <c r="D20" s="42"/>
      <c r="E20" s="42"/>
      <c r="F20" s="42"/>
      <c r="G20" s="4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64"/>
      <c r="ID20" s="164"/>
    </row>
    <row r="21" spans="1:238" ht="27" customHeight="1">
      <c r="A21" s="43">
        <f>A20+0.01</f>
        <v>1.01</v>
      </c>
      <c r="B21" s="44" t="s">
        <v>15</v>
      </c>
      <c r="C21" s="43" t="s">
        <v>16</v>
      </c>
      <c r="D21" s="43">
        <v>5</v>
      </c>
      <c r="E21" s="133"/>
      <c r="F21" s="45">
        <f>+D21*E21</f>
        <v>0</v>
      </c>
      <c r="G21" s="46"/>
    </row>
    <row r="22" spans="1:238" ht="27" customHeight="1">
      <c r="A22" s="43">
        <f t="shared" ref="A22:A30" si="0">A21+0.01</f>
        <v>1.02</v>
      </c>
      <c r="B22" s="44" t="s">
        <v>17</v>
      </c>
      <c r="C22" s="43" t="s">
        <v>16</v>
      </c>
      <c r="D22" s="43">
        <v>4</v>
      </c>
      <c r="E22" s="133"/>
      <c r="F22" s="45">
        <f t="shared" ref="F22:F30" si="1">+D22*E22</f>
        <v>0</v>
      </c>
      <c r="G22" s="46"/>
    </row>
    <row r="23" spans="1:238" ht="27" customHeight="1">
      <c r="A23" s="43">
        <f t="shared" si="0"/>
        <v>1.03</v>
      </c>
      <c r="B23" s="44" t="s">
        <v>18</v>
      </c>
      <c r="C23" s="43" t="s">
        <v>19</v>
      </c>
      <c r="D23" s="43">
        <v>18.96</v>
      </c>
      <c r="E23" s="133"/>
      <c r="F23" s="45">
        <f t="shared" si="1"/>
        <v>0</v>
      </c>
      <c r="G23" s="46"/>
    </row>
    <row r="24" spans="1:238" ht="27" customHeight="1">
      <c r="A24" s="43">
        <f t="shared" si="0"/>
        <v>1.04</v>
      </c>
      <c r="B24" s="44" t="s">
        <v>20</v>
      </c>
      <c r="C24" s="43" t="s">
        <v>19</v>
      </c>
      <c r="D24" s="43">
        <v>108.96</v>
      </c>
      <c r="E24" s="133"/>
      <c r="F24" s="45">
        <f t="shared" si="1"/>
        <v>0</v>
      </c>
      <c r="G24" s="46"/>
    </row>
    <row r="25" spans="1:238" ht="27" customHeight="1">
      <c r="A25" s="43">
        <f t="shared" si="0"/>
        <v>1.05</v>
      </c>
      <c r="B25" s="44" t="s">
        <v>21</v>
      </c>
      <c r="C25" s="43" t="s">
        <v>19</v>
      </c>
      <c r="D25" s="43">
        <v>29.25</v>
      </c>
      <c r="E25" s="133"/>
      <c r="F25" s="45">
        <f t="shared" si="1"/>
        <v>0</v>
      </c>
      <c r="G25" s="46"/>
    </row>
    <row r="26" spans="1:238" ht="27" customHeight="1">
      <c r="A26" s="43">
        <f t="shared" si="0"/>
        <v>1.06</v>
      </c>
      <c r="B26" s="44" t="s">
        <v>22</v>
      </c>
      <c r="C26" s="43" t="s">
        <v>19</v>
      </c>
      <c r="D26" s="43">
        <v>30</v>
      </c>
      <c r="E26" s="133"/>
      <c r="F26" s="45">
        <f t="shared" si="1"/>
        <v>0</v>
      </c>
      <c r="G26" s="46"/>
    </row>
    <row r="27" spans="1:238" ht="27" customHeight="1">
      <c r="A27" s="43">
        <f t="shared" si="0"/>
        <v>1.07</v>
      </c>
      <c r="B27" s="44" t="s">
        <v>23</v>
      </c>
      <c r="C27" s="43" t="s">
        <v>16</v>
      </c>
      <c r="D27" s="43">
        <v>8</v>
      </c>
      <c r="E27" s="133"/>
      <c r="F27" s="45">
        <f t="shared" si="1"/>
        <v>0</v>
      </c>
      <c r="G27" s="46"/>
    </row>
    <row r="28" spans="1:238" ht="33.950000000000003" customHeight="1">
      <c r="A28" s="43">
        <f t="shared" si="0"/>
        <v>1.08</v>
      </c>
      <c r="B28" s="44" t="s">
        <v>24</v>
      </c>
      <c r="C28" s="43" t="s">
        <v>25</v>
      </c>
      <c r="D28" s="43">
        <v>1</v>
      </c>
      <c r="E28" s="133"/>
      <c r="F28" s="45">
        <f t="shared" si="1"/>
        <v>0</v>
      </c>
      <c r="G28" s="46"/>
    </row>
    <row r="29" spans="1:238" ht="33.950000000000003" customHeight="1">
      <c r="A29" s="43">
        <f t="shared" si="0"/>
        <v>1.0900000000000001</v>
      </c>
      <c r="B29" s="44" t="s">
        <v>26</v>
      </c>
      <c r="C29" s="43" t="s">
        <v>27</v>
      </c>
      <c r="D29" s="43">
        <v>12</v>
      </c>
      <c r="E29" s="133"/>
      <c r="F29" s="45">
        <f t="shared" si="1"/>
        <v>0</v>
      </c>
      <c r="G29" s="46"/>
    </row>
    <row r="30" spans="1:238" ht="25.5" customHeight="1">
      <c r="A30" s="43">
        <f t="shared" si="0"/>
        <v>1.1000000000000001</v>
      </c>
      <c r="B30" s="44" t="s">
        <v>28</v>
      </c>
      <c r="C30" s="43" t="s">
        <v>25</v>
      </c>
      <c r="D30" s="43">
        <v>1</v>
      </c>
      <c r="E30" s="133"/>
      <c r="F30" s="45">
        <f t="shared" si="1"/>
        <v>0</v>
      </c>
      <c r="G30" s="46"/>
    </row>
    <row r="31" spans="1:238" ht="21.75" customHeight="1">
      <c r="A31" s="47"/>
      <c r="B31" s="48" t="s">
        <v>29</v>
      </c>
      <c r="C31" s="49"/>
      <c r="D31" s="50"/>
      <c r="E31" s="134"/>
      <c r="F31" s="48"/>
      <c r="G31" s="51">
        <f>SUM(F21:F30)</f>
        <v>0</v>
      </c>
    </row>
    <row r="32" spans="1:238" ht="22.5" customHeight="1">
      <c r="A32" s="52"/>
      <c r="B32" s="53"/>
      <c r="C32" s="54"/>
      <c r="D32" s="54"/>
      <c r="E32" s="135"/>
      <c r="F32" s="54"/>
      <c r="G32" s="54"/>
    </row>
    <row r="33" spans="1:238" customFormat="1" ht="22.5" customHeight="1">
      <c r="A33" s="120">
        <v>2</v>
      </c>
      <c r="B33" s="121" t="s">
        <v>30</v>
      </c>
      <c r="C33" s="42"/>
      <c r="D33" s="42"/>
      <c r="E33" s="136"/>
      <c r="F33" s="42"/>
      <c r="G33" s="4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64"/>
      <c r="ID33" s="164"/>
    </row>
    <row r="34" spans="1:238" ht="33.950000000000003" customHeight="1">
      <c r="A34" s="43">
        <v>2.0099999999999998</v>
      </c>
      <c r="B34" s="44" t="s">
        <v>31</v>
      </c>
      <c r="C34" s="43" t="s">
        <v>19</v>
      </c>
      <c r="D34" s="43">
        <v>25.86</v>
      </c>
      <c r="E34" s="133"/>
      <c r="F34" s="45">
        <f>+D34*E34</f>
        <v>0</v>
      </c>
      <c r="G34" s="46"/>
    </row>
    <row r="35" spans="1:238" ht="45">
      <c r="A35" s="43">
        <f>A34+0.01</f>
        <v>2.0199999999999996</v>
      </c>
      <c r="B35" s="44" t="s">
        <v>32</v>
      </c>
      <c r="C35" s="43" t="s">
        <v>19</v>
      </c>
      <c r="D35" s="43">
        <v>55.11</v>
      </c>
      <c r="E35" s="133"/>
      <c r="F35" s="45">
        <f t="shared" ref="F35:F36" si="2">+D35*E35</f>
        <v>0</v>
      </c>
      <c r="G35" s="46"/>
    </row>
    <row r="36" spans="1:238" ht="70.5" customHeight="1">
      <c r="A36" s="43">
        <v>2.0299999999999998</v>
      </c>
      <c r="B36" s="44" t="s">
        <v>33</v>
      </c>
      <c r="C36" s="43" t="s">
        <v>19</v>
      </c>
      <c r="D36" s="43">
        <v>112.28</v>
      </c>
      <c r="E36" s="133"/>
      <c r="F36" s="45">
        <f t="shared" si="2"/>
        <v>0</v>
      </c>
      <c r="G36" s="46"/>
    </row>
    <row r="37" spans="1:238" ht="23.25" customHeight="1">
      <c r="A37" s="47"/>
      <c r="B37" s="48" t="s">
        <v>29</v>
      </c>
      <c r="C37" s="49"/>
      <c r="D37" s="50"/>
      <c r="E37" s="134"/>
      <c r="F37" s="48"/>
      <c r="G37" s="51">
        <f>SUM(F34:F36)</f>
        <v>0</v>
      </c>
    </row>
    <row r="38" spans="1:238" ht="25.5" customHeight="1">
      <c r="A38" s="122"/>
      <c r="B38" s="123"/>
      <c r="C38" s="56"/>
      <c r="D38" s="57"/>
      <c r="E38" s="137"/>
      <c r="F38" s="123"/>
      <c r="G38" s="124"/>
    </row>
    <row r="39" spans="1:238" ht="24" customHeight="1">
      <c r="A39" s="120">
        <v>3</v>
      </c>
      <c r="B39" s="121" t="s">
        <v>34</v>
      </c>
      <c r="C39" s="42"/>
      <c r="D39" s="42"/>
      <c r="E39" s="136"/>
      <c r="F39" s="42"/>
      <c r="G39" s="42"/>
    </row>
    <row r="40" spans="1:238" ht="38.25" customHeight="1">
      <c r="A40" s="58">
        <v>3.1</v>
      </c>
      <c r="B40" s="44" t="s">
        <v>35</v>
      </c>
      <c r="C40" s="43" t="s">
        <v>36</v>
      </c>
      <c r="D40" s="43">
        <v>1.05</v>
      </c>
      <c r="E40" s="133"/>
      <c r="F40" s="45">
        <f>+D40*E40</f>
        <v>0</v>
      </c>
      <c r="G40" s="59"/>
    </row>
    <row r="41" spans="1:238" ht="36" customHeight="1">
      <c r="A41" s="58">
        <v>3.2</v>
      </c>
      <c r="B41" s="44" t="s">
        <v>37</v>
      </c>
      <c r="C41" s="43" t="s">
        <v>36</v>
      </c>
      <c r="D41" s="43">
        <v>1.25</v>
      </c>
      <c r="E41" s="133"/>
      <c r="F41" s="45">
        <f>+D41*E41</f>
        <v>0</v>
      </c>
      <c r="G41" s="59"/>
    </row>
    <row r="42" spans="1:238" ht="21.75" customHeight="1">
      <c r="A42" s="47"/>
      <c r="B42" s="48" t="s">
        <v>29</v>
      </c>
      <c r="C42" s="49"/>
      <c r="D42" s="50"/>
      <c r="E42" s="134"/>
      <c r="F42" s="48"/>
      <c r="G42" s="51">
        <f>SUM(F40:F41)</f>
        <v>0</v>
      </c>
    </row>
    <row r="43" spans="1:238" ht="24" customHeight="1">
      <c r="A43" s="121"/>
      <c r="B43" s="42"/>
      <c r="C43" s="42"/>
      <c r="D43" s="121"/>
      <c r="E43" s="136"/>
      <c r="F43" s="42"/>
      <c r="G43" s="121"/>
    </row>
    <row r="44" spans="1:238" ht="24" customHeight="1">
      <c r="A44" s="120">
        <v>4</v>
      </c>
      <c r="B44" s="121" t="s">
        <v>38</v>
      </c>
      <c r="C44" s="42"/>
      <c r="D44" s="42"/>
      <c r="E44" s="136"/>
      <c r="F44" s="42"/>
      <c r="G44" s="42"/>
    </row>
    <row r="45" spans="1:238" ht="23.25" customHeight="1">
      <c r="A45" s="58">
        <v>4.0999999999999996</v>
      </c>
      <c r="B45" s="44" t="s">
        <v>39</v>
      </c>
      <c r="C45" s="43" t="s">
        <v>40</v>
      </c>
      <c r="D45" s="43">
        <v>44</v>
      </c>
      <c r="E45" s="133"/>
      <c r="F45" s="45">
        <f>+D45*E45</f>
        <v>0</v>
      </c>
      <c r="G45" s="59"/>
    </row>
    <row r="46" spans="1:238" ht="23.25" customHeight="1">
      <c r="A46" s="58">
        <v>4.2</v>
      </c>
      <c r="B46" s="44" t="s">
        <v>41</v>
      </c>
      <c r="C46" s="43" t="s">
        <v>19</v>
      </c>
      <c r="D46" s="43">
        <v>240</v>
      </c>
      <c r="E46" s="133"/>
      <c r="F46" s="45">
        <f t="shared" ref="F46:F48" si="3">+D46*E46</f>
        <v>0</v>
      </c>
      <c r="G46" s="59"/>
    </row>
    <row r="47" spans="1:238" ht="18.75" customHeight="1">
      <c r="A47" s="58">
        <v>4.3</v>
      </c>
      <c r="B47" s="44" t="s">
        <v>42</v>
      </c>
      <c r="C47" s="43" t="s">
        <v>43</v>
      </c>
      <c r="D47" s="43">
        <v>75</v>
      </c>
      <c r="E47" s="133"/>
      <c r="F47" s="45">
        <f t="shared" si="3"/>
        <v>0</v>
      </c>
      <c r="G47" s="59"/>
    </row>
    <row r="48" spans="1:238" ht="27.75" customHeight="1">
      <c r="A48" s="58">
        <v>4.4000000000000004</v>
      </c>
      <c r="B48" s="44" t="s">
        <v>44</v>
      </c>
      <c r="C48" s="43" t="s">
        <v>19</v>
      </c>
      <c r="D48" s="43">
        <v>27</v>
      </c>
      <c r="E48" s="133"/>
      <c r="F48" s="45">
        <f t="shared" si="3"/>
        <v>0</v>
      </c>
      <c r="G48" s="59"/>
    </row>
    <row r="49" spans="1:7" ht="23.25" customHeight="1">
      <c r="A49" s="47"/>
      <c r="B49" s="48" t="s">
        <v>29</v>
      </c>
      <c r="C49" s="49"/>
      <c r="D49" s="50"/>
      <c r="E49" s="134"/>
      <c r="F49" s="48"/>
      <c r="G49" s="51">
        <f>SUM(F45:F48)</f>
        <v>0</v>
      </c>
    </row>
    <row r="50" spans="1:7" ht="23.25" customHeight="1">
      <c r="A50" s="122"/>
      <c r="B50" s="123"/>
      <c r="C50" s="56"/>
      <c r="D50" s="57"/>
      <c r="E50" s="137"/>
      <c r="F50" s="123"/>
      <c r="G50" s="124"/>
    </row>
    <row r="51" spans="1:7" ht="33.950000000000003" customHeight="1">
      <c r="A51" s="120">
        <v>5</v>
      </c>
      <c r="B51" s="121" t="s">
        <v>45</v>
      </c>
      <c r="C51" s="42"/>
      <c r="D51" s="42"/>
      <c r="E51" s="136"/>
      <c r="F51" s="42"/>
      <c r="G51" s="42"/>
    </row>
    <row r="52" spans="1:7" ht="33.950000000000003" customHeight="1">
      <c r="A52" s="43">
        <v>5.01</v>
      </c>
      <c r="B52" s="44" t="s">
        <v>46</v>
      </c>
      <c r="C52" s="43" t="s">
        <v>19</v>
      </c>
      <c r="D52" s="43">
        <v>40.6</v>
      </c>
      <c r="E52" s="133"/>
      <c r="F52" s="45">
        <f>+D52*E52</f>
        <v>0</v>
      </c>
      <c r="G52" s="46"/>
    </row>
    <row r="53" spans="1:7" ht="33.950000000000003" customHeight="1">
      <c r="A53" s="43">
        <v>5.0199999999999996</v>
      </c>
      <c r="B53" s="44" t="s">
        <v>47</v>
      </c>
      <c r="C53" s="43" t="s">
        <v>19</v>
      </c>
      <c r="D53" s="43">
        <v>35</v>
      </c>
      <c r="E53" s="133"/>
      <c r="F53" s="45">
        <f t="shared" ref="F53:F55" si="4">+D53*E53</f>
        <v>0</v>
      </c>
      <c r="G53" s="46"/>
    </row>
    <row r="54" spans="1:7" ht="31.5" customHeight="1">
      <c r="A54" s="43">
        <v>5.03</v>
      </c>
      <c r="B54" s="44" t="s">
        <v>48</v>
      </c>
      <c r="C54" s="43" t="s">
        <v>43</v>
      </c>
      <c r="D54" s="43">
        <v>48.61</v>
      </c>
      <c r="E54" s="133"/>
      <c r="F54" s="45">
        <f t="shared" si="4"/>
        <v>0</v>
      </c>
      <c r="G54" s="46"/>
    </row>
    <row r="55" spans="1:7" ht="33" customHeight="1">
      <c r="A55" s="43">
        <v>5.04</v>
      </c>
      <c r="B55" s="44" t="s">
        <v>49</v>
      </c>
      <c r="C55" s="43" t="s">
        <v>19</v>
      </c>
      <c r="D55" s="43">
        <v>13</v>
      </c>
      <c r="E55" s="133"/>
      <c r="F55" s="45">
        <f t="shared" si="4"/>
        <v>0</v>
      </c>
      <c r="G55" s="46"/>
    </row>
    <row r="56" spans="1:7" ht="22.5" customHeight="1">
      <c r="A56" s="47"/>
      <c r="B56" s="48" t="s">
        <v>29</v>
      </c>
      <c r="C56" s="49"/>
      <c r="D56" s="50"/>
      <c r="E56" s="134"/>
      <c r="F56" s="48"/>
      <c r="G56" s="51">
        <f>SUM(F52:F55)</f>
        <v>0</v>
      </c>
    </row>
    <row r="57" spans="1:7" ht="33.950000000000003" customHeight="1">
      <c r="A57" s="120">
        <v>6</v>
      </c>
      <c r="B57" s="121" t="s">
        <v>50</v>
      </c>
      <c r="C57" s="42"/>
      <c r="D57" s="42"/>
      <c r="E57" s="136"/>
      <c r="F57" s="42"/>
      <c r="G57" s="42"/>
    </row>
    <row r="58" spans="1:7" ht="46.5" customHeight="1">
      <c r="A58" s="43">
        <v>6.01</v>
      </c>
      <c r="B58" s="44" t="s">
        <v>51</v>
      </c>
      <c r="C58" s="43" t="s">
        <v>16</v>
      </c>
      <c r="D58" s="43">
        <v>4</v>
      </c>
      <c r="E58" s="133"/>
      <c r="F58" s="45">
        <f>+D58*E58</f>
        <v>0</v>
      </c>
      <c r="G58" s="46"/>
    </row>
    <row r="59" spans="1:7" ht="33.950000000000003" customHeight="1">
      <c r="A59" s="43">
        <v>6.02</v>
      </c>
      <c r="B59" s="44" t="s">
        <v>52</v>
      </c>
      <c r="C59" s="43" t="s">
        <v>16</v>
      </c>
      <c r="D59" s="43">
        <v>2</v>
      </c>
      <c r="E59" s="133"/>
      <c r="F59" s="45">
        <f t="shared" ref="F59:F60" si="5">+D59*E59</f>
        <v>0</v>
      </c>
      <c r="G59" s="46"/>
    </row>
    <row r="60" spans="1:7" ht="33.950000000000003" customHeight="1">
      <c r="A60" s="43">
        <v>6.03</v>
      </c>
      <c r="B60" s="44" t="s">
        <v>53</v>
      </c>
      <c r="C60" s="43" t="s">
        <v>16</v>
      </c>
      <c r="D60" s="43">
        <v>1</v>
      </c>
      <c r="E60" s="133"/>
      <c r="F60" s="45">
        <f t="shared" si="5"/>
        <v>0</v>
      </c>
      <c r="G60" s="46"/>
    </row>
    <row r="61" spans="1:7" ht="20.25" customHeight="1">
      <c r="A61" s="47"/>
      <c r="B61" s="48" t="s">
        <v>29</v>
      </c>
      <c r="C61" s="49"/>
      <c r="D61" s="50"/>
      <c r="E61" s="134"/>
      <c r="F61" s="48"/>
      <c r="G61" s="51">
        <f>SUM(F58:F60)</f>
        <v>0</v>
      </c>
    </row>
    <row r="62" spans="1:7" ht="33.950000000000003" customHeight="1">
      <c r="A62" s="120">
        <v>7</v>
      </c>
      <c r="B62" s="121" t="s">
        <v>54</v>
      </c>
      <c r="C62" s="42"/>
      <c r="D62" s="42"/>
      <c r="E62" s="136"/>
      <c r="F62" s="42"/>
      <c r="G62" s="42"/>
    </row>
    <row r="63" spans="1:7" ht="47.25" customHeight="1">
      <c r="A63" s="43">
        <v>7.01</v>
      </c>
      <c r="B63" s="44" t="s">
        <v>55</v>
      </c>
      <c r="C63" s="43" t="s">
        <v>56</v>
      </c>
      <c r="D63" s="43">
        <v>43</v>
      </c>
      <c r="E63" s="133"/>
      <c r="F63" s="45">
        <f>+D63*E63</f>
        <v>0</v>
      </c>
      <c r="G63" s="46"/>
    </row>
    <row r="64" spans="1:7" ht="33.950000000000003" customHeight="1">
      <c r="A64" s="43">
        <v>7.02</v>
      </c>
      <c r="B64" s="44" t="s">
        <v>57</v>
      </c>
      <c r="C64" s="43" t="s">
        <v>56</v>
      </c>
      <c r="D64" s="43">
        <v>20</v>
      </c>
      <c r="E64" s="133"/>
      <c r="F64" s="45">
        <f>+D64*E64</f>
        <v>0</v>
      </c>
      <c r="G64" s="46"/>
    </row>
    <row r="65" spans="1:7" ht="21" customHeight="1">
      <c r="A65" s="47"/>
      <c r="B65" s="48" t="s">
        <v>29</v>
      </c>
      <c r="C65" s="49"/>
      <c r="D65" s="50"/>
      <c r="E65" s="134"/>
      <c r="F65" s="48"/>
      <c r="G65" s="51">
        <f>SUM(F63:F64)</f>
        <v>0</v>
      </c>
    </row>
    <row r="66" spans="1:7" ht="33.950000000000003" customHeight="1">
      <c r="A66" s="120">
        <v>8</v>
      </c>
      <c r="B66" s="121" t="s">
        <v>58</v>
      </c>
      <c r="C66" s="42"/>
      <c r="D66" s="42"/>
      <c r="E66" s="136"/>
      <c r="F66" s="42"/>
      <c r="G66" s="42"/>
    </row>
    <row r="67" spans="1:7" ht="33.950000000000003" customHeight="1">
      <c r="A67" s="43">
        <v>8.01</v>
      </c>
      <c r="B67" s="44" t="s">
        <v>59</v>
      </c>
      <c r="C67" s="43" t="s">
        <v>19</v>
      </c>
      <c r="D67" s="43">
        <v>70</v>
      </c>
      <c r="E67" s="133"/>
      <c r="F67" s="45">
        <f>+D67*E67</f>
        <v>0</v>
      </c>
      <c r="G67" s="46"/>
    </row>
    <row r="68" spans="1:7" ht="21.75" customHeight="1">
      <c r="A68" s="47"/>
      <c r="B68" s="48" t="s">
        <v>29</v>
      </c>
      <c r="C68" s="49"/>
      <c r="D68" s="50"/>
      <c r="E68" s="134"/>
      <c r="F68" s="48"/>
      <c r="G68" s="51">
        <f>SUM(F67)</f>
        <v>0</v>
      </c>
    </row>
    <row r="69" spans="1:7" ht="33.950000000000003" customHeight="1">
      <c r="A69" s="120">
        <v>9</v>
      </c>
      <c r="B69" s="121" t="s">
        <v>60</v>
      </c>
      <c r="C69" s="42"/>
      <c r="D69" s="42"/>
      <c r="E69" s="136"/>
      <c r="F69" s="42"/>
      <c r="G69" s="42"/>
    </row>
    <row r="70" spans="1:7" ht="27" customHeight="1">
      <c r="A70" s="43">
        <f>A69+0.01</f>
        <v>9.01</v>
      </c>
      <c r="B70" s="44" t="s">
        <v>61</v>
      </c>
      <c r="C70" s="43" t="s">
        <v>16</v>
      </c>
      <c r="D70" s="43">
        <v>16</v>
      </c>
      <c r="E70" s="133"/>
      <c r="F70" s="45">
        <f>+D70*E70</f>
        <v>0</v>
      </c>
      <c r="G70" s="46"/>
    </row>
    <row r="71" spans="1:7" ht="66" customHeight="1">
      <c r="A71" s="43">
        <f t="shared" ref="A71:A78" si="6">A70+0.01</f>
        <v>9.02</v>
      </c>
      <c r="B71" s="44" t="s">
        <v>62</v>
      </c>
      <c r="C71" s="43" t="s">
        <v>16</v>
      </c>
      <c r="D71" s="43">
        <v>12</v>
      </c>
      <c r="E71" s="133"/>
      <c r="F71" s="45">
        <f t="shared" ref="F71:F78" si="7">+D71*E71</f>
        <v>0</v>
      </c>
      <c r="G71" s="46"/>
    </row>
    <row r="72" spans="1:7" ht="35.25" customHeight="1">
      <c r="A72" s="43">
        <f t="shared" si="6"/>
        <v>9.0299999999999994</v>
      </c>
      <c r="B72" s="44" t="s">
        <v>63</v>
      </c>
      <c r="C72" s="43" t="s">
        <v>16</v>
      </c>
      <c r="D72" s="43">
        <v>4</v>
      </c>
      <c r="E72" s="133"/>
      <c r="F72" s="45">
        <f t="shared" si="7"/>
        <v>0</v>
      </c>
      <c r="G72" s="46"/>
    </row>
    <row r="73" spans="1:7" ht="33" customHeight="1">
      <c r="A73" s="43">
        <f t="shared" si="6"/>
        <v>9.0399999999999991</v>
      </c>
      <c r="B73" s="44" t="s">
        <v>64</v>
      </c>
      <c r="C73" s="43" t="s">
        <v>16</v>
      </c>
      <c r="D73" s="43">
        <v>20</v>
      </c>
      <c r="E73" s="133"/>
      <c r="F73" s="45">
        <f t="shared" si="7"/>
        <v>0</v>
      </c>
      <c r="G73" s="46"/>
    </row>
    <row r="74" spans="1:7" ht="27" customHeight="1">
      <c r="A74" s="43">
        <f t="shared" si="6"/>
        <v>9.0499999999999989</v>
      </c>
      <c r="B74" s="44" t="s">
        <v>65</v>
      </c>
      <c r="C74" s="43" t="s">
        <v>16</v>
      </c>
      <c r="D74" s="43">
        <v>15</v>
      </c>
      <c r="E74" s="133"/>
      <c r="F74" s="45">
        <f t="shared" si="7"/>
        <v>0</v>
      </c>
      <c r="G74" s="46"/>
    </row>
    <row r="75" spans="1:7" ht="36" customHeight="1">
      <c r="A75" s="43">
        <f t="shared" si="6"/>
        <v>9.0599999999999987</v>
      </c>
      <c r="B75" s="44" t="s">
        <v>66</v>
      </c>
      <c r="C75" s="43" t="s">
        <v>67</v>
      </c>
      <c r="D75" s="43">
        <v>1</v>
      </c>
      <c r="E75" s="133"/>
      <c r="F75" s="45">
        <f t="shared" si="7"/>
        <v>0</v>
      </c>
      <c r="G75" s="46"/>
    </row>
    <row r="76" spans="1:7" ht="33.75" customHeight="1">
      <c r="A76" s="43">
        <f t="shared" si="6"/>
        <v>9.0699999999999985</v>
      </c>
      <c r="B76" s="44" t="s">
        <v>68</v>
      </c>
      <c r="C76" s="43" t="s">
        <v>16</v>
      </c>
      <c r="D76" s="43">
        <v>3</v>
      </c>
      <c r="E76" s="133"/>
      <c r="F76" s="45">
        <f t="shared" si="7"/>
        <v>0</v>
      </c>
      <c r="G76" s="46"/>
    </row>
    <row r="77" spans="1:7" ht="51" customHeight="1">
      <c r="A77" s="43">
        <f t="shared" si="6"/>
        <v>9.0799999999999983</v>
      </c>
      <c r="B77" s="44" t="s">
        <v>69</v>
      </c>
      <c r="C77" s="43" t="s">
        <v>70</v>
      </c>
      <c r="D77" s="43">
        <v>50</v>
      </c>
      <c r="E77" s="133"/>
      <c r="F77" s="45">
        <f t="shared" si="7"/>
        <v>0</v>
      </c>
      <c r="G77" s="46"/>
    </row>
    <row r="78" spans="1:7" ht="49.5" customHeight="1">
      <c r="A78" s="43">
        <f t="shared" si="6"/>
        <v>9.0899999999999981</v>
      </c>
      <c r="B78" s="44" t="s">
        <v>71</v>
      </c>
      <c r="C78" s="43" t="s">
        <v>70</v>
      </c>
      <c r="D78" s="43">
        <v>30</v>
      </c>
      <c r="E78" s="133"/>
      <c r="F78" s="45">
        <f t="shared" si="7"/>
        <v>0</v>
      </c>
      <c r="G78" s="125"/>
    </row>
    <row r="79" spans="1:7" ht="24.75" customHeight="1">
      <c r="A79" s="47"/>
      <c r="B79" s="48" t="s">
        <v>29</v>
      </c>
      <c r="C79" s="49"/>
      <c r="D79" s="50"/>
      <c r="E79" s="134"/>
      <c r="F79" s="48"/>
      <c r="G79" s="51">
        <f>SUM(F70:F78)</f>
        <v>0</v>
      </c>
    </row>
    <row r="80" spans="1:7" ht="11.25" customHeight="1">
      <c r="A80" s="52"/>
      <c r="B80" s="53"/>
      <c r="C80" s="54"/>
      <c r="D80" s="54"/>
      <c r="E80" s="135"/>
      <c r="F80" s="54"/>
      <c r="G80" s="54"/>
    </row>
    <row r="81" spans="1:238" customFormat="1" ht="33.950000000000003" customHeight="1">
      <c r="A81" s="120">
        <v>10</v>
      </c>
      <c r="B81" s="121" t="s">
        <v>72</v>
      </c>
      <c r="C81" s="42"/>
      <c r="D81" s="42"/>
      <c r="E81" s="136"/>
      <c r="F81" s="42"/>
      <c r="G81" s="4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64"/>
      <c r="ID81" s="164"/>
    </row>
    <row r="82" spans="1:238" ht="30.75" customHeight="1">
      <c r="A82" s="43">
        <f>A81+0.01</f>
        <v>10.01</v>
      </c>
      <c r="B82" s="44" t="s">
        <v>73</v>
      </c>
      <c r="C82" s="43" t="s">
        <v>16</v>
      </c>
      <c r="D82" s="43">
        <v>3</v>
      </c>
      <c r="E82" s="133"/>
      <c r="F82" s="45">
        <f>+D82*E82</f>
        <v>0</v>
      </c>
      <c r="G82" s="46"/>
    </row>
    <row r="83" spans="1:238" ht="26.25" customHeight="1">
      <c r="A83" s="43">
        <f t="shared" ref="A83:A94" si="8">A82+0.01</f>
        <v>10.02</v>
      </c>
      <c r="B83" s="44" t="s">
        <v>74</v>
      </c>
      <c r="C83" s="43" t="s">
        <v>16</v>
      </c>
      <c r="D83" s="43">
        <v>2</v>
      </c>
      <c r="E83" s="133"/>
      <c r="F83" s="45">
        <f t="shared" ref="F83:F94" si="9">+D83*E83</f>
        <v>0</v>
      </c>
      <c r="G83" s="46"/>
    </row>
    <row r="84" spans="1:238" ht="25.5" customHeight="1">
      <c r="A84" s="43">
        <f t="shared" si="8"/>
        <v>10.029999999999999</v>
      </c>
      <c r="B84" s="44" t="s">
        <v>75</v>
      </c>
      <c r="C84" s="43" t="s">
        <v>16</v>
      </c>
      <c r="D84" s="43">
        <v>1</v>
      </c>
      <c r="E84" s="133"/>
      <c r="F84" s="45">
        <f t="shared" si="9"/>
        <v>0</v>
      </c>
      <c r="G84" s="46"/>
    </row>
    <row r="85" spans="1:238" ht="31.5" customHeight="1">
      <c r="A85" s="43">
        <f t="shared" si="8"/>
        <v>10.039999999999999</v>
      </c>
      <c r="B85" s="44" t="s">
        <v>76</v>
      </c>
      <c r="C85" s="43" t="s">
        <v>16</v>
      </c>
      <c r="D85" s="43">
        <v>1</v>
      </c>
      <c r="E85" s="133"/>
      <c r="F85" s="45">
        <f t="shared" si="9"/>
        <v>0</v>
      </c>
      <c r="G85" s="46"/>
    </row>
    <row r="86" spans="1:238" ht="35.25" customHeight="1">
      <c r="A86" s="43">
        <f t="shared" si="8"/>
        <v>10.049999999999999</v>
      </c>
      <c r="B86" s="44" t="s">
        <v>77</v>
      </c>
      <c r="C86" s="43" t="s">
        <v>16</v>
      </c>
      <c r="D86" s="43">
        <v>2</v>
      </c>
      <c r="E86" s="133"/>
      <c r="F86" s="45">
        <f t="shared" si="9"/>
        <v>0</v>
      </c>
      <c r="G86" s="46"/>
    </row>
    <row r="87" spans="1:238" ht="36" customHeight="1">
      <c r="A87" s="43">
        <f t="shared" si="8"/>
        <v>10.059999999999999</v>
      </c>
      <c r="B87" s="44" t="s">
        <v>78</v>
      </c>
      <c r="C87" s="43" t="s">
        <v>16</v>
      </c>
      <c r="D87" s="43">
        <v>1</v>
      </c>
      <c r="E87" s="133"/>
      <c r="F87" s="45">
        <f t="shared" si="9"/>
        <v>0</v>
      </c>
      <c r="G87" s="46"/>
    </row>
    <row r="88" spans="1:238" ht="32.25" customHeight="1">
      <c r="A88" s="43">
        <f t="shared" si="8"/>
        <v>10.069999999999999</v>
      </c>
      <c r="B88" s="44" t="s">
        <v>79</v>
      </c>
      <c r="C88" s="43" t="s">
        <v>16</v>
      </c>
      <c r="D88" s="43">
        <v>1</v>
      </c>
      <c r="E88" s="133"/>
      <c r="F88" s="45">
        <f t="shared" si="9"/>
        <v>0</v>
      </c>
      <c r="G88" s="46"/>
    </row>
    <row r="89" spans="1:238" ht="32.25" customHeight="1">
      <c r="A89" s="43">
        <f t="shared" si="8"/>
        <v>10.079999999999998</v>
      </c>
      <c r="B89" s="44" t="s">
        <v>80</v>
      </c>
      <c r="C89" s="43" t="s">
        <v>16</v>
      </c>
      <c r="D89" s="43">
        <v>2</v>
      </c>
      <c r="E89" s="133"/>
      <c r="F89" s="45">
        <f t="shared" si="9"/>
        <v>0</v>
      </c>
      <c r="G89" s="46"/>
    </row>
    <row r="90" spans="1:238" ht="32.25" customHeight="1">
      <c r="A90" s="43">
        <f t="shared" si="8"/>
        <v>10.089999999999998</v>
      </c>
      <c r="B90" s="44" t="s">
        <v>81</v>
      </c>
      <c r="C90" s="43" t="s">
        <v>16</v>
      </c>
      <c r="D90" s="43">
        <v>1</v>
      </c>
      <c r="E90" s="133"/>
      <c r="F90" s="45">
        <f t="shared" si="9"/>
        <v>0</v>
      </c>
      <c r="G90" s="46"/>
    </row>
    <row r="91" spans="1:238" ht="38.25" customHeight="1">
      <c r="A91" s="43">
        <f t="shared" si="8"/>
        <v>10.099999999999998</v>
      </c>
      <c r="B91" s="44" t="s">
        <v>82</v>
      </c>
      <c r="C91" s="43" t="s">
        <v>25</v>
      </c>
      <c r="D91" s="43">
        <v>1</v>
      </c>
      <c r="E91" s="133"/>
      <c r="F91" s="45">
        <f t="shared" si="9"/>
        <v>0</v>
      </c>
      <c r="G91" s="46"/>
    </row>
    <row r="92" spans="1:238" ht="27.75" customHeight="1">
      <c r="A92" s="43">
        <f t="shared" si="8"/>
        <v>10.109999999999998</v>
      </c>
      <c r="B92" s="44" t="s">
        <v>83</v>
      </c>
      <c r="C92" s="43" t="s">
        <v>25</v>
      </c>
      <c r="D92" s="43">
        <v>1</v>
      </c>
      <c r="E92" s="133"/>
      <c r="F92" s="45">
        <f t="shared" si="9"/>
        <v>0</v>
      </c>
      <c r="G92" s="46"/>
    </row>
    <row r="93" spans="1:238" ht="27.75" customHeight="1">
      <c r="A93" s="43">
        <f t="shared" si="8"/>
        <v>10.119999999999997</v>
      </c>
      <c r="B93" s="44" t="s">
        <v>84</v>
      </c>
      <c r="C93" s="43" t="s">
        <v>16</v>
      </c>
      <c r="D93" s="43">
        <v>2</v>
      </c>
      <c r="E93" s="133"/>
      <c r="F93" s="45">
        <f t="shared" si="9"/>
        <v>0</v>
      </c>
      <c r="G93" s="46"/>
    </row>
    <row r="94" spans="1:238" ht="27.75" customHeight="1">
      <c r="A94" s="43">
        <f t="shared" si="8"/>
        <v>10.129999999999997</v>
      </c>
      <c r="B94" s="44" t="s">
        <v>85</v>
      </c>
      <c r="C94" s="43" t="s">
        <v>25</v>
      </c>
      <c r="D94" s="43">
        <v>1</v>
      </c>
      <c r="E94" s="133"/>
      <c r="F94" s="45">
        <f t="shared" si="9"/>
        <v>0</v>
      </c>
      <c r="G94" s="46"/>
    </row>
    <row r="95" spans="1:238" ht="19.5" customHeight="1">
      <c r="A95" s="47"/>
      <c r="B95" s="48" t="s">
        <v>29</v>
      </c>
      <c r="C95" s="49"/>
      <c r="D95" s="50"/>
      <c r="E95" s="134"/>
      <c r="F95" s="48"/>
      <c r="G95" s="51">
        <f>SUM(F82:F94)</f>
        <v>0</v>
      </c>
    </row>
    <row r="96" spans="1:238" ht="6" customHeight="1">
      <c r="A96" s="52"/>
      <c r="B96" s="53"/>
      <c r="C96" s="54"/>
      <c r="D96" s="54"/>
      <c r="E96" s="135"/>
      <c r="F96" s="54"/>
      <c r="G96" s="54"/>
    </row>
    <row r="97" spans="1:7" ht="33.950000000000003" customHeight="1">
      <c r="A97" s="120">
        <v>11</v>
      </c>
      <c r="B97" s="121" t="s">
        <v>86</v>
      </c>
      <c r="C97" s="42"/>
      <c r="D97" s="42"/>
      <c r="E97" s="136"/>
      <c r="F97" s="42"/>
      <c r="G97" s="42"/>
    </row>
    <row r="98" spans="1:7" ht="28.5" customHeight="1">
      <c r="A98" s="43">
        <f t="shared" ref="A98" si="10">A97+0.01</f>
        <v>11.01</v>
      </c>
      <c r="B98" s="44" t="s">
        <v>87</v>
      </c>
      <c r="C98" s="43" t="s">
        <v>88</v>
      </c>
      <c r="D98" s="43">
        <v>400</v>
      </c>
      <c r="E98" s="133"/>
      <c r="F98" s="45">
        <f>+D98*E98</f>
        <v>0</v>
      </c>
      <c r="G98" s="46"/>
    </row>
    <row r="99" spans="1:7" ht="18.75" customHeight="1">
      <c r="A99" s="47"/>
      <c r="B99" s="48" t="s">
        <v>29</v>
      </c>
      <c r="C99" s="49"/>
      <c r="D99" s="50"/>
      <c r="E99" s="134"/>
      <c r="F99" s="48"/>
      <c r="G99" s="51">
        <f>SUM(F98)</f>
        <v>0</v>
      </c>
    </row>
    <row r="100" spans="1:7" ht="33.950000000000003" customHeight="1">
      <c r="A100" s="120">
        <v>12</v>
      </c>
      <c r="B100" s="121" t="s">
        <v>89</v>
      </c>
      <c r="C100" s="42"/>
      <c r="D100" s="42"/>
      <c r="E100" s="136"/>
      <c r="F100" s="42"/>
      <c r="G100" s="42"/>
    </row>
    <row r="101" spans="1:7" ht="33.75" customHeight="1">
      <c r="A101" s="43">
        <f>A100+0.01</f>
        <v>12.01</v>
      </c>
      <c r="B101" s="44" t="s">
        <v>90</v>
      </c>
      <c r="C101" s="43" t="s">
        <v>91</v>
      </c>
      <c r="D101" s="43">
        <v>3</v>
      </c>
      <c r="E101" s="133"/>
      <c r="F101" s="45">
        <f t="shared" ref="F101:F109" si="11">+D101*E101</f>
        <v>0</v>
      </c>
      <c r="G101" s="46"/>
    </row>
    <row r="102" spans="1:7" ht="33.75" customHeight="1">
      <c r="A102" s="43">
        <f t="shared" ref="A102:A109" si="12">A101+0.01</f>
        <v>12.02</v>
      </c>
      <c r="B102" s="44" t="s">
        <v>92</v>
      </c>
      <c r="C102" s="43" t="s">
        <v>16</v>
      </c>
      <c r="D102" s="43">
        <v>1</v>
      </c>
      <c r="E102" s="133"/>
      <c r="F102" s="45">
        <f t="shared" si="11"/>
        <v>0</v>
      </c>
      <c r="G102" s="46"/>
    </row>
    <row r="103" spans="1:7" ht="30.75" customHeight="1">
      <c r="A103" s="43">
        <f t="shared" si="12"/>
        <v>12.03</v>
      </c>
      <c r="B103" s="44" t="s">
        <v>93</v>
      </c>
      <c r="C103" s="43" t="s">
        <v>25</v>
      </c>
      <c r="D103" s="43">
        <v>1</v>
      </c>
      <c r="E103" s="133"/>
      <c r="F103" s="45">
        <f t="shared" si="11"/>
        <v>0</v>
      </c>
      <c r="G103" s="46"/>
    </row>
    <row r="104" spans="1:7" ht="33.950000000000003" customHeight="1">
      <c r="A104" s="43">
        <f t="shared" si="12"/>
        <v>12.04</v>
      </c>
      <c r="B104" s="44" t="s">
        <v>94</v>
      </c>
      <c r="C104" s="43" t="s">
        <v>56</v>
      </c>
      <c r="D104" s="43">
        <v>26</v>
      </c>
      <c r="E104" s="133"/>
      <c r="F104" s="45">
        <f t="shared" si="11"/>
        <v>0</v>
      </c>
      <c r="G104" s="46"/>
    </row>
    <row r="105" spans="1:7" ht="33.950000000000003" customHeight="1">
      <c r="A105" s="43">
        <f t="shared" si="12"/>
        <v>12.049999999999999</v>
      </c>
      <c r="B105" s="44" t="s">
        <v>95</v>
      </c>
      <c r="C105" s="43" t="s">
        <v>56</v>
      </c>
      <c r="D105" s="43">
        <v>10</v>
      </c>
      <c r="E105" s="133"/>
      <c r="F105" s="45">
        <f t="shared" si="11"/>
        <v>0</v>
      </c>
      <c r="G105" s="46"/>
    </row>
    <row r="106" spans="1:7" ht="30" customHeight="1">
      <c r="A106" s="43">
        <f t="shared" si="12"/>
        <v>12.059999999999999</v>
      </c>
      <c r="B106" s="44" t="s">
        <v>96</v>
      </c>
      <c r="C106" s="43" t="s">
        <v>56</v>
      </c>
      <c r="D106" s="43">
        <v>112</v>
      </c>
      <c r="E106" s="133"/>
      <c r="F106" s="45">
        <f t="shared" si="11"/>
        <v>0</v>
      </c>
      <c r="G106" s="46"/>
    </row>
    <row r="107" spans="1:7" ht="24.75" customHeight="1">
      <c r="A107" s="43">
        <f t="shared" si="12"/>
        <v>12.069999999999999</v>
      </c>
      <c r="B107" s="44" t="s">
        <v>97</v>
      </c>
      <c r="C107" s="43" t="s">
        <v>56</v>
      </c>
      <c r="D107" s="43">
        <v>34</v>
      </c>
      <c r="E107" s="133"/>
      <c r="F107" s="45">
        <f t="shared" si="11"/>
        <v>0</v>
      </c>
      <c r="G107" s="46"/>
    </row>
    <row r="108" spans="1:7" ht="46.5" customHeight="1">
      <c r="A108" s="43">
        <f t="shared" si="12"/>
        <v>12.079999999999998</v>
      </c>
      <c r="B108" s="44" t="s">
        <v>98</v>
      </c>
      <c r="C108" s="43" t="s">
        <v>56</v>
      </c>
      <c r="D108" s="43">
        <v>76</v>
      </c>
      <c r="E108" s="133"/>
      <c r="F108" s="45">
        <f t="shared" ref="F108" si="13">+D108*E108</f>
        <v>0</v>
      </c>
      <c r="G108" s="46"/>
    </row>
    <row r="109" spans="1:7" ht="25.5" customHeight="1">
      <c r="A109" s="43">
        <f t="shared" si="12"/>
        <v>12.089999999999998</v>
      </c>
      <c r="B109" s="44" t="s">
        <v>99</v>
      </c>
      <c r="C109" s="43" t="s">
        <v>25</v>
      </c>
      <c r="D109" s="43">
        <v>1</v>
      </c>
      <c r="E109" s="133"/>
      <c r="F109" s="45">
        <f t="shared" si="11"/>
        <v>0</v>
      </c>
      <c r="G109" s="46"/>
    </row>
    <row r="110" spans="1:7" ht="21" customHeight="1">
      <c r="A110" s="47"/>
      <c r="B110" s="48" t="s">
        <v>29</v>
      </c>
      <c r="C110" s="49"/>
      <c r="D110" s="50"/>
      <c r="E110" s="48"/>
      <c r="F110" s="48"/>
      <c r="G110" s="51">
        <f>SUM(F101:F109)</f>
        <v>0</v>
      </c>
    </row>
    <row r="111" spans="1:7" ht="15.75">
      <c r="A111" s="52"/>
      <c r="B111" s="53"/>
      <c r="C111" s="54"/>
      <c r="D111" s="54"/>
      <c r="E111" s="55"/>
      <c r="F111" s="54"/>
      <c r="G111" s="54"/>
    </row>
    <row r="112" spans="1:7" ht="9.75" customHeight="1">
      <c r="A112" s="60"/>
      <c r="B112" s="61"/>
      <c r="C112" s="62"/>
      <c r="D112" s="63"/>
      <c r="E112" s="64"/>
      <c r="F112" s="65"/>
      <c r="G112" s="66"/>
    </row>
    <row r="113" spans="1:238" ht="33" customHeight="1">
      <c r="A113" s="67"/>
      <c r="B113" s="48" t="s">
        <v>100</v>
      </c>
      <c r="C113" s="68"/>
      <c r="D113" s="69"/>
      <c r="E113" s="70"/>
      <c r="F113" s="70"/>
      <c r="G113" s="51">
        <f>SUM(G21:G110)</f>
        <v>0</v>
      </c>
    </row>
    <row r="114" spans="1:238" ht="15.75" customHeight="1">
      <c r="A114" s="42"/>
      <c r="B114" s="71"/>
      <c r="C114" s="72"/>
      <c r="D114" s="73"/>
      <c r="E114" s="74"/>
      <c r="F114" s="75"/>
      <c r="G114" s="76"/>
    </row>
    <row r="115" spans="1:238" ht="18" customHeight="1">
      <c r="A115" s="77">
        <v>13</v>
      </c>
      <c r="B115" s="78" t="s">
        <v>101</v>
      </c>
      <c r="C115" s="79"/>
      <c r="D115" s="80"/>
      <c r="E115" s="81"/>
      <c r="F115" s="82"/>
      <c r="G115" s="83"/>
    </row>
    <row r="116" spans="1:238" ht="20.25" customHeight="1">
      <c r="A116" s="43">
        <f>A115+0.01</f>
        <v>13.01</v>
      </c>
      <c r="B116" s="157" t="s">
        <v>102</v>
      </c>
      <c r="C116" s="158"/>
      <c r="D116" s="159"/>
      <c r="E116" s="84">
        <v>0.1</v>
      </c>
      <c r="F116" s="45"/>
      <c r="G116" s="85">
        <f>E116*$G$113</f>
        <v>0</v>
      </c>
    </row>
    <row r="117" spans="1:238" ht="20.25" customHeight="1">
      <c r="A117" s="43">
        <f>A116+0.01</f>
        <v>13.02</v>
      </c>
      <c r="B117" s="157" t="s">
        <v>103</v>
      </c>
      <c r="C117" s="158"/>
      <c r="D117" s="159"/>
      <c r="E117" s="84">
        <v>0.03</v>
      </c>
      <c r="F117" s="45"/>
      <c r="G117" s="85">
        <f>E117*$G$113</f>
        <v>0</v>
      </c>
    </row>
    <row r="118" spans="1:238" ht="20.25" customHeight="1">
      <c r="A118" s="43">
        <f>A117+0.01</f>
        <v>13.03</v>
      </c>
      <c r="B118" s="157" t="s">
        <v>104</v>
      </c>
      <c r="C118" s="158"/>
      <c r="D118" s="159"/>
      <c r="E118" s="84">
        <v>2.5000000000000001E-2</v>
      </c>
      <c r="F118" s="45"/>
      <c r="G118" s="85">
        <f>E118*$G$113</f>
        <v>0</v>
      </c>
    </row>
    <row r="119" spans="1:238" ht="20.25" customHeight="1">
      <c r="A119" s="67"/>
      <c r="B119" s="48" t="s">
        <v>105</v>
      </c>
      <c r="C119" s="68"/>
      <c r="D119" s="69"/>
      <c r="E119" s="70"/>
      <c r="F119" s="70"/>
      <c r="G119" s="51">
        <f>SUM(G116:G118)</f>
        <v>0</v>
      </c>
    </row>
    <row r="120" spans="1:238" ht="20.25" customHeight="1">
      <c r="A120" s="60"/>
      <c r="B120" s="61"/>
      <c r="C120" s="62"/>
      <c r="D120" s="63"/>
      <c r="E120" s="64"/>
      <c r="F120" s="65"/>
      <c r="G120" s="66"/>
    </row>
    <row r="121" spans="1:238" ht="20.25" customHeight="1">
      <c r="A121" s="67"/>
      <c r="B121" s="48" t="s">
        <v>106</v>
      </c>
      <c r="C121" s="68"/>
      <c r="D121" s="69"/>
      <c r="E121" s="70"/>
      <c r="F121" s="70"/>
      <c r="G121" s="51">
        <f>G119+G113</f>
        <v>0</v>
      </c>
    </row>
    <row r="122" spans="1:238" ht="20.25" customHeight="1">
      <c r="A122" s="60"/>
      <c r="B122" s="61"/>
      <c r="C122" s="62"/>
      <c r="D122" s="63"/>
      <c r="E122" s="64"/>
      <c r="F122" s="65"/>
      <c r="G122" s="66"/>
    </row>
    <row r="123" spans="1:238" ht="20.25" customHeight="1">
      <c r="A123" s="67"/>
      <c r="B123" s="48" t="s">
        <v>107</v>
      </c>
      <c r="C123" s="68"/>
      <c r="D123" s="86"/>
      <c r="E123" s="87">
        <v>0.1</v>
      </c>
      <c r="F123" s="70"/>
      <c r="G123" s="51">
        <f>ROUND(G121*E123,2)</f>
        <v>0</v>
      </c>
    </row>
    <row r="124" spans="1:238" s="10" customFormat="1" ht="20.25" customHeight="1">
      <c r="A124" s="43">
        <f>A118+0.01</f>
        <v>13.04</v>
      </c>
      <c r="B124" s="157" t="s">
        <v>108</v>
      </c>
      <c r="C124" s="158"/>
      <c r="D124" s="159"/>
      <c r="E124" s="84">
        <v>0.18</v>
      </c>
      <c r="F124" s="45"/>
      <c r="G124" s="85">
        <f>ROUND(E124*(SUM(G123)),2)</f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ht="20.25" customHeight="1">
      <c r="A125" s="43">
        <f>A124+0.01</f>
        <v>13.049999999999999</v>
      </c>
      <c r="B125" s="157" t="s">
        <v>109</v>
      </c>
      <c r="C125" s="158"/>
      <c r="D125" s="159"/>
      <c r="E125" s="84">
        <v>4.4999999999999998E-2</v>
      </c>
      <c r="F125" s="45"/>
      <c r="G125" s="85">
        <f>E125*G113</f>
        <v>0</v>
      </c>
    </row>
    <row r="126" spans="1:238" ht="20.25" customHeight="1">
      <c r="A126" s="43">
        <f>A125+0.01</f>
        <v>13.059999999999999</v>
      </c>
      <c r="B126" s="157" t="s">
        <v>110</v>
      </c>
      <c r="C126" s="158"/>
      <c r="D126" s="159"/>
      <c r="E126" s="84">
        <v>0.01</v>
      </c>
      <c r="F126" s="45"/>
      <c r="G126" s="85">
        <f>E126*G113</f>
        <v>0</v>
      </c>
    </row>
    <row r="127" spans="1:238" ht="20.25" customHeight="1">
      <c r="A127" s="43">
        <f>A126+0.01</f>
        <v>13.069999999999999</v>
      </c>
      <c r="B127" s="157" t="s">
        <v>111</v>
      </c>
      <c r="C127" s="158"/>
      <c r="D127" s="159"/>
      <c r="E127" s="84">
        <v>1E-3</v>
      </c>
      <c r="F127" s="45"/>
      <c r="G127" s="85">
        <f>E127*G113</f>
        <v>0</v>
      </c>
    </row>
    <row r="128" spans="1:238" ht="20.25" customHeight="1">
      <c r="A128" s="43">
        <f>A127+0.01</f>
        <v>13.079999999999998</v>
      </c>
      <c r="B128" s="157" t="s">
        <v>112</v>
      </c>
      <c r="C128" s="158"/>
      <c r="D128" s="159"/>
      <c r="E128" s="84">
        <v>0.01</v>
      </c>
      <c r="F128" s="45"/>
      <c r="G128" s="85">
        <f>E128*G113</f>
        <v>0</v>
      </c>
    </row>
    <row r="129" spans="1:238" ht="20.25" customHeight="1">
      <c r="A129" s="43">
        <f>A128+0.01</f>
        <v>13.089999999999998</v>
      </c>
      <c r="B129" s="157" t="s">
        <v>113</v>
      </c>
      <c r="C129" s="158"/>
      <c r="D129" s="159"/>
      <c r="E129" s="84">
        <v>0.02</v>
      </c>
      <c r="F129" s="45"/>
      <c r="G129" s="85">
        <f>E129*G113</f>
        <v>0</v>
      </c>
    </row>
    <row r="130" spans="1:238" ht="20.25" customHeight="1">
      <c r="A130" s="88"/>
      <c r="B130" s="89" t="s">
        <v>114</v>
      </c>
      <c r="C130" s="90"/>
      <c r="D130" s="91"/>
      <c r="E130" s="92"/>
      <c r="F130" s="92"/>
      <c r="G130" s="51">
        <f>SUM(G124:G129)</f>
        <v>0</v>
      </c>
    </row>
    <row r="131" spans="1:238" ht="20.25" customHeight="1">
      <c r="A131" s="93"/>
      <c r="B131" s="94"/>
      <c r="C131" s="95"/>
      <c r="D131" s="93"/>
      <c r="E131" s="96"/>
      <c r="F131" s="97"/>
      <c r="G131" s="9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</row>
    <row r="132" spans="1:238" ht="20.25" customHeight="1">
      <c r="A132" s="67"/>
      <c r="B132" s="48" t="s">
        <v>115</v>
      </c>
      <c r="C132" s="68"/>
      <c r="D132" s="86"/>
      <c r="E132" s="70"/>
      <c r="F132" s="70"/>
      <c r="G132" s="51">
        <f>G130+G119</f>
        <v>0</v>
      </c>
    </row>
    <row r="133" spans="1:238" ht="20.25" customHeight="1">
      <c r="A133" s="99"/>
      <c r="B133" s="100"/>
      <c r="C133" s="101"/>
      <c r="D133" s="102"/>
      <c r="E133" s="103"/>
      <c r="F133" s="104"/>
      <c r="G133" s="104"/>
    </row>
    <row r="134" spans="1:238" ht="20.25" customHeight="1">
      <c r="A134" s="43">
        <f>A129+0.01</f>
        <v>13.099999999999998</v>
      </c>
      <c r="B134" s="157" t="s">
        <v>116</v>
      </c>
      <c r="C134" s="158"/>
      <c r="D134" s="159"/>
      <c r="E134" s="84">
        <v>0.05</v>
      </c>
      <c r="F134" s="45"/>
      <c r="G134" s="85">
        <f>ROUND(G113*E134,2)</f>
        <v>0</v>
      </c>
    </row>
    <row r="135" spans="1:238" ht="20.25" customHeight="1" thickBot="1">
      <c r="A135" s="105"/>
      <c r="B135" s="100"/>
      <c r="C135" s="106"/>
      <c r="D135" s="102"/>
      <c r="E135" s="107"/>
      <c r="F135" s="108"/>
      <c r="G135" s="109"/>
    </row>
    <row r="136" spans="1:238" ht="36" customHeight="1" thickBot="1">
      <c r="A136" s="127"/>
      <c r="B136" s="128" t="s">
        <v>117</v>
      </c>
      <c r="C136" s="129"/>
      <c r="D136" s="130"/>
      <c r="E136" s="131"/>
      <c r="F136" s="131"/>
      <c r="G136" s="132">
        <f>G113+G132+G134</f>
        <v>0</v>
      </c>
    </row>
    <row r="137" spans="1:238" s="11" customFormat="1" ht="20.25" customHeight="1">
      <c r="A137" s="13"/>
      <c r="B137" s="13"/>
      <c r="C137" s="13"/>
      <c r="D137" s="13"/>
      <c r="E137" s="13"/>
      <c r="F137" s="13"/>
      <c r="G137" s="13"/>
    </row>
    <row r="138" spans="1:238" s="11" customFormat="1" ht="20.25" customHeight="1">
      <c r="A138" s="14"/>
      <c r="B138" s="15"/>
      <c r="C138" s="16"/>
      <c r="D138" s="17"/>
      <c r="E138" s="18"/>
      <c r="F138" s="19"/>
      <c r="G138" s="19"/>
    </row>
    <row r="139" spans="1:238" s="11" customFormat="1" ht="21" customHeight="1">
      <c r="A139" s="14"/>
      <c r="B139" s="20"/>
      <c r="C139" s="16"/>
      <c r="D139" s="17"/>
      <c r="E139" s="160" t="s">
        <v>118</v>
      </c>
      <c r="F139" s="160"/>
      <c r="G139" s="160"/>
    </row>
    <row r="140" spans="1:238" ht="19.5" customHeight="1">
      <c r="A140" s="14"/>
      <c r="B140" s="16"/>
      <c r="C140" s="23"/>
      <c r="D140" s="24"/>
      <c r="E140" s="160"/>
      <c r="F140" s="160"/>
      <c r="G140" s="160"/>
    </row>
    <row r="141" spans="1:238" s="11" customFormat="1" ht="20.25" customHeight="1">
      <c r="A141" s="155" t="s">
        <v>119</v>
      </c>
      <c r="B141" s="155"/>
      <c r="C141" s="25"/>
      <c r="D141" s="25"/>
      <c r="E141" s="160"/>
      <c r="F141" s="160"/>
      <c r="G141" s="160"/>
    </row>
    <row r="142" spans="1:238" s="11" customFormat="1" ht="20.25" customHeight="1">
      <c r="A142" s="25"/>
      <c r="B142" s="26"/>
      <c r="C142" s="27" t="s">
        <v>120</v>
      </c>
      <c r="D142" s="28" t="s">
        <v>121</v>
      </c>
      <c r="E142" s="160"/>
      <c r="F142" s="160"/>
      <c r="G142" s="160"/>
    </row>
    <row r="143" spans="1:238" s="11" customFormat="1" ht="20.25" customHeight="1">
      <c r="A143" s="25"/>
      <c r="B143" s="24"/>
      <c r="C143" s="24"/>
      <c r="D143" s="29"/>
      <c r="E143" s="160"/>
      <c r="F143" s="160"/>
      <c r="G143" s="160"/>
    </row>
    <row r="144" spans="1:238" s="11" customFormat="1" ht="20.25" customHeight="1">
      <c r="A144" s="25"/>
      <c r="B144" s="24"/>
      <c r="C144" s="155"/>
      <c r="D144" s="155"/>
      <c r="E144" s="155"/>
      <c r="F144" s="31"/>
      <c r="G144" s="30"/>
    </row>
    <row r="145" spans="1:7" s="11" customFormat="1" ht="16.5" customHeight="1">
      <c r="A145" s="25"/>
      <c r="B145" s="24"/>
      <c r="C145" s="33"/>
      <c r="D145" s="29"/>
      <c r="E145" s="25"/>
      <c r="F145" s="25"/>
      <c r="G145" s="30"/>
    </row>
    <row r="146" spans="1:7" s="11" customFormat="1" ht="20.25" customHeight="1">
      <c r="A146" s="25"/>
      <c r="B146" s="24"/>
      <c r="C146" s="25"/>
      <c r="D146" s="29"/>
      <c r="E146" s="24"/>
      <c r="F146" s="25"/>
      <c r="G146" s="30"/>
    </row>
    <row r="147" spans="1:7" s="11" customFormat="1" ht="15.75" customHeight="1">
      <c r="A147" s="25"/>
      <c r="B147" s="24"/>
      <c r="C147" s="25"/>
      <c r="D147" s="29"/>
      <c r="E147" s="126"/>
      <c r="F147" s="25"/>
      <c r="G147" s="29"/>
    </row>
    <row r="148" spans="1:7" s="11" customFormat="1" ht="15.75" customHeight="1">
      <c r="A148" s="25"/>
      <c r="B148" s="24"/>
      <c r="C148" s="25"/>
      <c r="D148" s="29"/>
      <c r="F148" s="25"/>
      <c r="G148" s="29"/>
    </row>
    <row r="149" spans="1:7" s="11" customFormat="1" ht="15.75" customHeight="1">
      <c r="A149" s="25" t="s">
        <v>121</v>
      </c>
      <c r="B149" s="25"/>
      <c r="C149" s="20"/>
      <c r="D149" s="29"/>
      <c r="E149" s="25"/>
      <c r="F149" s="34"/>
      <c r="G149" s="30"/>
    </row>
    <row r="150" spans="1:7" s="11" customFormat="1" ht="15.75" customHeight="1">
      <c r="A150" s="25"/>
      <c r="B150" s="24"/>
      <c r="C150" s="20"/>
      <c r="D150" s="29"/>
      <c r="E150" s="20"/>
      <c r="F150" s="25"/>
      <c r="G150" s="33"/>
    </row>
    <row r="151" spans="1:7" s="11" customFormat="1" ht="15.75" customHeight="1">
      <c r="A151" s="25"/>
      <c r="B151" s="25"/>
      <c r="C151" s="25"/>
      <c r="D151" s="35"/>
      <c r="E151" s="36"/>
      <c r="F151" s="25"/>
      <c r="G151" s="30"/>
    </row>
    <row r="152" spans="1:7" s="11" customFormat="1" ht="15.75" customHeight="1">
      <c r="A152" s="25"/>
      <c r="B152" s="25"/>
      <c r="C152" s="25"/>
      <c r="D152" s="29"/>
      <c r="E152" s="36"/>
      <c r="F152" s="25"/>
      <c r="G152" s="30"/>
    </row>
    <row r="153" spans="1:7" ht="16.5">
      <c r="A153" s="37"/>
      <c r="B153" s="38"/>
      <c r="C153" s="16"/>
      <c r="D153" s="17"/>
      <c r="E153" s="21"/>
      <c r="F153" s="22"/>
      <c r="G153" s="22"/>
    </row>
    <row r="154" spans="1:7" ht="15.75">
      <c r="A154" s="32"/>
      <c r="B154" s="32"/>
      <c r="C154" s="32"/>
      <c r="D154" s="39"/>
      <c r="E154" s="40"/>
      <c r="F154" s="32"/>
      <c r="G154" s="32"/>
    </row>
    <row r="155" spans="1:7">
      <c r="A155" s="8"/>
      <c r="B155" s="9"/>
      <c r="C155" s="7"/>
      <c r="D155" s="12"/>
      <c r="E155" s="3"/>
      <c r="F155" s="4"/>
      <c r="G155" s="4"/>
    </row>
    <row r="156" spans="1:7">
      <c r="A156" s="8"/>
      <c r="B156" s="9"/>
      <c r="C156" s="7"/>
      <c r="D156" s="12"/>
      <c r="E156" s="3"/>
      <c r="F156" s="4"/>
      <c r="G156" s="4"/>
    </row>
    <row r="157" spans="1:7">
      <c r="A157" s="8"/>
      <c r="B157" s="9"/>
      <c r="C157" s="7"/>
      <c r="D157" s="12"/>
      <c r="E157" s="3"/>
      <c r="F157" s="4"/>
      <c r="G157" s="4"/>
    </row>
    <row r="158" spans="1:7">
      <c r="A158" s="8"/>
      <c r="B158" s="9"/>
      <c r="C158" s="7"/>
      <c r="D158" s="12"/>
      <c r="E158" s="3"/>
      <c r="F158" s="4"/>
      <c r="G158" s="4"/>
    </row>
  </sheetData>
  <sheetProtection algorithmName="SHA-512" hashValue="p6PbLBDxtNwv7Tf7oneP8r27zAu65yQzLr4+gMUNOauak3kr11SI6CQ7NE2NOUFWdgdgTSnIMKoKxH192oe9qA==" saltValue="cjN+zD/JBAcH1n+GXOJbxw==" spinCount="100000" sheet="1" objects="1" scenarios="1"/>
  <mergeCells count="23">
    <mergeCell ref="IC33:ID33"/>
    <mergeCell ref="B12:D13"/>
    <mergeCell ref="A7:G7"/>
    <mergeCell ref="A8:G8"/>
    <mergeCell ref="A9:G9"/>
    <mergeCell ref="A10:G10"/>
    <mergeCell ref="IC20:ID20"/>
    <mergeCell ref="IC81:ID81"/>
    <mergeCell ref="B118:D118"/>
    <mergeCell ref="A141:B141"/>
    <mergeCell ref="B116:D116"/>
    <mergeCell ref="B117:D117"/>
    <mergeCell ref="C144:E144"/>
    <mergeCell ref="F16:G16"/>
    <mergeCell ref="F15:G15"/>
    <mergeCell ref="B125:D125"/>
    <mergeCell ref="B126:D126"/>
    <mergeCell ref="B127:D127"/>
    <mergeCell ref="B128:D128"/>
    <mergeCell ref="B129:D129"/>
    <mergeCell ref="B134:D134"/>
    <mergeCell ref="B124:D124"/>
    <mergeCell ref="E139:G143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3" manualBreakCount="3">
    <brk id="50" max="6" man="1"/>
    <brk id="76" max="6" man="1"/>
    <brk id="10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6C51CC-0F01-4171-88B4-37613E9AD7D7}"/>
</file>

<file path=customXml/itemProps2.xml><?xml version="1.0" encoding="utf-8"?>
<ds:datastoreItem xmlns:ds="http://schemas.openxmlformats.org/officeDocument/2006/customXml" ds:itemID="{18BD144B-E9B8-41CE-ABDF-0665CC3FC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/>
  <cp:revision/>
  <dcterms:created xsi:type="dcterms:W3CDTF">2017-10-31T11:14:28Z</dcterms:created>
  <dcterms:modified xsi:type="dcterms:W3CDTF">2022-05-17T20:27:01Z</dcterms:modified>
  <cp:category/>
  <cp:contentStatus/>
</cp:coreProperties>
</file>