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2/COMPARACIONES DE PRECIOS/Bienes y Servicios/CP-CPJ-BS-22-2022 SUMINISTRO E INSTALACIÓN DE EXTRACTORES DE BAÑOS DEL EDIFICIO SEDE DEL PODER JUDICIAL/Anexos/"/>
    </mc:Choice>
  </mc:AlternateContent>
  <xr:revisionPtr revIDLastSave="826" documentId="13_ncr:1_{27F9581A-E4B3-4189-BF3F-D6DA5D7A550E}" xr6:coauthVersionLast="47" xr6:coauthVersionMax="47" xr10:uidLastSave="{6C8A52E6-8DAC-4622-B6AF-808DCC99D8FD}"/>
  <bookViews>
    <workbookView xWindow="-120" yWindow="-120" windowWidth="24240" windowHeight="13140" xr2:uid="{F7368109-9D65-4A55-B4E5-761C770E6840}"/>
  </bookViews>
  <sheets>
    <sheet name="CP-CPJ-BS-22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J26" i="1"/>
  <c r="J23" i="1"/>
  <c r="M30" i="1"/>
  <c r="J30" i="1"/>
  <c r="M29" i="1"/>
  <c r="J29" i="1"/>
  <c r="M28" i="1"/>
  <c r="J28" i="1"/>
  <c r="M27" i="1"/>
  <c r="J27" i="1"/>
  <c r="M25" i="1"/>
  <c r="J25" i="1"/>
  <c r="M24" i="1"/>
  <c r="J24" i="1"/>
  <c r="M23" i="1"/>
  <c r="J31" i="1" s="1"/>
  <c r="L23" i="1"/>
  <c r="N23" i="1" s="1"/>
  <c r="K23" i="1"/>
  <c r="J19" i="1"/>
  <c r="K19" i="1"/>
  <c r="L19" i="1"/>
  <c r="N19" i="1"/>
  <c r="M19" i="1"/>
  <c r="J15" i="1"/>
  <c r="K15" i="1"/>
  <c r="L15" i="1"/>
  <c r="M15" i="1"/>
  <c r="N15" i="1"/>
  <c r="J16" i="1"/>
  <c r="K16" i="1"/>
  <c r="L16" i="1"/>
  <c r="M16" i="1"/>
  <c r="N16" i="1"/>
  <c r="J17" i="1"/>
  <c r="K17" i="1"/>
  <c r="L17" i="1"/>
  <c r="M17" i="1"/>
  <c r="N17" i="1"/>
  <c r="J18" i="1"/>
  <c r="K18" i="1"/>
  <c r="L18" i="1"/>
  <c r="M18" i="1"/>
  <c r="N18" i="1"/>
  <c r="J14" i="1"/>
  <c r="K14" i="1"/>
  <c r="L14" i="1"/>
  <c r="M14" i="1"/>
  <c r="N14" i="1"/>
  <c r="J13" i="1"/>
  <c r="K13" i="1"/>
  <c r="L13" i="1"/>
  <c r="M13" i="1"/>
  <c r="N13" i="1"/>
  <c r="M12" i="1"/>
  <c r="J20" i="1" s="1"/>
  <c r="L33" i="1" s="1"/>
  <c r="J12" i="1"/>
  <c r="L12" i="1" s="1"/>
  <c r="L26" i="1" l="1"/>
  <c r="N26" i="1" s="1"/>
  <c r="K26" i="1"/>
  <c r="L24" i="1"/>
  <c r="N24" i="1" s="1"/>
  <c r="K24" i="1"/>
  <c r="L25" i="1"/>
  <c r="N25" i="1" s="1"/>
  <c r="K25" i="1"/>
  <c r="L27" i="1"/>
  <c r="N27" i="1" s="1"/>
  <c r="K27" i="1"/>
  <c r="L28" i="1"/>
  <c r="N28" i="1" s="1"/>
  <c r="K28" i="1"/>
  <c r="L29" i="1"/>
  <c r="N29" i="1" s="1"/>
  <c r="K29" i="1"/>
  <c r="L30" i="1"/>
  <c r="N30" i="1" s="1"/>
  <c r="K30" i="1"/>
  <c r="N12" i="1"/>
  <c r="K12" i="1"/>
  <c r="L34" i="1" s="1"/>
  <c r="L36" i="1" s="1"/>
</calcChain>
</file>

<file path=xl/sharedStrings.xml><?xml version="1.0" encoding="utf-8"?>
<sst xmlns="http://schemas.openxmlformats.org/spreadsheetml/2006/main" count="45" uniqueCount="44">
  <si>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</si>
  <si>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</si>
  <si>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</si>
  <si>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</si>
  <si>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</si>
  <si>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</si>
  <si>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</si>
  <si>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</si>
  <si>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Cantidad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</si>
  <si>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</si>
  <si>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</si>
  <si>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</si>
  <si>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</si>
  <si>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</si>
  <si>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</si>
  <si>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</si>
  <si>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</si>
  <si>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</si>
  <si>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</si>
  <si>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 xml:space="preserve">             Comité de Compras y Licitaciones</t>
  </si>
  <si>
    <t>Precio Unitario S/Itbis</t>
  </si>
  <si>
    <t>OFERTA ECONÓMICA</t>
  </si>
  <si>
    <t>SUMINISTRO E INSTALACIÓN DE EXTRACTORES DE BAÑOS DEL EDIFICIO SEDE DEL PODER JUDICIAL</t>
  </si>
  <si>
    <t>CP-CPJ-BS-22-2022</t>
  </si>
  <si>
    <t>Suministro e instalación extractores 2x2 pies
•Modelo cmvf 38 cdg.
•Conexión a 220 v 60hz.
•Caudal 387 cfm.
•Velocidad 737 rpm.
•Potencia 118w
•Dimensiones 2 x2 pies.</t>
  </si>
  <si>
    <t>Suministro e instalación de extractores en línea.
•Modelo TD 250/100.
•Conexión a 120 v 60hz
•Caudal 229-135cfm
•Velocidad 2096 rpm.
•Potencia 60w.
•Peso 2kg.</t>
  </si>
  <si>
    <t>Suministro e instalación de ducto flexible de seis (6) pulgadas de diámetro exterior por veintIcinco (25) pulgadas de longitud, para los extractores 2x2 pies</t>
  </si>
  <si>
    <t xml:space="preserve">Suministro e instalación de planchas de hierro galvanizado de 1/16”, para el ensamble de la ducterias. </t>
  </si>
  <si>
    <t>Suministro e instalación de codos de pvc- semi presión tres (3) pulgadas de diámetro exterior, para colocar las líneas de extracción</t>
  </si>
  <si>
    <t>Suministro e instalación de tubos de pvc- semi presión tres (3) pulgadas de diámetro exterior por veinte (20), para colocar las líneas de extracción.</t>
  </si>
  <si>
    <t>Suministro e instalación de extractores 2x2 pies
•Modelo CMVF38 CDG.
•Conexión a 220 v 60hz.
•Caudal 387 CFM.
•Velocidad 737 RPM.
•Potencia 118w.
•Dimensiones 2 x2 pies.</t>
  </si>
  <si>
    <t>Marca</t>
  </si>
  <si>
    <t>Servicio de suministro e instalación de los soportes necesarios, para la colocación del sistema de extracción con la finalidad de sujetar la línea de acción del sistema de extracción con:
• Setenta (70) tarugo de plomo de ½” 
• Cuarenta (40) barra roscada de (6) seis pies de longitud
• Diez (10) riel Unitrum de (2.4) dos punto cuatros pies de longitud
• Cuarenta (40) abrazadera de 3.5”unitrum
• Doscientos sesenta (260) arandelas (260) 
• Doscientas sesentas tuercas</t>
  </si>
  <si>
    <t>Suministro e instalación de las cajas de control eléctrico, que controlará los treinta y dos (32) extractores estacionarios y cinco (5) extractores en línea con los siguientes accesorios: 
• Switch selector de tres (3) posiciones manual, apagado y automático de 22mm por cada gabinete. 
• Gabinete de metal dieciséis (16) 300x250x150mm. 
• Bombillos indicadores luz piloto LED verde dos (2) por cada gabinetes a 110 v. 
• Bombillos indicadores luz piloto LED roja dos (2) por cada gabinetes a 110 v.
• Veinticuatro (24) relay de ocho (8) pines a 110 v la bobina por cada gabinete. 
•Veinticuatro (24) base de relay de ocho (8) pines por cada gabinete.
• Quince (15) rieles de fijación de 2metros para colocar base de relay por cada gabinete.
• Cinco (5) breaker para riel 1P a 5 amperes por cada gabinete. 
• Dieciséis (16) breaker para riel 2P a 5 amperes por cada gabinete.
• Treinta y dos (32) breaker para riel 2P a 10 amperes por cada gabinete. 
• Cinco (5) timer programable data micro con bobina magnetizada a 220v por cada gabinete.
• Treinta y dos (32) breaker p / riel 2P a 2 amperes por cada gabinete. 
• Suministro e instalación de cuatro cientos (400) pies de alambre ST 1.0mm #14. 
• Suministro e instalación de las cintas tay rap necesarias, para la organización de los cables eléctricos en los gabinetes. 
• Suministro e instalación de ducto con cuello de ganso al final de la columna de extracción en hierro galvanizado con las siguientes dimensiones 36 x 55 x 610 centímetros</t>
  </si>
  <si>
    <t>LOTE I - SUMINISTRO DE EXTRACTORES Y ACCESORIOS GENERALES PARA LA INSTALACIÓN EN LOS BAÑOS PÚBLICOS</t>
  </si>
  <si>
    <t>LOTE II - SUMINISTRO DE EXTRACTORES Y ACCESORIOS GENERALES PARA LA INSTALACIÓN EN LOS BAÑOS PRIVADOS</t>
  </si>
  <si>
    <t>Suministro e instalación de extractores en línea
•	Modelo TD 250/100
•Conexión a 120 v 60hz.
•Caudal 229-135cfm.
•Velocidad 2096 rpm.
•Potencia 60w.
•Peso 2kg.</t>
  </si>
  <si>
    <t xml:space="preserve">Suministro e instalación de ocho (8) ducto flexible de seis (6) pulgadas de diámetro exterior por (25) veinte cinco pulgadas de longitud, para los extractores 2x2 pies. </t>
  </si>
  <si>
    <t>Servicio de suministro e instalación de los soportes necesarios, para la colocación del sistema de extracción con:
• Sesenta y dos (62) tarugos de plomo de ½”, 
• Treinta y dos (32) barras roscadas de (6) seis pies de longitud, 
• Siete (7) riel Unitrum de (2.4) dos punto cuatros pies de longitud, 
• Treinta y dos (32) abrazadera de 3.5” unitrum, 
• Doscientas (200) arandelas
• Doscientas (200) doscientas tuercas, con la finalidad se sujetar la línea de acción del sistema de extracción.</t>
  </si>
  <si>
    <t xml:space="preserve">Suministro e instalación de diez (10) tubos de pvc- semi presión tres (3) pulgadas de diámetro exterior por veinte (20), para colocar las líneas de extracción. </t>
  </si>
  <si>
    <t>Suministro e instalación de las cajas de control eléctrico, que controlará los (24) veinte y cuatros extractores estacionarios y cinco (5) extractores en línea con los siguientes accesorios: 
• Switch selector de tres (3) posiciones manual, apagado y automático de 22mm por cada gabinete. 
• Gabinete de metal  doce (12) 300x250x150mm. 
• Bombillos Indicadores luz piloto led verde dos (2) por cada gabinete a 110 v. 
• Bombillos Indicadores luz piloto led roja dos (2) por cada gabinete a 110 v.
• Relay de ocho (8) pines a 110 v la bobina por cada gabinete. 
• Base de relay de ocho (8) pines por cada gabinete. 
• Doce (12) rieles de fijación de 2 metros para colocar base de relay por cada gabinete. 
• Cinco (5) breaker p / riel 1P a 5 amperes por cada gabinete.
• Dieciséis (16) breaker p / riel 2P a 5 amperes por cada gabinete.
• Treinta y dos (32) breaker p / riel 2P a 10 amperes por cada gabinete.
• Cinco (5) timer programable data micro con bobina magnetizada a 220v por cada gabinete.
• Treinta y dos (32) breaker p / riel 2P a 2 amperes por cada gabinete.
• Suministro e instalación de seiscientos (600) pies de alambre st 1.0mm #14.
• Suministro e instalación de las cintas tay rap necesarias, para la organización de los cables eléctricos en los gabinetes.</t>
  </si>
  <si>
    <t xml:space="preserve">Suministro e instalación de cinco (5) planchas de hierro galvanizado de 1/16”, para el ensamble de la ducterias. </t>
  </si>
  <si>
    <t>TOTAL LOTE I</t>
  </si>
  <si>
    <t>TOTAL LOTE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</si>
</sst>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.000_);_(* \(#,##0.000\);_(* &quot;-&quot;?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43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164" fontId="2" fillId="0" borderId="29" xfId="0" applyNumberFormat="1" applyFont="1" applyBorder="1" applyAlignment="1" applyProtection="1">
      <alignment vertical="center"/>
      <protection locked="0"/>
    </xf>
    <xf numFmtId="9" fontId="2" fillId="0" borderId="29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vertical="center"/>
      <protection locked="0"/>
    </xf>
    <xf numFmtId="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164" fontId="2" fillId="0" borderId="37" xfId="0" applyNumberFormat="1" applyFont="1" applyBorder="1" applyAlignment="1" applyProtection="1">
      <alignment vertical="center"/>
      <protection locked="0"/>
    </xf>
    <xf numFmtId="9" fontId="2" fillId="0" borderId="37" xfId="0" applyNumberFormat="1" applyFont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3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32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3" fontId="8" fillId="3" borderId="29" xfId="0" applyNumberFormat="1" applyFont="1" applyFill="1" applyBorder="1" applyAlignment="1" applyProtection="1">
      <alignment horizontal="center" vertical="center" wrapText="1"/>
    </xf>
    <xf numFmtId="3" fontId="8" fillId="3" borderId="5" xfId="0" applyNumberFormat="1" applyFont="1" applyFill="1" applyBorder="1" applyAlignment="1" applyProtection="1">
      <alignment horizontal="center" vertical="center" wrapText="1"/>
    </xf>
    <xf numFmtId="3" fontId="8" fillId="3" borderId="37" xfId="0" applyNumberFormat="1" applyFont="1" applyFill="1" applyBorder="1" applyAlignment="1" applyProtection="1">
      <alignment horizontal="center" vertical="center" wrapText="1"/>
    </xf>
    <xf numFmtId="164" fontId="2" fillId="0" borderId="29" xfId="0" applyNumberFormat="1" applyFont="1" applyBorder="1" applyAlignment="1" applyProtection="1">
      <alignment vertical="center"/>
    </xf>
    <xf numFmtId="164" fontId="2" fillId="0" borderId="27" xfId="0" applyNumberFormat="1" applyFont="1" applyBorder="1" applyAlignment="1" applyProtection="1">
      <alignment vertical="center"/>
    </xf>
    <xf numFmtId="164" fontId="2" fillId="0" borderId="30" xfId="0" applyNumberFormat="1" applyFont="1" applyBorder="1" applyAlignment="1" applyProtection="1">
      <alignment vertical="center"/>
    </xf>
    <xf numFmtId="164" fontId="2" fillId="0" borderId="5" xfId="0" applyNumberFormat="1" applyFont="1" applyBorder="1" applyAlignment="1" applyProtection="1">
      <alignment vertical="center"/>
    </xf>
    <xf numFmtId="164" fontId="2" fillId="0" borderId="6" xfId="0" applyNumberFormat="1" applyFont="1" applyBorder="1" applyAlignment="1" applyProtection="1">
      <alignment vertical="center"/>
    </xf>
    <xf numFmtId="164" fontId="2" fillId="0" borderId="37" xfId="0" applyNumberFormat="1" applyFont="1" applyBorder="1" applyAlignment="1" applyProtection="1">
      <alignment vertical="center"/>
    </xf>
    <xf numFmtId="164" fontId="2" fillId="0" borderId="38" xfId="0" applyNumberFormat="1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17" xfId="0" applyNumberFormat="1" applyFont="1" applyBorder="1" applyAlignment="1" applyProtection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right" vertical="center"/>
    </xf>
    <xf numFmtId="164" fontId="2" fillId="0" borderId="8" xfId="0" applyNumberFormat="1" applyFont="1" applyBorder="1" applyAlignment="1" applyProtection="1">
      <alignment horizontal="center" vertical="center"/>
    </xf>
    <xf numFmtId="164" fontId="2" fillId="0" borderId="14" xfId="0" applyNumberFormat="1" applyFont="1" applyBorder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203789</xdr:colOff>
      <xdr:row>0</xdr:row>
      <xdr:rowOff>104775</xdr:rowOff>
    </xdr:from>
    <xdr:to>
      <xdr:col>1</xdr:col>
      <xdr:colOff>666749</xdr:colOff>
      <xdr:row>2</xdr:row>
      <xdr:rowOff>76200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5C45309B-2378-4620-B678-12C31052B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89" y="104775"/>
          <a:ext cx="87253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1227A-0B2B-455F-B2AB-151E95F6CD2A}">
  <dimension ref="A1:R41"/>
  <sheetViews>
    <sheetView showZeros="0" tabSelected="1" topLeftCell="A5" zoomScaleNormal="100" workbookViewId="0">
      <selection activeCell="O24" sqref="O24"/>
    </sheetView>
  </sheetViews>
  <sheetFormatPr baseColWidth="10" defaultColWidth="11.42578125" defaultRowHeight="15.75" x14ac:dyDescent="0.25"/>
  <cols>
    <col min="1" max="1" width="6.140625" style="1" customWidth="1"/>
    <col min="2" max="2" width="12.28515625" style="1" customWidth="1"/>
    <col min="3" max="3" width="19.85546875" style="1" customWidth="1"/>
    <col min="4" max="4" width="22" style="1" customWidth="1"/>
    <col min="5" max="5" width="20.28515625" style="1" customWidth="1"/>
    <col min="6" max="6" width="17.42578125" style="1" customWidth="1"/>
    <col min="7" max="7" width="9.5703125" style="1" customWidth="1"/>
    <col min="8" max="8" width="17.42578125" style="1" customWidth="1"/>
    <col min="9" max="9" width="9.5703125" style="6" customWidth="1"/>
    <col min="10" max="10" width="19.85546875" style="1" customWidth="1"/>
    <col min="11" max="11" width="17.140625" style="1" hidden="1" customWidth="1"/>
    <col min="12" max="12" width="18.140625" style="1" customWidth="1"/>
    <col min="13" max="13" width="16.140625" style="1" hidden="1" customWidth="1"/>
    <col min="14" max="14" width="20.85546875" style="1" customWidth="1"/>
    <col min="15" max="16384" width="11.42578125" style="1"/>
  </cols>
  <sheetData>
    <row r="1" spans="1:18" x14ac:dyDescent="0.25">
      <c r="A1" s="45"/>
      <c r="B1" s="45"/>
      <c r="C1" s="45"/>
      <c r="D1" s="45"/>
      <c r="E1" s="45"/>
      <c r="F1" s="45"/>
      <c r="G1" s="45"/>
      <c r="H1" s="45"/>
      <c r="I1" s="46"/>
      <c r="J1" s="45"/>
      <c r="K1" s="45"/>
      <c r="L1" s="45"/>
      <c r="M1" s="45"/>
      <c r="N1" s="45"/>
    </row>
    <row r="2" spans="1:18" ht="45" customHeight="1" x14ac:dyDescent="0.25">
      <c r="A2" s="45"/>
      <c r="B2" s="47" t="s">
        <v>19</v>
      </c>
      <c r="C2" s="48"/>
      <c r="D2" s="49"/>
      <c r="E2" s="49"/>
      <c r="F2" s="49"/>
      <c r="G2" s="49"/>
      <c r="H2" s="49"/>
      <c r="I2" s="50"/>
      <c r="J2" s="49"/>
      <c r="K2" s="49"/>
      <c r="L2" s="49"/>
      <c r="M2" s="49"/>
      <c r="N2" s="49"/>
    </row>
    <row r="3" spans="1:18" ht="21.75" customHeight="1" x14ac:dyDescent="0.25">
      <c r="A3" s="51" t="s">
        <v>21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8" ht="7.5" customHeight="1" thickBo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8" ht="33.75" customHeight="1" x14ac:dyDescent="0.25">
      <c r="A5" s="53" t="s">
        <v>0</v>
      </c>
      <c r="B5" s="54"/>
      <c r="C5" s="55" t="s">
        <v>22</v>
      </c>
      <c r="D5" s="56"/>
      <c r="E5" s="56"/>
      <c r="F5" s="56"/>
      <c r="G5" s="56"/>
      <c r="H5" s="57"/>
      <c r="I5" s="54" t="s">
        <v>1</v>
      </c>
      <c r="J5" s="54"/>
      <c r="K5" s="58"/>
      <c r="L5" s="59" t="s">
        <v>23</v>
      </c>
      <c r="M5" s="60"/>
      <c r="N5" s="61"/>
    </row>
    <row r="6" spans="1:18" ht="30" customHeight="1" x14ac:dyDescent="0.25">
      <c r="A6" s="62" t="s">
        <v>2</v>
      </c>
      <c r="B6" s="63"/>
      <c r="C6" s="13"/>
      <c r="D6" s="13"/>
      <c r="E6" s="13"/>
      <c r="F6" s="13"/>
      <c r="G6" s="13"/>
      <c r="H6" s="13"/>
      <c r="I6" s="66" t="s">
        <v>3</v>
      </c>
      <c r="J6" s="66"/>
      <c r="K6" s="7"/>
      <c r="L6" s="18"/>
      <c r="M6" s="19"/>
      <c r="N6" s="20"/>
    </row>
    <row r="7" spans="1:18" ht="27.75" customHeight="1" thickBot="1" x14ac:dyDescent="0.3">
      <c r="A7" s="64" t="s">
        <v>4</v>
      </c>
      <c r="B7" s="65"/>
      <c r="C7" s="14"/>
      <c r="D7" s="14"/>
      <c r="E7" s="14"/>
      <c r="F7" s="14"/>
      <c r="G7" s="14"/>
      <c r="H7" s="14"/>
      <c r="I7" s="65" t="s">
        <v>5</v>
      </c>
      <c r="J7" s="65"/>
      <c r="K7" s="8"/>
      <c r="L7" s="15"/>
      <c r="M7" s="16"/>
      <c r="N7" s="17"/>
    </row>
    <row r="8" spans="1:18" ht="7.5" customHeight="1" thickBot="1" x14ac:dyDescent="0.3">
      <c r="A8" s="67"/>
      <c r="B8" s="67"/>
      <c r="C8" s="67"/>
      <c r="D8" s="67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8" ht="29.25" customHeight="1" thickBot="1" x14ac:dyDescent="0.3">
      <c r="A9" s="69" t="s">
        <v>6</v>
      </c>
      <c r="B9" s="70" t="s">
        <v>7</v>
      </c>
      <c r="C9" s="71"/>
      <c r="D9" s="71"/>
      <c r="E9" s="72"/>
      <c r="F9" s="73" t="s">
        <v>31</v>
      </c>
      <c r="G9" s="74" t="s">
        <v>8</v>
      </c>
      <c r="H9" s="74" t="s">
        <v>20</v>
      </c>
      <c r="I9" s="74" t="s">
        <v>9</v>
      </c>
      <c r="J9" s="74" t="s">
        <v>10</v>
      </c>
      <c r="K9" s="74"/>
      <c r="L9" s="74" t="s">
        <v>11</v>
      </c>
      <c r="M9" s="75"/>
      <c r="N9" s="76" t="s">
        <v>12</v>
      </c>
    </row>
    <row r="10" spans="1:18" ht="6" customHeight="1" thickBot="1" x14ac:dyDescent="0.3">
      <c r="A10" s="7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/>
    </row>
    <row r="11" spans="1:18" ht="18.75" customHeight="1" thickBot="1" x14ac:dyDescent="0.3">
      <c r="A11" s="36" t="s">
        <v>34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</row>
    <row r="12" spans="1:18" s="2" customFormat="1" ht="110.25" customHeight="1" x14ac:dyDescent="0.25">
      <c r="A12" s="80">
        <v>1</v>
      </c>
      <c r="B12" s="81" t="s">
        <v>24</v>
      </c>
      <c r="C12" s="82"/>
      <c r="D12" s="82"/>
      <c r="E12" s="83"/>
      <c r="F12" s="39"/>
      <c r="G12" s="91">
        <v>32</v>
      </c>
      <c r="H12" s="9"/>
      <c r="I12" s="10"/>
      <c r="J12" s="94">
        <f>+I12*H12</f>
        <v>0</v>
      </c>
      <c r="K12" s="94">
        <f>+J12*G12</f>
        <v>0</v>
      </c>
      <c r="L12" s="94">
        <f>+J12+H12</f>
        <v>0</v>
      </c>
      <c r="M12" s="95">
        <f>+G12*H12</f>
        <v>0</v>
      </c>
      <c r="N12" s="96">
        <f>+L12*G12</f>
        <v>0</v>
      </c>
      <c r="P12" s="3"/>
      <c r="Q12" s="4"/>
      <c r="R12" s="4"/>
    </row>
    <row r="13" spans="1:18" s="2" customFormat="1" ht="110.25" customHeight="1" x14ac:dyDescent="0.25">
      <c r="A13" s="84">
        <v>2</v>
      </c>
      <c r="B13" s="85" t="s">
        <v>25</v>
      </c>
      <c r="C13" s="85"/>
      <c r="D13" s="85"/>
      <c r="E13" s="85"/>
      <c r="F13" s="40"/>
      <c r="G13" s="92">
        <v>6</v>
      </c>
      <c r="H13" s="11"/>
      <c r="I13" s="12"/>
      <c r="J13" s="97">
        <f>+I13*H13</f>
        <v>0</v>
      </c>
      <c r="K13" s="97">
        <f>+J13*G13</f>
        <v>0</v>
      </c>
      <c r="L13" s="97">
        <f>+J13+H13</f>
        <v>0</v>
      </c>
      <c r="M13" s="97">
        <f>+G13*H13</f>
        <v>0</v>
      </c>
      <c r="N13" s="98">
        <f>+L13*G13</f>
        <v>0</v>
      </c>
      <c r="O13" s="4"/>
      <c r="P13" s="3"/>
      <c r="Q13" s="4"/>
      <c r="R13" s="4"/>
    </row>
    <row r="14" spans="1:18" s="2" customFormat="1" ht="34.5" customHeight="1" x14ac:dyDescent="0.25">
      <c r="A14" s="84">
        <v>4</v>
      </c>
      <c r="B14" s="85" t="s">
        <v>26</v>
      </c>
      <c r="C14" s="85"/>
      <c r="D14" s="85"/>
      <c r="E14" s="85"/>
      <c r="F14" s="40"/>
      <c r="G14" s="92">
        <v>12</v>
      </c>
      <c r="H14" s="11"/>
      <c r="I14" s="12"/>
      <c r="J14" s="97">
        <f>+I14*H14</f>
        <v>0</v>
      </c>
      <c r="K14" s="97">
        <f>+J14*G14</f>
        <v>0</v>
      </c>
      <c r="L14" s="97">
        <f>+J14+H14</f>
        <v>0</v>
      </c>
      <c r="M14" s="97">
        <f>+G14*H14</f>
        <v>0</v>
      </c>
      <c r="N14" s="98">
        <f>+L14*G14</f>
        <v>0</v>
      </c>
      <c r="P14" s="3"/>
      <c r="Q14" s="4"/>
      <c r="R14" s="4"/>
    </row>
    <row r="15" spans="1:18" s="2" customFormat="1" ht="34.5" customHeight="1" x14ac:dyDescent="0.25">
      <c r="A15" s="84">
        <v>5</v>
      </c>
      <c r="B15" s="85" t="s">
        <v>27</v>
      </c>
      <c r="C15" s="85"/>
      <c r="D15" s="85"/>
      <c r="E15" s="85"/>
      <c r="F15" s="40"/>
      <c r="G15" s="92">
        <v>5</v>
      </c>
      <c r="H15" s="11"/>
      <c r="I15" s="12"/>
      <c r="J15" s="97">
        <f t="shared" ref="J15:J19" si="0">+I15*H15</f>
        <v>0</v>
      </c>
      <c r="K15" s="97">
        <f t="shared" ref="K15:K23" si="1">+J15*G15</f>
        <v>0</v>
      </c>
      <c r="L15" s="97">
        <f t="shared" ref="L15:L23" si="2">+J15+H15</f>
        <v>0</v>
      </c>
      <c r="M15" s="97">
        <f t="shared" ref="M15:M19" si="3">+G15*H15</f>
        <v>0</v>
      </c>
      <c r="N15" s="98">
        <f t="shared" ref="N15:N19" si="4">+L15*G15</f>
        <v>0</v>
      </c>
      <c r="P15" s="3"/>
      <c r="Q15" s="4"/>
      <c r="R15" s="4"/>
    </row>
    <row r="16" spans="1:18" s="2" customFormat="1" ht="34.5" customHeight="1" x14ac:dyDescent="0.25">
      <c r="A16" s="84">
        <v>6</v>
      </c>
      <c r="B16" s="85" t="s">
        <v>29</v>
      </c>
      <c r="C16" s="85"/>
      <c r="D16" s="85"/>
      <c r="E16" s="85"/>
      <c r="F16" s="40"/>
      <c r="G16" s="92">
        <v>12</v>
      </c>
      <c r="H16" s="11"/>
      <c r="I16" s="12"/>
      <c r="J16" s="97">
        <f t="shared" si="0"/>
        <v>0</v>
      </c>
      <c r="K16" s="97">
        <f t="shared" si="1"/>
        <v>0</v>
      </c>
      <c r="L16" s="97">
        <f t="shared" si="2"/>
        <v>0</v>
      </c>
      <c r="M16" s="97">
        <f t="shared" si="3"/>
        <v>0</v>
      </c>
      <c r="N16" s="98">
        <f t="shared" si="4"/>
        <v>0</v>
      </c>
      <c r="P16" s="3"/>
      <c r="Q16" s="4"/>
      <c r="R16" s="4"/>
    </row>
    <row r="17" spans="1:18" s="2" customFormat="1" ht="34.5" customHeight="1" x14ac:dyDescent="0.25">
      <c r="A17" s="84">
        <v>7</v>
      </c>
      <c r="B17" s="85" t="s">
        <v>28</v>
      </c>
      <c r="C17" s="85"/>
      <c r="D17" s="85"/>
      <c r="E17" s="85"/>
      <c r="F17" s="40"/>
      <c r="G17" s="92">
        <v>12</v>
      </c>
      <c r="H17" s="11"/>
      <c r="I17" s="12"/>
      <c r="J17" s="97">
        <f t="shared" si="0"/>
        <v>0</v>
      </c>
      <c r="K17" s="97">
        <f t="shared" si="1"/>
        <v>0</v>
      </c>
      <c r="L17" s="97">
        <f t="shared" si="2"/>
        <v>0</v>
      </c>
      <c r="M17" s="97">
        <f t="shared" si="3"/>
        <v>0</v>
      </c>
      <c r="N17" s="98">
        <f t="shared" si="4"/>
        <v>0</v>
      </c>
      <c r="P17" s="3"/>
      <c r="Q17" s="4"/>
      <c r="R17" s="4"/>
    </row>
    <row r="18" spans="1:18" s="2" customFormat="1" ht="142.5" customHeight="1" x14ac:dyDescent="0.25">
      <c r="A18" s="86">
        <v>8</v>
      </c>
      <c r="B18" s="87" t="s">
        <v>32</v>
      </c>
      <c r="C18" s="88"/>
      <c r="D18" s="88"/>
      <c r="E18" s="89"/>
      <c r="F18" s="41"/>
      <c r="G18" s="92">
        <v>1</v>
      </c>
      <c r="H18" s="11"/>
      <c r="I18" s="12"/>
      <c r="J18" s="97">
        <f t="shared" si="0"/>
        <v>0</v>
      </c>
      <c r="K18" s="97">
        <f t="shared" si="1"/>
        <v>0</v>
      </c>
      <c r="L18" s="97">
        <f t="shared" si="2"/>
        <v>0</v>
      </c>
      <c r="M18" s="97">
        <f t="shared" si="3"/>
        <v>0</v>
      </c>
      <c r="N18" s="98">
        <f t="shared" si="4"/>
        <v>0</v>
      </c>
      <c r="P18" s="3"/>
      <c r="Q18" s="4"/>
      <c r="R18" s="4"/>
    </row>
    <row r="19" spans="1:18" s="2" customFormat="1" ht="372.75" customHeight="1" thickBot="1" x14ac:dyDescent="0.3">
      <c r="A19" s="86">
        <v>9</v>
      </c>
      <c r="B19" s="90" t="s">
        <v>33</v>
      </c>
      <c r="C19" s="90"/>
      <c r="D19" s="90"/>
      <c r="E19" s="90"/>
      <c r="F19" s="42"/>
      <c r="G19" s="93">
        <v>1</v>
      </c>
      <c r="H19" s="34"/>
      <c r="I19" s="35"/>
      <c r="J19" s="99">
        <f t="shared" si="0"/>
        <v>0</v>
      </c>
      <c r="K19" s="99">
        <f t="shared" si="1"/>
        <v>0</v>
      </c>
      <c r="L19" s="99">
        <f t="shared" si="2"/>
        <v>0</v>
      </c>
      <c r="M19" s="99">
        <f t="shared" si="3"/>
        <v>0</v>
      </c>
      <c r="N19" s="100">
        <f t="shared" si="4"/>
        <v>0</v>
      </c>
      <c r="P19" s="3"/>
      <c r="Q19" s="4"/>
      <c r="R19" s="4"/>
    </row>
    <row r="20" spans="1:18" s="2" customFormat="1" ht="23.25" customHeight="1" thickBot="1" x14ac:dyDescent="0.3">
      <c r="A20" s="101" t="s">
        <v>42</v>
      </c>
      <c r="B20" s="102"/>
      <c r="C20" s="102"/>
      <c r="D20" s="102"/>
      <c r="E20" s="102"/>
      <c r="F20" s="102"/>
      <c r="G20" s="102"/>
      <c r="H20" s="102"/>
      <c r="I20" s="102"/>
      <c r="J20" s="103">
        <f>SUM(M12:M19)</f>
        <v>0</v>
      </c>
      <c r="K20" s="104"/>
      <c r="L20" s="104"/>
      <c r="M20" s="104"/>
      <c r="N20" s="105"/>
      <c r="P20" s="3"/>
      <c r="Q20" s="4"/>
      <c r="R20" s="4"/>
    </row>
    <row r="21" spans="1:18" s="2" customFormat="1" ht="7.5" customHeight="1" thickBot="1" x14ac:dyDescent="0.3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7"/>
      <c r="P21" s="3"/>
      <c r="Q21" s="4"/>
      <c r="R21" s="4"/>
    </row>
    <row r="22" spans="1:18" s="2" customFormat="1" ht="16.5" customHeight="1" thickBot="1" x14ac:dyDescent="0.3">
      <c r="A22" s="108" t="s">
        <v>35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10"/>
      <c r="P22" s="3"/>
      <c r="Q22" s="4"/>
      <c r="R22" s="4"/>
    </row>
    <row r="23" spans="1:18" s="2" customFormat="1" ht="105" customHeight="1" x14ac:dyDescent="0.25">
      <c r="A23" s="84">
        <v>1</v>
      </c>
      <c r="B23" s="85" t="s">
        <v>30</v>
      </c>
      <c r="C23" s="85"/>
      <c r="D23" s="85"/>
      <c r="E23" s="85"/>
      <c r="F23" s="40"/>
      <c r="G23" s="92">
        <v>24</v>
      </c>
      <c r="H23" s="11"/>
      <c r="I23" s="12"/>
      <c r="J23" s="97">
        <f>O24+I23*H23</f>
        <v>0</v>
      </c>
      <c r="K23" s="97">
        <f t="shared" si="1"/>
        <v>0</v>
      </c>
      <c r="L23" s="97">
        <f t="shared" si="2"/>
        <v>0</v>
      </c>
      <c r="M23" s="97">
        <f t="shared" ref="M23" si="5">+G23*H23</f>
        <v>0</v>
      </c>
      <c r="N23" s="98">
        <f t="shared" ref="N23" si="6">+L23*G23</f>
        <v>0</v>
      </c>
      <c r="P23" s="3"/>
      <c r="Q23" s="4"/>
      <c r="R23" s="4"/>
    </row>
    <row r="24" spans="1:18" s="2" customFormat="1" ht="108.75" customHeight="1" x14ac:dyDescent="0.25">
      <c r="A24" s="111">
        <v>2</v>
      </c>
      <c r="B24" s="85" t="s">
        <v>36</v>
      </c>
      <c r="C24" s="85"/>
      <c r="D24" s="85"/>
      <c r="E24" s="85"/>
      <c r="F24" s="43"/>
      <c r="G24" s="92">
        <v>5</v>
      </c>
      <c r="H24" s="11"/>
      <c r="I24" s="12"/>
      <c r="J24" s="97">
        <f t="shared" ref="J24:J30" si="7">+I24*H24</f>
        <v>0</v>
      </c>
      <c r="K24" s="97">
        <f t="shared" ref="K24:K30" si="8">+J24*G24</f>
        <v>0</v>
      </c>
      <c r="L24" s="97">
        <f t="shared" ref="L24:L30" si="9">+J24+H24</f>
        <v>0</v>
      </c>
      <c r="M24" s="97">
        <f t="shared" ref="M24:M30" si="10">+G24*H24</f>
        <v>0</v>
      </c>
      <c r="N24" s="98">
        <f t="shared" ref="N24:N30" si="11">+L24*G24</f>
        <v>0</v>
      </c>
      <c r="P24" s="3"/>
      <c r="Q24" s="4"/>
      <c r="R24" s="4"/>
    </row>
    <row r="25" spans="1:18" s="2" customFormat="1" ht="39.75" customHeight="1" x14ac:dyDescent="0.25">
      <c r="A25" s="111">
        <v>3</v>
      </c>
      <c r="B25" s="85" t="s">
        <v>37</v>
      </c>
      <c r="C25" s="85"/>
      <c r="D25" s="85"/>
      <c r="E25" s="85"/>
      <c r="F25" s="43"/>
      <c r="G25" s="92">
        <v>8</v>
      </c>
      <c r="H25" s="11"/>
      <c r="I25" s="12"/>
      <c r="J25" s="97">
        <f t="shared" si="7"/>
        <v>0</v>
      </c>
      <c r="K25" s="97">
        <f t="shared" si="8"/>
        <v>0</v>
      </c>
      <c r="L25" s="97">
        <f t="shared" si="9"/>
        <v>0</v>
      </c>
      <c r="M25" s="97">
        <f t="shared" si="10"/>
        <v>0</v>
      </c>
      <c r="N25" s="98">
        <f t="shared" si="11"/>
        <v>0</v>
      </c>
      <c r="P25" s="3"/>
      <c r="Q25" s="4"/>
      <c r="R25" s="4"/>
    </row>
    <row r="26" spans="1:18" s="2" customFormat="1" ht="39.75" customHeight="1" x14ac:dyDescent="0.25">
      <c r="A26" s="111">
        <v>4</v>
      </c>
      <c r="B26" s="85" t="s">
        <v>41</v>
      </c>
      <c r="C26" s="85"/>
      <c r="D26" s="85"/>
      <c r="E26" s="85"/>
      <c r="F26" s="43"/>
      <c r="G26" s="92">
        <v>5</v>
      </c>
      <c r="H26" s="11"/>
      <c r="I26" s="12"/>
      <c r="J26" s="97">
        <f t="shared" ref="J26" si="12">+I26*H26</f>
        <v>0</v>
      </c>
      <c r="K26" s="97">
        <f t="shared" ref="K26" si="13">+J26*G26</f>
        <v>0</v>
      </c>
      <c r="L26" s="97">
        <f t="shared" ref="L26" si="14">+J26+H26</f>
        <v>0</v>
      </c>
      <c r="M26" s="97">
        <f t="shared" ref="M26" si="15">+G26*H26</f>
        <v>0</v>
      </c>
      <c r="N26" s="98">
        <f t="shared" ref="N26" si="16">+L26*G26</f>
        <v>0</v>
      </c>
      <c r="P26" s="3"/>
      <c r="Q26" s="4"/>
      <c r="R26" s="4"/>
    </row>
    <row r="27" spans="1:18" s="2" customFormat="1" ht="39.75" customHeight="1" x14ac:dyDescent="0.25">
      <c r="A27" s="111">
        <v>5</v>
      </c>
      <c r="B27" s="85" t="s">
        <v>39</v>
      </c>
      <c r="C27" s="85"/>
      <c r="D27" s="85"/>
      <c r="E27" s="85"/>
      <c r="F27" s="43"/>
      <c r="G27" s="92">
        <v>10</v>
      </c>
      <c r="H27" s="11"/>
      <c r="I27" s="12"/>
      <c r="J27" s="97">
        <f t="shared" si="7"/>
        <v>0</v>
      </c>
      <c r="K27" s="97">
        <f t="shared" si="8"/>
        <v>0</v>
      </c>
      <c r="L27" s="97">
        <f t="shared" si="9"/>
        <v>0</v>
      </c>
      <c r="M27" s="97">
        <f t="shared" si="10"/>
        <v>0</v>
      </c>
      <c r="N27" s="98">
        <f t="shared" si="11"/>
        <v>0</v>
      </c>
      <c r="P27" s="3"/>
      <c r="Q27" s="4"/>
      <c r="R27" s="4"/>
    </row>
    <row r="28" spans="1:18" s="2" customFormat="1" ht="39.75" customHeight="1" x14ac:dyDescent="0.25">
      <c r="A28" s="111">
        <v>6</v>
      </c>
      <c r="B28" s="85" t="s">
        <v>28</v>
      </c>
      <c r="C28" s="85"/>
      <c r="D28" s="85"/>
      <c r="E28" s="85"/>
      <c r="F28" s="43"/>
      <c r="G28" s="92">
        <v>12</v>
      </c>
      <c r="H28" s="11"/>
      <c r="I28" s="12"/>
      <c r="J28" s="97">
        <f t="shared" si="7"/>
        <v>0</v>
      </c>
      <c r="K28" s="97">
        <f t="shared" si="8"/>
        <v>0</v>
      </c>
      <c r="L28" s="97">
        <f t="shared" si="9"/>
        <v>0</v>
      </c>
      <c r="M28" s="97">
        <f t="shared" si="10"/>
        <v>0</v>
      </c>
      <c r="N28" s="98">
        <f t="shared" si="11"/>
        <v>0</v>
      </c>
      <c r="P28" s="3"/>
      <c r="Q28" s="4"/>
      <c r="R28" s="4"/>
    </row>
    <row r="29" spans="1:18" s="2" customFormat="1" ht="136.5" customHeight="1" x14ac:dyDescent="0.25">
      <c r="A29" s="111">
        <v>7</v>
      </c>
      <c r="B29" s="85" t="s">
        <v>38</v>
      </c>
      <c r="C29" s="85"/>
      <c r="D29" s="85"/>
      <c r="E29" s="85"/>
      <c r="F29" s="43"/>
      <c r="G29" s="92">
        <v>1</v>
      </c>
      <c r="H29" s="11"/>
      <c r="I29" s="12"/>
      <c r="J29" s="97">
        <f t="shared" si="7"/>
        <v>0</v>
      </c>
      <c r="K29" s="97">
        <f t="shared" si="8"/>
        <v>0</v>
      </c>
      <c r="L29" s="97">
        <f t="shared" si="9"/>
        <v>0</v>
      </c>
      <c r="M29" s="97">
        <f t="shared" si="10"/>
        <v>0</v>
      </c>
      <c r="N29" s="98">
        <f t="shared" si="11"/>
        <v>0</v>
      </c>
      <c r="P29" s="3"/>
      <c r="Q29" s="4"/>
      <c r="R29" s="4"/>
    </row>
    <row r="30" spans="1:18" s="2" customFormat="1" ht="311.25" customHeight="1" thickBot="1" x14ac:dyDescent="0.3">
      <c r="A30" s="112">
        <v>8</v>
      </c>
      <c r="B30" s="90" t="s">
        <v>40</v>
      </c>
      <c r="C30" s="90"/>
      <c r="D30" s="90"/>
      <c r="E30" s="90"/>
      <c r="F30" s="44"/>
      <c r="G30" s="93">
        <v>1</v>
      </c>
      <c r="H30" s="34"/>
      <c r="I30" s="35"/>
      <c r="J30" s="99">
        <f t="shared" si="7"/>
        <v>0</v>
      </c>
      <c r="K30" s="99">
        <f t="shared" si="8"/>
        <v>0</v>
      </c>
      <c r="L30" s="99">
        <f t="shared" si="9"/>
        <v>0</v>
      </c>
      <c r="M30" s="99">
        <f t="shared" si="10"/>
        <v>0</v>
      </c>
      <c r="N30" s="100">
        <f t="shared" si="11"/>
        <v>0</v>
      </c>
      <c r="P30" s="3"/>
      <c r="Q30" s="4"/>
      <c r="R30" s="4"/>
    </row>
    <row r="31" spans="1:18" s="2" customFormat="1" ht="22.5" customHeight="1" thickBot="1" x14ac:dyDescent="0.3">
      <c r="A31" s="101" t="s">
        <v>43</v>
      </c>
      <c r="B31" s="102"/>
      <c r="C31" s="102"/>
      <c r="D31" s="102"/>
      <c r="E31" s="102"/>
      <c r="F31" s="102"/>
      <c r="G31" s="102"/>
      <c r="H31" s="102"/>
      <c r="I31" s="102"/>
      <c r="J31" s="104">
        <f>SUM(M23:M30)</f>
        <v>0</v>
      </c>
      <c r="K31" s="104"/>
      <c r="L31" s="104"/>
      <c r="M31" s="104"/>
      <c r="N31" s="105"/>
      <c r="P31" s="3"/>
      <c r="Q31" s="4"/>
      <c r="R31" s="4"/>
    </row>
    <row r="32" spans="1:18" ht="15.75" customHeight="1" thickBot="1" x14ac:dyDescent="0.3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</row>
    <row r="33" spans="1:17" ht="20.25" customHeight="1" x14ac:dyDescent="0.25">
      <c r="A33" s="114" t="s">
        <v>13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6"/>
      <c r="L33" s="117">
        <f>SUM(J20+J31)</f>
        <v>0</v>
      </c>
      <c r="M33" s="118"/>
      <c r="N33" s="119"/>
      <c r="Q33" s="5"/>
    </row>
    <row r="34" spans="1:17" ht="20.25" customHeight="1" thickBot="1" x14ac:dyDescent="0.3">
      <c r="A34" s="120" t="s">
        <v>14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2"/>
      <c r="L34" s="123">
        <f>SUM(K12+K13+K14+K15+K16+K17+K18+K19+K23+K24+K25+K26+K27+K28+K29+K30)</f>
        <v>0</v>
      </c>
      <c r="M34" s="124"/>
      <c r="N34" s="125"/>
      <c r="Q34" s="5"/>
    </row>
    <row r="35" spans="1:17" ht="9.75" customHeight="1" thickBot="1" x14ac:dyDescent="0.3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</row>
    <row r="36" spans="1:17" ht="54.75" customHeight="1" thickBot="1" x14ac:dyDescent="0.3">
      <c r="A36" s="127" t="s">
        <v>15</v>
      </c>
      <c r="B36" s="128"/>
      <c r="C36" s="128"/>
      <c r="D36" s="128"/>
      <c r="E36" s="33"/>
      <c r="F36" s="33"/>
      <c r="G36" s="33"/>
      <c r="H36" s="33"/>
      <c r="I36" s="129" t="s">
        <v>16</v>
      </c>
      <c r="J36" s="130"/>
      <c r="K36" s="131"/>
      <c r="L36" s="103">
        <f>SUM(L33:N34)</f>
        <v>0</v>
      </c>
      <c r="M36" s="104"/>
      <c r="N36" s="105"/>
      <c r="Q36" s="5"/>
    </row>
    <row r="37" spans="1:17" ht="11.25" customHeight="1" thickBot="1" x14ac:dyDescent="0.3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7" ht="10.5" customHeight="1" x14ac:dyDescent="0.25">
      <c r="A38" s="21" t="s">
        <v>17</v>
      </c>
      <c r="B38" s="22"/>
      <c r="C38" s="22"/>
      <c r="D38" s="22"/>
      <c r="E38" s="22"/>
      <c r="F38" s="22"/>
      <c r="G38" s="22"/>
      <c r="H38" s="22"/>
      <c r="I38" s="22" t="s">
        <v>18</v>
      </c>
      <c r="J38" s="22"/>
      <c r="K38" s="22"/>
      <c r="L38" s="22"/>
      <c r="M38" s="27"/>
      <c r="N38" s="28"/>
    </row>
    <row r="39" spans="1:17" ht="10.5" customHeight="1" x14ac:dyDescent="0.2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9"/>
      <c r="N39" s="30"/>
    </row>
    <row r="40" spans="1:17" ht="10.5" customHeight="1" x14ac:dyDescent="0.25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9"/>
      <c r="N40" s="30"/>
    </row>
    <row r="41" spans="1:17" ht="10.5" customHeight="1" thickBot="1" x14ac:dyDescent="0.3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31"/>
      <c r="N41" s="32"/>
    </row>
  </sheetData>
  <sheetProtection algorithmName="SHA-512" hashValue="TYKNiZVqUibtmEMsiFx8s960nI7Ti/ET0VJSDvmG8zpv9iqmy3PjE8zY3hI+9EX+JkQAA7yJJnXvM0mLVJKPLg==" saltValue="NO2d9FE/PS4m7s3+/C3bxQ==" spinCount="100000" sheet="1" objects="1" scenarios="1"/>
  <mergeCells count="52">
    <mergeCell ref="A20:I20"/>
    <mergeCell ref="J20:N20"/>
    <mergeCell ref="A21:N21"/>
    <mergeCell ref="A31:I31"/>
    <mergeCell ref="J31:N31"/>
    <mergeCell ref="A11:N11"/>
    <mergeCell ref="B16:E16"/>
    <mergeCell ref="B17:E17"/>
    <mergeCell ref="B18:E18"/>
    <mergeCell ref="B13:E13"/>
    <mergeCell ref="B14:E14"/>
    <mergeCell ref="B15:E15"/>
    <mergeCell ref="B12:E12"/>
    <mergeCell ref="A22:N22"/>
    <mergeCell ref="L6:N6"/>
    <mergeCell ref="B9:E9"/>
    <mergeCell ref="A38:H41"/>
    <mergeCell ref="A32:N32"/>
    <mergeCell ref="A33:J33"/>
    <mergeCell ref="L33:N33"/>
    <mergeCell ref="A34:J34"/>
    <mergeCell ref="L34:N34"/>
    <mergeCell ref="I38:N41"/>
    <mergeCell ref="A35:N35"/>
    <mergeCell ref="A36:D36"/>
    <mergeCell ref="E36:H36"/>
    <mergeCell ref="I36:J36"/>
    <mergeCell ref="L36:N36"/>
    <mergeCell ref="A37:N37"/>
    <mergeCell ref="B19:E19"/>
    <mergeCell ref="A3:N3"/>
    <mergeCell ref="A5:B5"/>
    <mergeCell ref="C5:H5"/>
    <mergeCell ref="I5:J5"/>
    <mergeCell ref="L5:N5"/>
    <mergeCell ref="A4:N4"/>
    <mergeCell ref="A6:B6"/>
    <mergeCell ref="C6:H6"/>
    <mergeCell ref="A10:N10"/>
    <mergeCell ref="A7:B7"/>
    <mergeCell ref="C7:H7"/>
    <mergeCell ref="I7:J7"/>
    <mergeCell ref="L7:N7"/>
    <mergeCell ref="I6:J6"/>
    <mergeCell ref="B23:E23"/>
    <mergeCell ref="B24:E24"/>
    <mergeCell ref="B25:E25"/>
    <mergeCell ref="B26:E26"/>
    <mergeCell ref="B27:E27"/>
    <mergeCell ref="B28:E28"/>
    <mergeCell ref="B29:E29"/>
    <mergeCell ref="B30:E30"/>
  </mergeCells>
  <dataValidations count="1">
    <dataValidation type="decimal" allowBlank="1" showInputMessage="1" showErrorMessage="1" errorTitle="ALERTA" error="EN ESTA CELDA SOLO ES PERMITIDO DÍGITOS NUMÉRICOS" sqref="J20 H12:I19 H23:I30" xr:uid="{B855ED37-2DCD-4125-A57A-16D9C715FEE1}">
      <formula1>0</formula1>
      <formula2>9999999.99</formula2>
    </dataValidation>
  </dataValidations>
  <pageMargins left="0.1" right="0.05" top="0.2" bottom="0.2" header="0.09" footer="0.13"/>
  <pageSetup scale="71" orientation="landscape" r:id="rId1"/>
  <rowBreaks count="1" manualBreakCount="1">
    <brk id="1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7DBCD6-1AEE-45EF-9D4D-A3A540538E6F}">
  <ds:schemaRefs>
    <ds:schemaRef ds:uri="caf61add-cf15-4341-ad7c-3bb05f38d729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ef3d409c-51e8-4a1c-b238-cf9f3673307b"/>
    <ds:schemaRef ds:uri="209cd0db-1aa9-466c-8933-4493a1504f6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788D392-71B7-49A1-8036-0DB1D1742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B75531-DD03-4C19-B5C6-A29D46412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CP-CPJ-BS-22-2022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DALAG</dc:creator>
  <cp:lastModifiedBy>Diego Ledesma</cp:lastModifiedBy>
  <cp:lastPrinted>2022-10-31T20:59:30Z</cp:lastPrinted>
  <dcterms:created xsi:type="dcterms:W3CDTF">2022-04-25T22:25:32Z</dcterms:created>
  <dcterms:modified xsi:type="dcterms:W3CDTF">2022-10-31T21:04:28Z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