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sosa\Desktop\"/>
    </mc:Choice>
  </mc:AlternateContent>
  <bookViews>
    <workbookView xWindow="0" yWindow="0" windowWidth="20490" windowHeight="7650" tabRatio="810"/>
  </bookViews>
  <sheets>
    <sheet name="Presupuesto " sheetId="8" r:id="rId1"/>
    <sheet name="Sheet1" sheetId="9" r:id="rId2"/>
  </sheets>
  <externalReferences>
    <externalReference r:id="rId3"/>
  </externalReferences>
  <definedNames>
    <definedName name="AL12_">[1]Ins!$E$486</definedName>
    <definedName name="ARANDELAPLAS">[1]Ins!$E$89</definedName>
    <definedName name="_xlnm.Print_Area" localSheetId="0">'Presupuesto '!$A$1:$G$169</definedName>
    <definedName name="ARENAG">[1]Ins!$E$45</definedName>
    <definedName name="CAJA2412">[1]Ins!$E$495</definedName>
    <definedName name="CB">[1]Ins!$E$336</definedName>
    <definedName name="CEMENTOPVCCANOPINTA">[1]Ins!$E$1378</definedName>
    <definedName name="CG">[1]Ins!$E$337</definedName>
    <definedName name="CHAZOCERAMICA">[1]Ins!$E$371</definedName>
    <definedName name="CODOHG12X90">[1]Ins!$E$1267</definedName>
    <definedName name="CODOPVCDREN2X45">[1]Ins!$E$1387</definedName>
    <definedName name="CODOPVCDREN2X90">[1]Ins!$E$1383</definedName>
    <definedName name="CODOPVCPRES12X90">[1]Ins!$E$1468</definedName>
    <definedName name="COLAEXTLAV">[1]Ins!$E$135</definedName>
    <definedName name="CPVC">[1]Ins!$E$1377</definedName>
    <definedName name="CUBREFALTA38">[1]Ins!$E$138</definedName>
    <definedName name="ESTOPA">[1]Ins!$E$373</definedName>
    <definedName name="GRAVA">[1]Ins!$E$54</definedName>
    <definedName name="JUNTACERA">[1]Ins!$E$178</definedName>
    <definedName name="LLAVEANGULAR">[1]Ins!$E$186</definedName>
    <definedName name="NIPLECROM38X212">[1]Ins!$E$204</definedName>
    <definedName name="ORINAL12">[1]Ins!$E$206</definedName>
    <definedName name="PACEROMALLA23200">[1]Ins!$E$31</definedName>
    <definedName name="PCER01">[1]Ins!$E$359</definedName>
    <definedName name="PCER02">[1]Ins!$E$360</definedName>
    <definedName name="PINODOROBCOROYAL">[1]Ins!$E$162</definedName>
    <definedName name="PLAVOVABCO">[1]Ins!$E$184</definedName>
    <definedName name="REDBUSHG12X38">[1]Ins!$E$1308</definedName>
    <definedName name="SIFONLAVPVC">[1]Ins!$E$223</definedName>
    <definedName name="SILICONE">[1]Ins!$E$1516</definedName>
    <definedName name="TAPE">[1]Ins!$E$543</definedName>
    <definedName name="TEEHG12">[1]Ins!$E$1339</definedName>
    <definedName name="TEFLON">[1]Ins!$E$1322</definedName>
    <definedName name="_xlnm.Print_Titles" localSheetId="0">'Presupuesto '!$1:$17</definedName>
    <definedName name="TNCAL">[1]MOJornal!$D$73</definedName>
    <definedName name="TUBOFLEXCLAV">[1]Ins!$E$233</definedName>
    <definedName name="TUBOHG12">[1]Ins!$E$1348</definedName>
    <definedName name="TUBOPVCSDR26X12">[1]Ins!$E$1423</definedName>
    <definedName name="TUBOPVCSDR41X2">[1]Ins!$E$1437</definedName>
    <definedName name="YEEPVCDREN4X2">[1]Ins!$E$1447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8" i="8" l="1"/>
  <c r="A119" i="8"/>
  <c r="A120" i="8"/>
  <c r="A121" i="8"/>
  <c r="A92" i="8"/>
  <c r="F121" i="8"/>
  <c r="F120" i="8"/>
  <c r="F119" i="8"/>
  <c r="F118" i="8"/>
  <c r="G122" i="8"/>
  <c r="F114" i="8"/>
  <c r="G115" i="8"/>
  <c r="A114" i="8"/>
  <c r="F110" i="8"/>
  <c r="F109" i="8"/>
  <c r="F108" i="8"/>
  <c r="F107" i="8"/>
  <c r="F106" i="8"/>
  <c r="G111" i="8"/>
  <c r="A106" i="8"/>
  <c r="A107" i="8"/>
  <c r="A108" i="8"/>
  <c r="A109" i="8"/>
  <c r="A110" i="8"/>
  <c r="F102" i="8"/>
  <c r="F101" i="8"/>
  <c r="G103" i="8"/>
  <c r="A101" i="8"/>
  <c r="A102" i="8"/>
  <c r="F97" i="8"/>
  <c r="F96" i="8"/>
  <c r="G98" i="8"/>
  <c r="A96" i="8"/>
  <c r="A97" i="8"/>
  <c r="F92" i="8"/>
  <c r="G93" i="8"/>
  <c r="F88" i="8"/>
  <c r="F87" i="8"/>
  <c r="F86" i="8"/>
  <c r="F85" i="8"/>
  <c r="F84" i="8"/>
  <c r="G89" i="8"/>
  <c r="A84" i="8"/>
  <c r="A85" i="8"/>
  <c r="A86" i="8"/>
  <c r="A87" i="8"/>
  <c r="A88" i="8"/>
  <c r="A73" i="8"/>
  <c r="A74" i="8"/>
  <c r="A75" i="8"/>
  <c r="A76" i="8"/>
  <c r="A77" i="8"/>
  <c r="A78" i="8"/>
  <c r="F21" i="8"/>
  <c r="F22" i="8"/>
  <c r="F23" i="8"/>
  <c r="F24" i="8"/>
  <c r="F25" i="8"/>
  <c r="F26" i="8"/>
  <c r="F27" i="8"/>
  <c r="F28" i="8"/>
  <c r="G29" i="8"/>
  <c r="F32" i="8"/>
  <c r="G33" i="8"/>
  <c r="F36" i="8"/>
  <c r="F37" i="8"/>
  <c r="G38" i="8"/>
  <c r="F41" i="8"/>
  <c r="F42" i="8"/>
  <c r="G43" i="8"/>
  <c r="F46" i="8"/>
  <c r="F47" i="8"/>
  <c r="F48" i="8"/>
  <c r="F49" i="8"/>
  <c r="G50" i="8"/>
  <c r="F53" i="8"/>
  <c r="F54" i="8"/>
  <c r="F55" i="8"/>
  <c r="F56" i="8"/>
  <c r="F57" i="8"/>
  <c r="F58" i="8"/>
  <c r="F59" i="8"/>
  <c r="G60" i="8"/>
  <c r="F63" i="8"/>
  <c r="G64" i="8"/>
  <c r="F67" i="8"/>
  <c r="F68" i="8"/>
  <c r="G69" i="8"/>
  <c r="F73" i="8"/>
  <c r="F74" i="8"/>
  <c r="F75" i="8"/>
  <c r="F76" i="8"/>
  <c r="F77" i="8"/>
  <c r="F78" i="8"/>
  <c r="G79" i="8"/>
  <c r="A67" i="8"/>
  <c r="A68" i="8"/>
  <c r="A63" i="8"/>
  <c r="A23" i="8"/>
  <c r="A128" i="8"/>
  <c r="A129" i="8"/>
  <c r="A130" i="8"/>
  <c r="A136" i="8"/>
  <c r="A137" i="8"/>
  <c r="A138" i="8"/>
  <c r="A139" i="8"/>
  <c r="A140" i="8"/>
  <c r="A141" i="8"/>
  <c r="A146" i="8"/>
  <c r="A21" i="8"/>
  <c r="G125" i="8"/>
  <c r="G128" i="8"/>
  <c r="G129" i="8"/>
  <c r="G130" i="8"/>
  <c r="G137" i="8"/>
  <c r="G138" i="8"/>
  <c r="G139" i="8"/>
  <c r="G140" i="8"/>
  <c r="G141" i="8"/>
  <c r="G146" i="8"/>
  <c r="G131" i="8"/>
  <c r="G133" i="8"/>
  <c r="G135" i="8"/>
  <c r="G136" i="8"/>
  <c r="G142" i="8"/>
  <c r="G144" i="8"/>
  <c r="G148" i="8"/>
</calcChain>
</file>

<file path=xl/comments1.xml><?xml version="1.0" encoding="utf-8"?>
<comments xmlns="http://schemas.openxmlformats.org/spreadsheetml/2006/main">
  <authors>
    <author>tc={7EE9C7FC-8A39-4EAE-8984-74D6E14CE20D}</author>
  </authors>
  <commentList>
    <comment ref="B3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Especificaciones, dimensiones, perfiles, distancias de perfiles, material aislante, terminación.</t>
        </r>
      </text>
    </comment>
  </commentList>
</comments>
</file>

<file path=xl/sharedStrings.xml><?xml version="1.0" encoding="utf-8"?>
<sst xmlns="http://schemas.openxmlformats.org/spreadsheetml/2006/main" count="203" uniqueCount="108">
  <si>
    <t>OBRA:</t>
  </si>
  <si>
    <t>Adecuaciones Distintas Áreas en el Palacio de Justicia de Barahona</t>
  </si>
  <si>
    <t>Fecha :</t>
  </si>
  <si>
    <t>UBIC.:</t>
  </si>
  <si>
    <t>Palacio de Justicia de Barahona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</si>
  <si>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</si>
  <si>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</si>
  <si>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</si>
  <si>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</si>
  <si>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</si>
  <si>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</si>
  <si>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</si>
  <si>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</si>
  <si>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A</t>
  </si>
  <si>
    <t>Despacho Penal (Oficina Juez de Atención Permanente) y Área de Secretaria de la Primera Sala Civil en el 2do. Nivel</t>
  </si>
  <si>
    <t>Preliminares</t>
  </si>
  <si>
    <t>Desmonte de plafón existente</t>
  </si>
  <si>
    <t>m2</t>
  </si>
  <si>
    <t>Desmonte de lámparas existentes</t>
  </si>
  <si>
    <t>und</t>
  </si>
  <si>
    <t>Desmonte de puertas de madera existentes</t>
  </si>
  <si>
    <t xml:space="preserve">Desmonte de counter de madera existente </t>
  </si>
  <si>
    <t>Desmonte de vidrio de counter existente</t>
  </si>
  <si>
    <t>p2</t>
  </si>
  <si>
    <t xml:space="preserve">Demolición de muros de sheetrock existente </t>
  </si>
  <si>
    <t>Apertura y terminación de hueco de puerta en muro de sheetrock</t>
  </si>
  <si>
    <t>Demolición de fascia de sheetrock existente</t>
  </si>
  <si>
    <t>ml</t>
  </si>
  <si>
    <t>Sub-total</t>
  </si>
  <si>
    <t xml:space="preserve">Muros </t>
  </si>
  <si>
    <t>Suministro e instalación de muros de sheetrock</t>
  </si>
  <si>
    <t>Terminaciones de techo</t>
  </si>
  <si>
    <t xml:space="preserve">Suministro e Instalación de Plafon Nuevo 2" x 2" x 7mm vinil yeso (incluye estructura en metal, Angulares, Maint Tee y CrossTee) </t>
  </si>
  <si>
    <t xml:space="preserve">Suministro y confección de fascia de sheetrock 0.50mx0.60mx3.50m </t>
  </si>
  <si>
    <t>Terminaciones de piso</t>
  </si>
  <si>
    <t>Limpieza profunda de pisos de cerámica existente</t>
  </si>
  <si>
    <t>Suministro e instalación de zócalos de plycent (incluye pintura)</t>
  </si>
  <si>
    <t>Ebanisteria</t>
  </si>
  <si>
    <t>Mantenimiento de puertas de madera existentes</t>
  </si>
  <si>
    <t>Suministro e instalación de puertas de caoba nueva 0.90x 2.10m (incluye llavin de palanca)</t>
  </si>
  <si>
    <t>Mantenimiento de muebles de estrado (Incluye plataforma) existente</t>
  </si>
  <si>
    <t>Reacondicionamiento (Corte y Mantenimiento) y reinstalación de counter existente (Incluyendo el panel de vidrio) en el área de la Secretaria de la Primera Sala Civil en el 2do. Nivel</t>
  </si>
  <si>
    <t>p.a</t>
  </si>
  <si>
    <t>Instalaciones eléctricas</t>
  </si>
  <si>
    <t>Suministro e instalación de salidas cenitales nuevas</t>
  </si>
  <si>
    <t>Suministro e instalación de lámparas parabólicas de plafón 2x2 con tubos LED T8, de 18w 24", 800LM, 4000K, 120-277VAC con certificación UL</t>
  </si>
  <si>
    <t xml:space="preserve">Suministro e instalación de interruptores sencillos 110V Polímero Color blanco </t>
  </si>
  <si>
    <t xml:space="preserve">Suministro e instalación de tomacorrientes 120V Polímero Color blanco </t>
  </si>
  <si>
    <t xml:space="preserve">Suministro e instalación de salidas para data y/o telefono, Polímero Color blanco </t>
  </si>
  <si>
    <t>Suministro e instalación de luces led redonda de 6"</t>
  </si>
  <si>
    <t>Traslado y reinstalacion de unidades de Aires Acondicionados Tipo Split existentes (Incluye tuberias y gas)</t>
  </si>
  <si>
    <t xml:space="preserve">Pintura </t>
  </si>
  <si>
    <t>Suministro y aplicación de pintura Satinada (Blanco Colonial 966) sin olor, incluye preparación de superficie</t>
  </si>
  <si>
    <t xml:space="preserve">Miscelaneos </t>
  </si>
  <si>
    <t xml:space="preserve">Traslado y bote de escombros </t>
  </si>
  <si>
    <t>viaje</t>
  </si>
  <si>
    <t>Limpieza continua y final</t>
  </si>
  <si>
    <t>p.u.</t>
  </si>
  <si>
    <t>B</t>
  </si>
  <si>
    <t>Sustitución de plafón de la Cámara Civil, Penal y Área Administrativa</t>
  </si>
  <si>
    <t xml:space="preserve">Desmonte de plafond existente </t>
  </si>
  <si>
    <t xml:space="preserve">Desmonte de lámparas de plafon 2x4 existentes </t>
  </si>
  <si>
    <t xml:space="preserve">Desmonte de lámparas de plafon de 2x2 existentes </t>
  </si>
  <si>
    <t>Bote,  Limpieza continua y final</t>
  </si>
  <si>
    <t>C</t>
  </si>
  <si>
    <t>Ampliación del Centro de Citaciones y Notificaciones (CCN)</t>
  </si>
  <si>
    <t>Desmonte de luminarias existentes</t>
  </si>
  <si>
    <t>Desmonte de puerta de madera existentes</t>
  </si>
  <si>
    <t>Cierre de hueco de puerta con muro de sheetrock</t>
  </si>
  <si>
    <t>Mantenimiento de puertas de madera sencilla existentes</t>
  </si>
  <si>
    <t>Mantenimiento de counter de madera existente (Incluye sustitución de 6 paneles frontales de madera prensada 0,58mx0,95m)</t>
  </si>
  <si>
    <t>Desmonte y reinstalación de laminas de aluminio en counter</t>
  </si>
  <si>
    <t xml:space="preserve">Mantenimiento de tope de granito, 2 unidades de 0,45mx3,72m en counter existente  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</si>
  <si>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</si>
  <si>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</si>
  <si>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</si>
  <si>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</si>
  <si>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</si>
  <si>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</si>
  <si>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</si>
  <si>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</si>
  <si>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</si>
  <si>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</si>
  <si>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</si>
  <si>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</si>
  <si>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</si>
  <si>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</si>
  <si>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</si>
  <si>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</si>
  <si>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</si>
  <si>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</si>
  <si>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</t>
  </si>
  <si>
    <t xml:space="preserve">   </t>
  </si>
  <si>
    <t xml:space="preserve"> </t>
  </si>
  <si>
    <t>CUR</t>
  </si>
  <si>
    <t xml:space="preserve">Accesibilidad y dignificación - obra civil para la adecuación de las estructuras de 14 sedes principales (baños, rampas y mantenimiento correctivo mínimo) </t>
  </si>
  <si>
    <t>2.2.7.1.01</t>
  </si>
  <si>
    <t>Oscar</t>
  </si>
  <si>
    <t>Pendiente disponibilidad para lotes desiertos</t>
  </si>
  <si>
    <t xml:space="preserve">Esperar 2da reformulación </t>
  </si>
  <si>
    <t>Adecuación de techos del Edificio de Las Cortes</t>
  </si>
  <si>
    <t>2.2.7.1.02</t>
  </si>
  <si>
    <t>No iniciado</t>
  </si>
  <si>
    <t>Trabajar</t>
  </si>
  <si>
    <t>Nuevo</t>
  </si>
  <si>
    <t xml:space="preserve">Mantenimiento de muros cortinas y cubiertas de cristales en el 7mo y 4to nivel del edificio sede de la Suprema Corte de Justicia </t>
  </si>
  <si>
    <t>2.2.8.5.03</t>
  </si>
  <si>
    <t>Reacondicionamiento de la Nave que aloja el Almacén de Manganagua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</si>
</sst>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;[Red]\-&quot;$&quot;#,##0"/>
    <numFmt numFmtId="166" formatCode="&quot;$&quot;#,##0.00;[Red]\-&quot;$&quot;#,##0.00"/>
    <numFmt numFmtId="167" formatCode="&quot;RD$&quot;#,##0.00"/>
    <numFmt numFmtId="168" formatCode="_-* #,##0.00\ _P_t_s_-;\-* #,##0.00\ _P_t_s_-;_-* &quot;-&quot;??\ _P_t_s_-;_-@_-"/>
    <numFmt numFmtId="169" formatCode="[$-1C0A]d&quot; de &quot;mmmm&quot; de &quot;yyyy;@"/>
    <numFmt numFmtId="170" formatCode="[$$-2C0A]\ #,##0.00"/>
    <numFmt numFmtId="171" formatCode="0.0"/>
    <numFmt numFmtId="172" formatCode="&quot;$&quot;\ #,##0.00"/>
    <numFmt numFmtId="173" formatCode="&quot;$&quot;#,##0.00"/>
  </numFmts>
  <fonts count="3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1" fillId="0" borderId="0"/>
    <xf numFmtId="4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4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Protection="0">
      <alignment horizontal="center" vertical="center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3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center"/>
    </xf>
    <xf numFmtId="2" fontId="10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0" fontId="12" fillId="0" borderId="0" xfId="25" applyNumberFormat="1" applyFont="1" applyBorder="1" applyAlignment="1" applyProtection="1">
      <alignment horizontal="right" vertical="center"/>
    </xf>
    <xf numFmtId="9" fontId="12" fillId="0" borderId="0" xfId="25" applyFont="1" applyBorder="1" applyAlignment="1">
      <alignment horizontal="center" vertical="center"/>
    </xf>
    <xf numFmtId="43" fontId="7" fillId="0" borderId="0" xfId="27" applyFont="1" applyFill="1" applyBorder="1" applyAlignment="1">
      <alignment horizontal="center" vertical="center"/>
    </xf>
    <xf numFmtId="43" fontId="8" fillId="0" borderId="0" xfId="27" applyFont="1" applyFill="1" applyBorder="1" applyAlignment="1">
      <alignment horizontal="right" vertical="center"/>
    </xf>
    <xf numFmtId="171" fontId="13" fillId="3" borderId="2" xfId="0" applyNumberFormat="1" applyFont="1" applyFill="1" applyBorder="1" applyAlignment="1">
      <alignment vertical="center"/>
    </xf>
    <xf numFmtId="2" fontId="10" fillId="3" borderId="3" xfId="0" applyNumberFormat="1" applyFont="1" applyFill="1" applyBorder="1" applyAlignment="1">
      <alignment vertical="center"/>
    </xf>
    <xf numFmtId="2" fontId="10" fillId="3" borderId="3" xfId="27" applyNumberFormat="1" applyFont="1" applyFill="1" applyBorder="1" applyAlignment="1">
      <alignment horizontal="right" vertical="center"/>
    </xf>
    <xf numFmtId="43" fontId="10" fillId="3" borderId="3" xfId="27" applyFont="1" applyFill="1" applyBorder="1" applyAlignment="1">
      <alignment horizontal="center" vertical="center"/>
    </xf>
    <xf numFmtId="40" fontId="11" fillId="4" borderId="3" xfId="27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2" fontId="7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right"/>
    </xf>
    <xf numFmtId="4" fontId="7" fillId="2" borderId="0" xfId="0" applyNumberFormat="1" applyFont="1" applyFill="1" applyAlignment="1">
      <alignment horizontal="center"/>
    </xf>
    <xf numFmtId="43" fontId="7" fillId="2" borderId="0" xfId="27" applyFont="1" applyFill="1" applyAlignment="1">
      <alignment horizontal="center"/>
    </xf>
    <xf numFmtId="168" fontId="7" fillId="2" borderId="0" xfId="27" applyNumberFormat="1" applyFont="1" applyFill="1" applyAlignment="1">
      <alignment horizontal="center"/>
    </xf>
    <xf numFmtId="168" fontId="7" fillId="2" borderId="0" xfId="27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4" fontId="16" fillId="2" borderId="0" xfId="0" applyNumberFormat="1" applyFont="1" applyFill="1"/>
    <xf numFmtId="4" fontId="17" fillId="2" borderId="0" xfId="0" applyNumberFormat="1" applyFont="1" applyFill="1" applyAlignment="1" applyProtection="1">
      <alignment horizontal="right"/>
      <protection locked="0"/>
    </xf>
    <xf numFmtId="4" fontId="16" fillId="2" borderId="0" xfId="27" applyNumberFormat="1" applyFont="1" applyFill="1" applyBorder="1" applyAlignment="1" applyProtection="1">
      <alignment horizontal="center"/>
    </xf>
    <xf numFmtId="0" fontId="18" fillId="2" borderId="0" xfId="0" applyFont="1" applyFill="1" applyAlignment="1">
      <alignment horizontal="center"/>
    </xf>
    <xf numFmtId="170" fontId="17" fillId="2" borderId="0" xfId="27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2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/>
    <xf numFmtId="10" fontId="12" fillId="2" borderId="0" xfId="25" applyNumberFormat="1" applyFont="1" applyFill="1" applyAlignment="1" applyProtection="1">
      <alignment horizontal="right"/>
    </xf>
    <xf numFmtId="2" fontId="12" fillId="2" borderId="0" xfId="0" applyNumberFormat="1" applyFont="1" applyFill="1" applyAlignment="1">
      <alignment horizontal="center"/>
    </xf>
    <xf numFmtId="167" fontId="10" fillId="2" borderId="0" xfId="25" applyNumberFormat="1" applyFont="1" applyFill="1" applyAlignment="1">
      <alignment horizontal="center"/>
    </xf>
    <xf numFmtId="167" fontId="10" fillId="2" borderId="0" xfId="25" applyNumberFormat="1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right" vertical="center"/>
    </xf>
    <xf numFmtId="43" fontId="6" fillId="2" borderId="0" xfId="0" applyNumberFormat="1" applyFont="1" applyFill="1" applyAlignment="1">
      <alignment horizontal="center"/>
    </xf>
    <xf numFmtId="43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center"/>
    </xf>
    <xf numFmtId="168" fontId="10" fillId="2" borderId="0" xfId="27" applyNumberFormat="1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0" xfId="25" applyNumberFormat="1" applyFont="1" applyBorder="1" applyAlignment="1">
      <alignment horizontal="center" vertical="center"/>
    </xf>
    <xf numFmtId="167" fontId="10" fillId="0" borderId="0" xfId="25" applyNumberFormat="1" applyFont="1" applyBorder="1" applyAlignment="1">
      <alignment horizontal="center" vertical="center"/>
    </xf>
    <xf numFmtId="167" fontId="10" fillId="0" borderId="0" xfId="25" applyNumberFormat="1" applyFont="1" applyBorder="1" applyAlignment="1">
      <alignment vertical="center"/>
    </xf>
    <xf numFmtId="10" fontId="12" fillId="0" borderId="3" xfId="25" applyNumberFormat="1" applyFont="1" applyBorder="1" applyAlignment="1">
      <alignment horizontal="center" vertical="center"/>
    </xf>
    <xf numFmtId="171" fontId="13" fillId="4" borderId="2" xfId="0" applyNumberFormat="1" applyFont="1" applyFill="1" applyBorder="1" applyAlignment="1">
      <alignment vertical="center"/>
    </xf>
    <xf numFmtId="2" fontId="10" fillId="4" borderId="3" xfId="0" applyNumberFormat="1" applyFont="1" applyFill="1" applyBorder="1" applyAlignment="1">
      <alignment vertical="center"/>
    </xf>
    <xf numFmtId="2" fontId="10" fillId="4" borderId="3" xfId="27" applyNumberFormat="1" applyFont="1" applyFill="1" applyBorder="1" applyAlignment="1">
      <alignment horizontal="right" vertical="center"/>
    </xf>
    <xf numFmtId="43" fontId="10" fillId="4" borderId="3" xfId="27" applyFont="1" applyFill="1" applyBorder="1" applyAlignment="1">
      <alignment horizontal="center" vertical="center"/>
    </xf>
    <xf numFmtId="171" fontId="15" fillId="4" borderId="2" xfId="0" applyNumberFormat="1" applyFont="1" applyFill="1" applyBorder="1" applyAlignment="1">
      <alignment vertical="center"/>
    </xf>
    <xf numFmtId="2" fontId="9" fillId="4" borderId="3" xfId="0" applyNumberFormat="1" applyFont="1" applyFill="1" applyBorder="1" applyAlignment="1">
      <alignment vertical="center"/>
    </xf>
    <xf numFmtId="2" fontId="9" fillId="4" borderId="3" xfId="27" applyNumberFormat="1" applyFont="1" applyFill="1" applyBorder="1" applyAlignment="1">
      <alignment horizontal="right" vertical="center"/>
    </xf>
    <xf numFmtId="43" fontId="9" fillId="4" borderId="3" xfId="27" applyFont="1" applyFill="1" applyBorder="1" applyAlignment="1">
      <alignment horizontal="center" vertical="center"/>
    </xf>
    <xf numFmtId="40" fontId="20" fillId="4" borderId="3" xfId="27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164" fontId="10" fillId="3" borderId="3" xfId="28" applyFont="1" applyFill="1" applyBorder="1" applyAlignment="1">
      <alignment horizontal="right" vertical="center"/>
    </xf>
    <xf numFmtId="164" fontId="10" fillId="4" borderId="3" xfId="28" applyFont="1" applyFill="1" applyBorder="1" applyAlignment="1">
      <alignment horizontal="right" vertical="center"/>
    </xf>
    <xf numFmtId="0" fontId="6" fillId="0" borderId="5" xfId="0" applyFont="1" applyBorder="1"/>
    <xf numFmtId="4" fontId="12" fillId="0" borderId="5" xfId="0" applyNumberFormat="1" applyFont="1" applyBorder="1" applyAlignment="1">
      <alignment horizontal="center" vertical="center"/>
    </xf>
    <xf numFmtId="169" fontId="8" fillId="2" borderId="0" xfId="27" applyNumberFormat="1" applyFont="1" applyFill="1" applyAlignment="1">
      <alignment horizontal="left" vertical="center"/>
    </xf>
    <xf numFmtId="4" fontId="6" fillId="0" borderId="0" xfId="0" applyNumberFormat="1" applyFont="1"/>
    <xf numFmtId="4" fontId="12" fillId="0" borderId="0" xfId="0" applyNumberFormat="1" applyFont="1" applyAlignment="1">
      <alignment horizontal="center" vertical="center"/>
    </xf>
    <xf numFmtId="168" fontId="10" fillId="2" borderId="0" xfId="27" applyNumberFormat="1" applyFont="1" applyFill="1" applyBorder="1" applyAlignment="1">
      <alignment horizontal="left"/>
    </xf>
    <xf numFmtId="10" fontId="12" fillId="2" borderId="0" xfId="25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10" fontId="12" fillId="2" borderId="0" xfId="25" applyNumberFormat="1" applyFont="1" applyFill="1" applyBorder="1" applyAlignment="1" applyProtection="1">
      <alignment horizontal="right" vertical="center"/>
    </xf>
    <xf numFmtId="10" fontId="12" fillId="2" borderId="0" xfId="25" applyNumberFormat="1" applyFont="1" applyFill="1" applyBorder="1" applyAlignment="1">
      <alignment horizontal="center" vertical="center"/>
    </xf>
    <xf numFmtId="167" fontId="10" fillId="2" borderId="0" xfId="25" applyNumberFormat="1" applyFont="1" applyFill="1" applyBorder="1" applyAlignment="1">
      <alignment horizontal="center" vertical="center"/>
    </xf>
    <xf numFmtId="167" fontId="10" fillId="2" borderId="0" xfId="25" applyNumberFormat="1" applyFont="1" applyFill="1" applyBorder="1" applyAlignment="1">
      <alignment vertical="center"/>
    </xf>
    <xf numFmtId="2" fontId="10" fillId="3" borderId="3" xfId="27" applyNumberFormat="1" applyFont="1" applyFill="1" applyBorder="1" applyAlignment="1">
      <alignment horizontal="center" vertical="center"/>
    </xf>
    <xf numFmtId="164" fontId="10" fillId="3" borderId="4" xfId="28" applyFont="1" applyFill="1" applyBorder="1" applyAlignment="1">
      <alignment horizontal="right" vertical="center"/>
    </xf>
    <xf numFmtId="167" fontId="10" fillId="3" borderId="4" xfId="27" applyNumberFormat="1" applyFont="1" applyFill="1" applyBorder="1" applyAlignment="1">
      <alignment horizontal="right" vertical="center"/>
    </xf>
    <xf numFmtId="4" fontId="10" fillId="2" borderId="0" xfId="0" applyNumberFormat="1" applyFont="1" applyFill="1" applyAlignment="1">
      <alignment horizontal="left" vertical="center"/>
    </xf>
    <xf numFmtId="4" fontId="9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8" fontId="23" fillId="0" borderId="1" xfId="0" applyNumberFormat="1" applyFont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right" vertical="center" wrapText="1"/>
    </xf>
    <xf numFmtId="0" fontId="24" fillId="6" borderId="1" xfId="0" applyFont="1" applyFill="1" applyBorder="1" applyAlignment="1">
      <alignment horizontal="right" vertical="center" wrapText="1"/>
    </xf>
    <xf numFmtId="8" fontId="23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43" fontId="6" fillId="0" borderId="5" xfId="0" applyNumberFormat="1" applyFont="1" applyBorder="1"/>
    <xf numFmtId="2" fontId="6" fillId="2" borderId="1" xfId="0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43" fontId="12" fillId="2" borderId="1" xfId="27" applyFont="1" applyFill="1" applyBorder="1" applyAlignment="1">
      <alignment horizontal="center" vertical="center"/>
    </xf>
    <xf numFmtId="0" fontId="6" fillId="2" borderId="1" xfId="0" applyFont="1" applyFill="1" applyBorder="1"/>
    <xf numFmtId="4" fontId="0" fillId="2" borderId="1" xfId="0" applyNumberFormat="1" applyFill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70" fontId="12" fillId="0" borderId="1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horizontal="center" vertical="center"/>
    </xf>
    <xf numFmtId="43" fontId="7" fillId="0" borderId="3" xfId="27" applyFont="1" applyFill="1" applyBorder="1" applyAlignment="1">
      <alignment horizontal="center" vertical="center"/>
    </xf>
    <xf numFmtId="164" fontId="12" fillId="0" borderId="4" xfId="28" applyFont="1" applyFill="1" applyBorder="1" applyAlignment="1">
      <alignment horizontal="right" vertical="center"/>
    </xf>
    <xf numFmtId="170" fontId="12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43" fontId="7" fillId="2" borderId="0" xfId="27" applyFont="1" applyFill="1" applyBorder="1" applyAlignment="1">
      <alignment horizontal="center"/>
    </xf>
    <xf numFmtId="168" fontId="7" fillId="2" borderId="0" xfId="27" applyNumberFormat="1" applyFont="1" applyFill="1" applyBorder="1" applyAlignment="1">
      <alignment horizontal="center"/>
    </xf>
    <xf numFmtId="168" fontId="7" fillId="2" borderId="0" xfId="27" applyNumberFormat="1" applyFont="1" applyFill="1" applyBorder="1" applyAlignment="1">
      <alignment horizontal="right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indent="2"/>
    </xf>
    <xf numFmtId="0" fontId="28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horizontal="right"/>
    </xf>
    <xf numFmtId="0" fontId="31" fillId="2" borderId="0" xfId="0" applyFont="1" applyFill="1" applyAlignment="1">
      <alignment horizontal="center"/>
    </xf>
    <xf numFmtId="4" fontId="32" fillId="2" borderId="0" xfId="0" applyNumberFormat="1" applyFont="1" applyFill="1" applyAlignment="1">
      <alignment horizontal="center"/>
    </xf>
    <xf numFmtId="10" fontId="12" fillId="0" borderId="1" xfId="25" applyNumberFormat="1" applyFont="1" applyBorder="1" applyAlignment="1">
      <alignment horizontal="center" vertical="center"/>
    </xf>
    <xf numFmtId="43" fontId="7" fillId="0" borderId="1" xfId="33" applyFont="1" applyFill="1" applyBorder="1" applyAlignment="1">
      <alignment horizontal="right" vertical="center"/>
    </xf>
    <xf numFmtId="43" fontId="12" fillId="2" borderId="1" xfId="33" applyFont="1" applyFill="1" applyBorder="1" applyAlignment="1">
      <alignment horizontal="right" vertical="center"/>
    </xf>
    <xf numFmtId="171" fontId="13" fillId="8" borderId="2" xfId="0" applyNumberFormat="1" applyFont="1" applyFill="1" applyBorder="1" applyAlignment="1">
      <alignment vertical="center"/>
    </xf>
    <xf numFmtId="2" fontId="10" fillId="8" borderId="3" xfId="0" applyNumberFormat="1" applyFont="1" applyFill="1" applyBorder="1" applyAlignment="1">
      <alignment vertical="center"/>
    </xf>
    <xf numFmtId="2" fontId="10" fillId="8" borderId="3" xfId="33" applyNumberFormat="1" applyFont="1" applyFill="1" applyBorder="1" applyAlignment="1">
      <alignment horizontal="right" vertical="center"/>
    </xf>
    <xf numFmtId="43" fontId="10" fillId="8" borderId="3" xfId="33" applyFont="1" applyFill="1" applyBorder="1" applyAlignment="1">
      <alignment horizontal="right" vertical="center"/>
    </xf>
    <xf numFmtId="40" fontId="11" fillId="8" borderId="3" xfId="33" applyNumberFormat="1" applyFont="1" applyFill="1" applyBorder="1" applyAlignment="1">
      <alignment horizontal="right" vertical="center"/>
    </xf>
    <xf numFmtId="167" fontId="10" fillId="8" borderId="6" xfId="33" applyNumberFormat="1" applyFont="1" applyFill="1" applyBorder="1" applyAlignment="1">
      <alignment horizontal="right"/>
    </xf>
    <xf numFmtId="173" fontId="10" fillId="8" borderId="4" xfId="28" applyNumberFormat="1" applyFont="1" applyFill="1" applyBorder="1" applyAlignment="1">
      <alignment horizontal="right" vertical="center"/>
    </xf>
    <xf numFmtId="10" fontId="10" fillId="8" borderId="3" xfId="25" applyNumberFormat="1" applyFont="1" applyFill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0" fontId="12" fillId="0" borderId="7" xfId="25" applyNumberFormat="1" applyFont="1" applyBorder="1" applyAlignment="1">
      <alignment horizontal="center" vertical="center"/>
    </xf>
    <xf numFmtId="43" fontId="7" fillId="0" borderId="7" xfId="33" applyFont="1" applyFill="1" applyBorder="1" applyAlignment="1">
      <alignment horizontal="right" vertical="center"/>
    </xf>
    <xf numFmtId="171" fontId="13" fillId="8" borderId="11" xfId="0" applyNumberFormat="1" applyFont="1" applyFill="1" applyBorder="1"/>
    <xf numFmtId="2" fontId="10" fillId="8" borderId="12" xfId="0" applyNumberFormat="1" applyFont="1" applyFill="1" applyBorder="1"/>
    <xf numFmtId="2" fontId="10" fillId="8" borderId="12" xfId="33" applyNumberFormat="1" applyFont="1" applyFill="1" applyBorder="1" applyAlignment="1">
      <alignment horizontal="right" vertical="center"/>
    </xf>
    <xf numFmtId="43" fontId="10" fillId="8" borderId="12" xfId="33" applyFont="1" applyFill="1" applyBorder="1" applyAlignment="1">
      <alignment horizontal="right" vertical="center"/>
    </xf>
    <xf numFmtId="40" fontId="11" fillId="8" borderId="12" xfId="33" applyNumberFormat="1" applyFont="1" applyFill="1" applyBorder="1" applyAlignment="1">
      <alignment horizontal="right" vertical="center"/>
    </xf>
    <xf numFmtId="167" fontId="10" fillId="2" borderId="6" xfId="33" applyNumberFormat="1" applyFont="1" applyFill="1" applyBorder="1" applyAlignment="1">
      <alignment horizontal="right" vertical="center"/>
    </xf>
    <xf numFmtId="170" fontId="12" fillId="2" borderId="0" xfId="0" applyNumberFormat="1" applyFont="1" applyFill="1" applyAlignment="1">
      <alignment vertical="center" wrapText="1"/>
    </xf>
    <xf numFmtId="4" fontId="12" fillId="2" borderId="0" xfId="1" applyNumberFormat="1" applyFont="1" applyFill="1" applyAlignment="1">
      <alignment horizontal="center" vertical="center"/>
    </xf>
    <xf numFmtId="43" fontId="12" fillId="2" borderId="0" xfId="27" applyFont="1" applyFill="1" applyBorder="1" applyAlignment="1">
      <alignment horizontal="center" vertical="center"/>
    </xf>
    <xf numFmtId="164" fontId="10" fillId="2" borderId="1" xfId="28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164" fontId="10" fillId="0" borderId="1" xfId="28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3" fontId="12" fillId="0" borderId="1" xfId="27" applyFont="1" applyFill="1" applyBorder="1" applyAlignment="1">
      <alignment horizontal="center" vertical="center"/>
    </xf>
    <xf numFmtId="171" fontId="13" fillId="9" borderId="0" xfId="0" applyNumberFormat="1" applyFont="1" applyFill="1" applyAlignment="1">
      <alignment vertical="center"/>
    </xf>
    <xf numFmtId="2" fontId="10" fillId="9" borderId="0" xfId="0" applyNumberFormat="1" applyFont="1" applyFill="1" applyAlignment="1">
      <alignment vertical="center"/>
    </xf>
    <xf numFmtId="2" fontId="10" fillId="9" borderId="0" xfId="27" applyNumberFormat="1" applyFont="1" applyFill="1" applyBorder="1" applyAlignment="1">
      <alignment horizontal="center" vertical="center"/>
    </xf>
    <xf numFmtId="43" fontId="10" fillId="9" borderId="0" xfId="27" applyFont="1" applyFill="1" applyBorder="1" applyAlignment="1">
      <alignment horizontal="center" vertical="center"/>
    </xf>
    <xf numFmtId="4" fontId="11" fillId="9" borderId="0" xfId="27" applyNumberFormat="1" applyFont="1" applyFill="1" applyBorder="1" applyAlignment="1">
      <alignment horizontal="center" vertical="center"/>
    </xf>
    <xf numFmtId="40" fontId="11" fillId="9" borderId="0" xfId="27" applyNumberFormat="1" applyFont="1" applyFill="1" applyBorder="1" applyAlignment="1">
      <alignment horizontal="center" vertical="center"/>
    </xf>
    <xf numFmtId="164" fontId="10" fillId="9" borderId="0" xfId="28" applyFont="1" applyFill="1" applyBorder="1" applyAlignment="1">
      <alignment horizontal="right" vertical="center"/>
    </xf>
    <xf numFmtId="171" fontId="13" fillId="3" borderId="15" xfId="0" applyNumberFormat="1" applyFont="1" applyFill="1" applyBorder="1" applyAlignment="1">
      <alignment vertical="center"/>
    </xf>
    <xf numFmtId="2" fontId="10" fillId="3" borderId="13" xfId="0" applyNumberFormat="1" applyFont="1" applyFill="1" applyBorder="1" applyAlignment="1">
      <alignment vertical="center"/>
    </xf>
    <xf numFmtId="2" fontId="10" fillId="3" borderId="13" xfId="27" applyNumberFormat="1" applyFont="1" applyFill="1" applyBorder="1" applyAlignment="1">
      <alignment horizontal="center" vertical="center"/>
    </xf>
    <xf numFmtId="43" fontId="10" fillId="3" borderId="13" xfId="27" applyFont="1" applyFill="1" applyBorder="1" applyAlignment="1">
      <alignment horizontal="center" vertical="center"/>
    </xf>
    <xf numFmtId="40" fontId="11" fillId="4" borderId="13" xfId="27" applyNumberFormat="1" applyFont="1" applyFill="1" applyBorder="1" applyAlignment="1">
      <alignment horizontal="center" vertical="center"/>
    </xf>
    <xf numFmtId="164" fontId="10" fillId="3" borderId="13" xfId="28" applyFont="1" applyFill="1" applyBorder="1" applyAlignment="1">
      <alignment horizontal="right" vertical="center"/>
    </xf>
    <xf numFmtId="2" fontId="6" fillId="2" borderId="8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vertical="center"/>
    </xf>
    <xf numFmtId="2" fontId="10" fillId="2" borderId="9" xfId="27" applyNumberFormat="1" applyFont="1" applyFill="1" applyBorder="1" applyAlignment="1">
      <alignment horizontal="center" vertical="center"/>
    </xf>
    <xf numFmtId="43" fontId="10" fillId="2" borderId="9" xfId="27" applyFont="1" applyFill="1" applyBorder="1" applyAlignment="1">
      <alignment horizontal="center" vertical="center"/>
    </xf>
    <xf numFmtId="4" fontId="11" fillId="2" borderId="9" xfId="27" applyNumberFormat="1" applyFont="1" applyFill="1" applyBorder="1" applyAlignment="1">
      <alignment horizontal="center" vertical="center"/>
    </xf>
    <xf numFmtId="40" fontId="11" fillId="2" borderId="9" xfId="27" applyNumberFormat="1" applyFont="1" applyFill="1" applyBorder="1" applyAlignment="1">
      <alignment horizontal="center" vertical="center"/>
    </xf>
    <xf numFmtId="164" fontId="10" fillId="2" borderId="9" xfId="28" applyFont="1" applyFill="1" applyBorder="1" applyAlignment="1">
      <alignment horizontal="right" vertical="center"/>
    </xf>
    <xf numFmtId="2" fontId="14" fillId="10" borderId="0" xfId="0" applyNumberFormat="1" applyFont="1" applyFill="1" applyAlignment="1">
      <alignment horizontal="center" vertical="center"/>
    </xf>
    <xf numFmtId="170" fontId="12" fillId="0" borderId="16" xfId="0" applyNumberFormat="1" applyFont="1" applyBorder="1" applyAlignment="1">
      <alignment vertical="center" wrapText="1"/>
    </xf>
    <xf numFmtId="0" fontId="14" fillId="2" borderId="16" xfId="0" applyFont="1" applyFill="1" applyBorder="1" applyAlignment="1">
      <alignment horizontal="left" vertical="center"/>
    </xf>
    <xf numFmtId="170" fontId="12" fillId="0" borderId="7" xfId="0" applyNumberFormat="1" applyFont="1" applyBorder="1" applyAlignment="1">
      <alignment vertical="center" wrapText="1"/>
    </xf>
    <xf numFmtId="4" fontId="12" fillId="2" borderId="7" xfId="1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43" fontId="12" fillId="2" borderId="17" xfId="27" applyFont="1" applyFill="1" applyBorder="1" applyAlignment="1">
      <alignment horizontal="center" vertical="center"/>
    </xf>
    <xf numFmtId="164" fontId="10" fillId="2" borderId="7" xfId="28" applyFont="1" applyFill="1" applyBorder="1" applyAlignment="1">
      <alignment horizontal="right" vertical="center"/>
    </xf>
    <xf numFmtId="43" fontId="12" fillId="2" borderId="16" xfId="27" applyFont="1" applyFill="1" applyBorder="1" applyAlignment="1">
      <alignment horizontal="center" vertical="center"/>
    </xf>
    <xf numFmtId="164" fontId="10" fillId="2" borderId="4" xfId="28" applyFont="1" applyFill="1" applyBorder="1" applyAlignment="1">
      <alignment horizontal="right" vertical="center"/>
    </xf>
    <xf numFmtId="40" fontId="11" fillId="4" borderId="9" xfId="27" applyNumberFormat="1" applyFont="1" applyFill="1" applyBorder="1" applyAlignment="1">
      <alignment horizontal="center" vertical="center"/>
    </xf>
    <xf numFmtId="4" fontId="0" fillId="0" borderId="0" xfId="0" applyNumberFormat="1"/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10" borderId="0" xfId="0" applyFont="1" applyFill="1" applyAlignment="1">
      <alignment vertical="center"/>
    </xf>
    <xf numFmtId="171" fontId="13" fillId="2" borderId="13" xfId="0" applyNumberFormat="1" applyFont="1" applyFill="1" applyBorder="1" applyAlignment="1">
      <alignment vertical="center"/>
    </xf>
    <xf numFmtId="171" fontId="13" fillId="2" borderId="14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 applyProtection="1">
      <alignment horizontal="center" vertical="center"/>
      <protection locked="0"/>
    </xf>
    <xf numFmtId="4" fontId="11" fillId="4" borderId="3" xfId="27" applyNumberFormat="1" applyFont="1" applyFill="1" applyBorder="1" applyAlignment="1" applyProtection="1">
      <alignment horizontal="center" vertical="center"/>
      <protection locked="0"/>
    </xf>
    <xf numFmtId="171" fontId="13" fillId="2" borderId="13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4" fontId="12" fillId="2" borderId="0" xfId="0" applyNumberFormat="1" applyFont="1" applyFill="1" applyAlignment="1" applyProtection="1">
      <alignment horizontal="center" vertical="center"/>
      <protection locked="0"/>
    </xf>
    <xf numFmtId="0" fontId="14" fillId="10" borderId="0" xfId="0" applyFont="1" applyFill="1" applyAlignment="1" applyProtection="1">
      <alignment vertical="center"/>
      <protection locked="0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1" fillId="4" borderId="13" xfId="27" applyNumberFormat="1" applyFont="1" applyFill="1" applyBorder="1" applyAlignment="1" applyProtection="1">
      <alignment horizontal="center" vertical="center"/>
      <protection locked="0"/>
    </xf>
    <xf numFmtId="4" fontId="11" fillId="9" borderId="0" xfId="27" applyNumberFormat="1" applyFont="1" applyFill="1" applyBorder="1" applyAlignment="1" applyProtection="1">
      <alignment horizontal="center" vertical="center"/>
      <protection locked="0"/>
    </xf>
    <xf numFmtId="4" fontId="6" fillId="2" borderId="0" xfId="0" applyNumberFormat="1" applyFont="1" applyFill="1" applyAlignment="1" applyProtection="1">
      <alignment horizontal="center"/>
      <protection locked="0"/>
    </xf>
    <xf numFmtId="4" fontId="12" fillId="2" borderId="7" xfId="0" applyNumberFormat="1" applyFont="1" applyFill="1" applyBorder="1" applyAlignment="1" applyProtection="1">
      <alignment horizontal="center" vertical="center"/>
      <protection locked="0"/>
    </xf>
    <xf numFmtId="4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8" fontId="10" fillId="2" borderId="0" xfId="27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1" fillId="2" borderId="0" xfId="19" applyFont="1" applyFill="1" applyAlignment="1">
      <alignment horizontal="center"/>
    </xf>
    <xf numFmtId="0" fontId="9" fillId="2" borderId="0" xfId="19" applyFont="1" applyFill="1" applyAlignment="1">
      <alignment horizontal="center"/>
    </xf>
    <xf numFmtId="0" fontId="25" fillId="2" borderId="0" xfId="19" applyFont="1" applyFill="1" applyAlignment="1">
      <alignment horizontal="center"/>
    </xf>
    <xf numFmtId="168" fontId="10" fillId="0" borderId="0" xfId="27" applyNumberFormat="1" applyFont="1" applyFill="1" applyBorder="1" applyAlignment="1">
      <alignment horizontal="left"/>
    </xf>
    <xf numFmtId="4" fontId="9" fillId="2" borderId="0" xfId="0" applyNumberFormat="1" applyFont="1" applyFill="1" applyAlignment="1">
      <alignment horizontal="left" vertical="center" wrapText="1"/>
    </xf>
    <xf numFmtId="0" fontId="14" fillId="10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</cellXfs>
  <cellStyles count="34">
    <cellStyle name="Comma 2" xfId="2"/>
    <cellStyle name="Comma 3" xfId="20"/>
    <cellStyle name="Currency [0] 2" xfId="4"/>
    <cellStyle name="Currency [0] 3" xfId="22"/>
    <cellStyle name="Currency 10" xfId="14"/>
    <cellStyle name="Currency 11" xfId="15"/>
    <cellStyle name="Currency 12" xfId="9"/>
    <cellStyle name="Currency 13" xfId="16"/>
    <cellStyle name="Currency 14" xfId="17"/>
    <cellStyle name="Currency 15" xfId="18"/>
    <cellStyle name="Currency 16" xfId="21"/>
    <cellStyle name="Currency 2" xfId="3"/>
    <cellStyle name="Currency 3" xfId="8"/>
    <cellStyle name="Currency 4" xfId="10"/>
    <cellStyle name="Currency 5" xfId="7"/>
    <cellStyle name="Currency 6" xfId="6"/>
    <cellStyle name="Currency 7" xfId="11"/>
    <cellStyle name="Currency 8" xfId="12"/>
    <cellStyle name="Currency 9" xfId="13"/>
    <cellStyle name="Hyperlink 2" xfId="23"/>
    <cellStyle name="Millares" xfId="27" builtinId="3"/>
    <cellStyle name="Millares 12 8" xfId="33"/>
    <cellStyle name="Millares 17" xfId="30"/>
    <cellStyle name="Millares 2" xfId="26"/>
    <cellStyle name="Millares 2 32" xfId="32"/>
    <cellStyle name="Moneda" xfId="28" builtinId="4"/>
    <cellStyle name="Moneda 2" xfId="31"/>
    <cellStyle name="Normal" xfId="0" builtinId="0"/>
    <cellStyle name="Normal 2" xfId="1"/>
    <cellStyle name="Normal 3" xfId="19"/>
    <cellStyle name="Normal 3 3" xfId="29"/>
    <cellStyle name="Percent 2" xfId="5"/>
    <cellStyle name="Percent 3" xfId="24"/>
    <cellStyle name="Porcentaje" xfId="2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irisa/Downloads/__Presupuesto%20Remozamiento%20P.J.%20Sam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(2)"/>
      <sheetName val="Analisis Pres.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__Presupuesto Remozamiento P.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rlos José Espinal Díaz" id="{09581030-296C-4B5D-8C43-6E7BB42733DF}" userId="S::carloespinal@poderjudicial.gob.do::ff04dd10-0979-4254-9a9d-f5d4b8c80b0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2" dT="2022-07-25T18:30:09.39" personId="{09581030-296C-4B5D-8C43-6E7BB42733DF}" id="{7EE9C7FC-8A39-4EAE-8984-74D6E14CE20D}">
    <text>Especificaciones, dimensiones, perfiles, distancias de perfiles, material aislante, terminación.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1"/>
  <sheetViews>
    <sheetView tabSelected="1" view="pageBreakPreview" zoomScaleSheetLayoutView="100" workbookViewId="0">
      <selection activeCell="J24" sqref="J24"/>
    </sheetView>
  </sheetViews>
  <sheetFormatPr baseColWidth="10" defaultColWidth="11" defaultRowHeight="14.25" x14ac:dyDescent="0.2"/>
  <cols>
    <col min="1" max="1" width="9.5703125" style="5" customWidth="1"/>
    <col min="2" max="2" width="69.85546875" style="1" customWidth="1"/>
    <col min="3" max="3" width="9.7109375" style="6" customWidth="1"/>
    <col min="4" max="4" width="9.140625" style="2" customWidth="1"/>
    <col min="5" max="5" width="14" style="7" customWidth="1"/>
    <col min="6" max="6" width="15.7109375" style="2" bestFit="1" customWidth="1"/>
    <col min="7" max="7" width="25" style="1" customWidth="1"/>
    <col min="8" max="8" width="15.5703125" style="83" customWidth="1"/>
    <col min="9" max="9" width="13.7109375" style="86" bestFit="1" customWidth="1"/>
    <col min="10" max="240" width="11" style="1"/>
    <col min="241" max="241" width="6.140625" style="1" customWidth="1"/>
    <col min="242" max="242" width="41" style="1" customWidth="1"/>
    <col min="243" max="243" width="10.85546875" style="1" customWidth="1"/>
    <col min="244" max="244" width="8.7109375" style="1" customWidth="1"/>
    <col min="245" max="245" width="14.42578125" style="1" customWidth="1"/>
    <col min="246" max="246" width="15.7109375" style="1" bestFit="1" customWidth="1"/>
    <col min="247" max="247" width="15.7109375" style="1" customWidth="1"/>
    <col min="248" max="248" width="14.42578125" style="1" bestFit="1" customWidth="1"/>
    <col min="249" max="249" width="12.7109375" style="1" bestFit="1" customWidth="1"/>
    <col min="250" max="496" width="11" style="1"/>
    <col min="497" max="497" width="6.140625" style="1" customWidth="1"/>
    <col min="498" max="498" width="41" style="1" customWidth="1"/>
    <col min="499" max="499" width="10.85546875" style="1" customWidth="1"/>
    <col min="500" max="500" width="8.7109375" style="1" customWidth="1"/>
    <col min="501" max="501" width="14.42578125" style="1" customWidth="1"/>
    <col min="502" max="502" width="15.7109375" style="1" bestFit="1" customWidth="1"/>
    <col min="503" max="503" width="15.7109375" style="1" customWidth="1"/>
    <col min="504" max="504" width="14.42578125" style="1" bestFit="1" customWidth="1"/>
    <col min="505" max="505" width="12.7109375" style="1" bestFit="1" customWidth="1"/>
    <col min="506" max="752" width="11" style="1"/>
    <col min="753" max="753" width="6.140625" style="1" customWidth="1"/>
    <col min="754" max="754" width="41" style="1" customWidth="1"/>
    <col min="755" max="755" width="10.85546875" style="1" customWidth="1"/>
    <col min="756" max="756" width="8.7109375" style="1" customWidth="1"/>
    <col min="757" max="757" width="14.42578125" style="1" customWidth="1"/>
    <col min="758" max="758" width="15.7109375" style="1" bestFit="1" customWidth="1"/>
    <col min="759" max="759" width="15.7109375" style="1" customWidth="1"/>
    <col min="760" max="760" width="14.42578125" style="1" bestFit="1" customWidth="1"/>
    <col min="761" max="761" width="12.7109375" style="1" bestFit="1" customWidth="1"/>
    <col min="762" max="1008" width="11" style="1"/>
    <col min="1009" max="1009" width="6.140625" style="1" customWidth="1"/>
    <col min="1010" max="1010" width="41" style="1" customWidth="1"/>
    <col min="1011" max="1011" width="10.85546875" style="1" customWidth="1"/>
    <col min="1012" max="1012" width="8.7109375" style="1" customWidth="1"/>
    <col min="1013" max="1013" width="14.42578125" style="1" customWidth="1"/>
    <col min="1014" max="1014" width="15.7109375" style="1" bestFit="1" customWidth="1"/>
    <col min="1015" max="1015" width="15.7109375" style="1" customWidth="1"/>
    <col min="1016" max="1016" width="14.42578125" style="1" bestFit="1" customWidth="1"/>
    <col min="1017" max="1017" width="12.7109375" style="1" bestFit="1" customWidth="1"/>
    <col min="1018" max="1264" width="11" style="1"/>
    <col min="1265" max="1265" width="6.140625" style="1" customWidth="1"/>
    <col min="1266" max="1266" width="41" style="1" customWidth="1"/>
    <col min="1267" max="1267" width="10.85546875" style="1" customWidth="1"/>
    <col min="1268" max="1268" width="8.7109375" style="1" customWidth="1"/>
    <col min="1269" max="1269" width="14.42578125" style="1" customWidth="1"/>
    <col min="1270" max="1270" width="15.7109375" style="1" bestFit="1" customWidth="1"/>
    <col min="1271" max="1271" width="15.7109375" style="1" customWidth="1"/>
    <col min="1272" max="1272" width="14.42578125" style="1" bestFit="1" customWidth="1"/>
    <col min="1273" max="1273" width="12.7109375" style="1" bestFit="1" customWidth="1"/>
    <col min="1274" max="1520" width="11" style="1"/>
    <col min="1521" max="1521" width="6.140625" style="1" customWidth="1"/>
    <col min="1522" max="1522" width="41" style="1" customWidth="1"/>
    <col min="1523" max="1523" width="10.85546875" style="1" customWidth="1"/>
    <col min="1524" max="1524" width="8.7109375" style="1" customWidth="1"/>
    <col min="1525" max="1525" width="14.42578125" style="1" customWidth="1"/>
    <col min="1526" max="1526" width="15.7109375" style="1" bestFit="1" customWidth="1"/>
    <col min="1527" max="1527" width="15.7109375" style="1" customWidth="1"/>
    <col min="1528" max="1528" width="14.42578125" style="1" bestFit="1" customWidth="1"/>
    <col min="1529" max="1529" width="12.7109375" style="1" bestFit="1" customWidth="1"/>
    <col min="1530" max="1776" width="11" style="1"/>
    <col min="1777" max="1777" width="6.140625" style="1" customWidth="1"/>
    <col min="1778" max="1778" width="41" style="1" customWidth="1"/>
    <col min="1779" max="1779" width="10.85546875" style="1" customWidth="1"/>
    <col min="1780" max="1780" width="8.7109375" style="1" customWidth="1"/>
    <col min="1781" max="1781" width="14.42578125" style="1" customWidth="1"/>
    <col min="1782" max="1782" width="15.7109375" style="1" bestFit="1" customWidth="1"/>
    <col min="1783" max="1783" width="15.7109375" style="1" customWidth="1"/>
    <col min="1784" max="1784" width="14.42578125" style="1" bestFit="1" customWidth="1"/>
    <col min="1785" max="1785" width="12.7109375" style="1" bestFit="1" customWidth="1"/>
    <col min="1786" max="2032" width="11" style="1"/>
    <col min="2033" max="2033" width="6.140625" style="1" customWidth="1"/>
    <col min="2034" max="2034" width="41" style="1" customWidth="1"/>
    <col min="2035" max="2035" width="10.85546875" style="1" customWidth="1"/>
    <col min="2036" max="2036" width="8.7109375" style="1" customWidth="1"/>
    <col min="2037" max="2037" width="14.42578125" style="1" customWidth="1"/>
    <col min="2038" max="2038" width="15.7109375" style="1" bestFit="1" customWidth="1"/>
    <col min="2039" max="2039" width="15.7109375" style="1" customWidth="1"/>
    <col min="2040" max="2040" width="14.42578125" style="1" bestFit="1" customWidth="1"/>
    <col min="2041" max="2041" width="12.7109375" style="1" bestFit="1" customWidth="1"/>
    <col min="2042" max="2288" width="11" style="1"/>
    <col min="2289" max="2289" width="6.140625" style="1" customWidth="1"/>
    <col min="2290" max="2290" width="41" style="1" customWidth="1"/>
    <col min="2291" max="2291" width="10.85546875" style="1" customWidth="1"/>
    <col min="2292" max="2292" width="8.7109375" style="1" customWidth="1"/>
    <col min="2293" max="2293" width="14.42578125" style="1" customWidth="1"/>
    <col min="2294" max="2294" width="15.7109375" style="1" bestFit="1" customWidth="1"/>
    <col min="2295" max="2295" width="15.7109375" style="1" customWidth="1"/>
    <col min="2296" max="2296" width="14.42578125" style="1" bestFit="1" customWidth="1"/>
    <col min="2297" max="2297" width="12.7109375" style="1" bestFit="1" customWidth="1"/>
    <col min="2298" max="2544" width="11" style="1"/>
    <col min="2545" max="2545" width="6.140625" style="1" customWidth="1"/>
    <col min="2546" max="2546" width="41" style="1" customWidth="1"/>
    <col min="2547" max="2547" width="10.85546875" style="1" customWidth="1"/>
    <col min="2548" max="2548" width="8.7109375" style="1" customWidth="1"/>
    <col min="2549" max="2549" width="14.42578125" style="1" customWidth="1"/>
    <col min="2550" max="2550" width="15.7109375" style="1" bestFit="1" customWidth="1"/>
    <col min="2551" max="2551" width="15.7109375" style="1" customWidth="1"/>
    <col min="2552" max="2552" width="14.42578125" style="1" bestFit="1" customWidth="1"/>
    <col min="2553" max="2553" width="12.7109375" style="1" bestFit="1" customWidth="1"/>
    <col min="2554" max="2800" width="11" style="1"/>
    <col min="2801" max="2801" width="6.140625" style="1" customWidth="1"/>
    <col min="2802" max="2802" width="41" style="1" customWidth="1"/>
    <col min="2803" max="2803" width="10.85546875" style="1" customWidth="1"/>
    <col min="2804" max="2804" width="8.7109375" style="1" customWidth="1"/>
    <col min="2805" max="2805" width="14.42578125" style="1" customWidth="1"/>
    <col min="2806" max="2806" width="15.7109375" style="1" bestFit="1" customWidth="1"/>
    <col min="2807" max="2807" width="15.7109375" style="1" customWidth="1"/>
    <col min="2808" max="2808" width="14.42578125" style="1" bestFit="1" customWidth="1"/>
    <col min="2809" max="2809" width="12.7109375" style="1" bestFit="1" customWidth="1"/>
    <col min="2810" max="3056" width="11" style="1"/>
    <col min="3057" max="3057" width="6.140625" style="1" customWidth="1"/>
    <col min="3058" max="3058" width="41" style="1" customWidth="1"/>
    <col min="3059" max="3059" width="10.85546875" style="1" customWidth="1"/>
    <col min="3060" max="3060" width="8.7109375" style="1" customWidth="1"/>
    <col min="3061" max="3061" width="14.42578125" style="1" customWidth="1"/>
    <col min="3062" max="3062" width="15.7109375" style="1" bestFit="1" customWidth="1"/>
    <col min="3063" max="3063" width="15.7109375" style="1" customWidth="1"/>
    <col min="3064" max="3064" width="14.42578125" style="1" bestFit="1" customWidth="1"/>
    <col min="3065" max="3065" width="12.7109375" style="1" bestFit="1" customWidth="1"/>
    <col min="3066" max="3312" width="11" style="1"/>
    <col min="3313" max="3313" width="6.140625" style="1" customWidth="1"/>
    <col min="3314" max="3314" width="41" style="1" customWidth="1"/>
    <col min="3315" max="3315" width="10.85546875" style="1" customWidth="1"/>
    <col min="3316" max="3316" width="8.7109375" style="1" customWidth="1"/>
    <col min="3317" max="3317" width="14.42578125" style="1" customWidth="1"/>
    <col min="3318" max="3318" width="15.7109375" style="1" bestFit="1" customWidth="1"/>
    <col min="3319" max="3319" width="15.7109375" style="1" customWidth="1"/>
    <col min="3320" max="3320" width="14.42578125" style="1" bestFit="1" customWidth="1"/>
    <col min="3321" max="3321" width="12.7109375" style="1" bestFit="1" customWidth="1"/>
    <col min="3322" max="3568" width="11" style="1"/>
    <col min="3569" max="3569" width="6.140625" style="1" customWidth="1"/>
    <col min="3570" max="3570" width="41" style="1" customWidth="1"/>
    <col min="3571" max="3571" width="10.85546875" style="1" customWidth="1"/>
    <col min="3572" max="3572" width="8.7109375" style="1" customWidth="1"/>
    <col min="3573" max="3573" width="14.42578125" style="1" customWidth="1"/>
    <col min="3574" max="3574" width="15.7109375" style="1" bestFit="1" customWidth="1"/>
    <col min="3575" max="3575" width="15.7109375" style="1" customWidth="1"/>
    <col min="3576" max="3576" width="14.42578125" style="1" bestFit="1" customWidth="1"/>
    <col min="3577" max="3577" width="12.7109375" style="1" bestFit="1" customWidth="1"/>
    <col min="3578" max="3824" width="11" style="1"/>
    <col min="3825" max="3825" width="6.140625" style="1" customWidth="1"/>
    <col min="3826" max="3826" width="41" style="1" customWidth="1"/>
    <col min="3827" max="3827" width="10.85546875" style="1" customWidth="1"/>
    <col min="3828" max="3828" width="8.7109375" style="1" customWidth="1"/>
    <col min="3829" max="3829" width="14.42578125" style="1" customWidth="1"/>
    <col min="3830" max="3830" width="15.7109375" style="1" bestFit="1" customWidth="1"/>
    <col min="3831" max="3831" width="15.7109375" style="1" customWidth="1"/>
    <col min="3832" max="3832" width="14.42578125" style="1" bestFit="1" customWidth="1"/>
    <col min="3833" max="3833" width="12.7109375" style="1" bestFit="1" customWidth="1"/>
    <col min="3834" max="4080" width="11" style="1"/>
    <col min="4081" max="4081" width="6.140625" style="1" customWidth="1"/>
    <col min="4082" max="4082" width="41" style="1" customWidth="1"/>
    <col min="4083" max="4083" width="10.85546875" style="1" customWidth="1"/>
    <col min="4084" max="4084" width="8.7109375" style="1" customWidth="1"/>
    <col min="4085" max="4085" width="14.42578125" style="1" customWidth="1"/>
    <col min="4086" max="4086" width="15.7109375" style="1" bestFit="1" customWidth="1"/>
    <col min="4087" max="4087" width="15.7109375" style="1" customWidth="1"/>
    <col min="4088" max="4088" width="14.42578125" style="1" bestFit="1" customWidth="1"/>
    <col min="4089" max="4089" width="12.7109375" style="1" bestFit="1" customWidth="1"/>
    <col min="4090" max="4336" width="11" style="1"/>
    <col min="4337" max="4337" width="6.140625" style="1" customWidth="1"/>
    <col min="4338" max="4338" width="41" style="1" customWidth="1"/>
    <col min="4339" max="4339" width="10.85546875" style="1" customWidth="1"/>
    <col min="4340" max="4340" width="8.7109375" style="1" customWidth="1"/>
    <col min="4341" max="4341" width="14.42578125" style="1" customWidth="1"/>
    <col min="4342" max="4342" width="15.7109375" style="1" bestFit="1" customWidth="1"/>
    <col min="4343" max="4343" width="15.7109375" style="1" customWidth="1"/>
    <col min="4344" max="4344" width="14.42578125" style="1" bestFit="1" customWidth="1"/>
    <col min="4345" max="4345" width="12.7109375" style="1" bestFit="1" customWidth="1"/>
    <col min="4346" max="4592" width="11" style="1"/>
    <col min="4593" max="4593" width="6.140625" style="1" customWidth="1"/>
    <col min="4594" max="4594" width="41" style="1" customWidth="1"/>
    <col min="4595" max="4595" width="10.85546875" style="1" customWidth="1"/>
    <col min="4596" max="4596" width="8.7109375" style="1" customWidth="1"/>
    <col min="4597" max="4597" width="14.42578125" style="1" customWidth="1"/>
    <col min="4598" max="4598" width="15.7109375" style="1" bestFit="1" customWidth="1"/>
    <col min="4599" max="4599" width="15.7109375" style="1" customWidth="1"/>
    <col min="4600" max="4600" width="14.42578125" style="1" bestFit="1" customWidth="1"/>
    <col min="4601" max="4601" width="12.7109375" style="1" bestFit="1" customWidth="1"/>
    <col min="4602" max="4848" width="11" style="1"/>
    <col min="4849" max="4849" width="6.140625" style="1" customWidth="1"/>
    <col min="4850" max="4850" width="41" style="1" customWidth="1"/>
    <col min="4851" max="4851" width="10.85546875" style="1" customWidth="1"/>
    <col min="4852" max="4852" width="8.7109375" style="1" customWidth="1"/>
    <col min="4853" max="4853" width="14.42578125" style="1" customWidth="1"/>
    <col min="4854" max="4854" width="15.7109375" style="1" bestFit="1" customWidth="1"/>
    <col min="4855" max="4855" width="15.7109375" style="1" customWidth="1"/>
    <col min="4856" max="4856" width="14.42578125" style="1" bestFit="1" customWidth="1"/>
    <col min="4857" max="4857" width="12.7109375" style="1" bestFit="1" customWidth="1"/>
    <col min="4858" max="5104" width="11" style="1"/>
    <col min="5105" max="5105" width="6.140625" style="1" customWidth="1"/>
    <col min="5106" max="5106" width="41" style="1" customWidth="1"/>
    <col min="5107" max="5107" width="10.85546875" style="1" customWidth="1"/>
    <col min="5108" max="5108" width="8.7109375" style="1" customWidth="1"/>
    <col min="5109" max="5109" width="14.42578125" style="1" customWidth="1"/>
    <col min="5110" max="5110" width="15.7109375" style="1" bestFit="1" customWidth="1"/>
    <col min="5111" max="5111" width="15.7109375" style="1" customWidth="1"/>
    <col min="5112" max="5112" width="14.42578125" style="1" bestFit="1" customWidth="1"/>
    <col min="5113" max="5113" width="12.7109375" style="1" bestFit="1" customWidth="1"/>
    <col min="5114" max="5360" width="11" style="1"/>
    <col min="5361" max="5361" width="6.140625" style="1" customWidth="1"/>
    <col min="5362" max="5362" width="41" style="1" customWidth="1"/>
    <col min="5363" max="5363" width="10.85546875" style="1" customWidth="1"/>
    <col min="5364" max="5364" width="8.7109375" style="1" customWidth="1"/>
    <col min="5365" max="5365" width="14.42578125" style="1" customWidth="1"/>
    <col min="5366" max="5366" width="15.7109375" style="1" bestFit="1" customWidth="1"/>
    <col min="5367" max="5367" width="15.7109375" style="1" customWidth="1"/>
    <col min="5368" max="5368" width="14.42578125" style="1" bestFit="1" customWidth="1"/>
    <col min="5369" max="5369" width="12.7109375" style="1" bestFit="1" customWidth="1"/>
    <col min="5370" max="5616" width="11" style="1"/>
    <col min="5617" max="5617" width="6.140625" style="1" customWidth="1"/>
    <col min="5618" max="5618" width="41" style="1" customWidth="1"/>
    <col min="5619" max="5619" width="10.85546875" style="1" customWidth="1"/>
    <col min="5620" max="5620" width="8.7109375" style="1" customWidth="1"/>
    <col min="5621" max="5621" width="14.42578125" style="1" customWidth="1"/>
    <col min="5622" max="5622" width="15.7109375" style="1" bestFit="1" customWidth="1"/>
    <col min="5623" max="5623" width="15.7109375" style="1" customWidth="1"/>
    <col min="5624" max="5624" width="14.42578125" style="1" bestFit="1" customWidth="1"/>
    <col min="5625" max="5625" width="12.7109375" style="1" bestFit="1" customWidth="1"/>
    <col min="5626" max="5872" width="11" style="1"/>
    <col min="5873" max="5873" width="6.140625" style="1" customWidth="1"/>
    <col min="5874" max="5874" width="41" style="1" customWidth="1"/>
    <col min="5875" max="5875" width="10.85546875" style="1" customWidth="1"/>
    <col min="5876" max="5876" width="8.7109375" style="1" customWidth="1"/>
    <col min="5877" max="5877" width="14.42578125" style="1" customWidth="1"/>
    <col min="5878" max="5878" width="15.7109375" style="1" bestFit="1" customWidth="1"/>
    <col min="5879" max="5879" width="15.7109375" style="1" customWidth="1"/>
    <col min="5880" max="5880" width="14.42578125" style="1" bestFit="1" customWidth="1"/>
    <col min="5881" max="5881" width="12.7109375" style="1" bestFit="1" customWidth="1"/>
    <col min="5882" max="6128" width="11" style="1"/>
    <col min="6129" max="6129" width="6.140625" style="1" customWidth="1"/>
    <col min="6130" max="6130" width="41" style="1" customWidth="1"/>
    <col min="6131" max="6131" width="10.85546875" style="1" customWidth="1"/>
    <col min="6132" max="6132" width="8.7109375" style="1" customWidth="1"/>
    <col min="6133" max="6133" width="14.42578125" style="1" customWidth="1"/>
    <col min="6134" max="6134" width="15.7109375" style="1" bestFit="1" customWidth="1"/>
    <col min="6135" max="6135" width="15.7109375" style="1" customWidth="1"/>
    <col min="6136" max="6136" width="14.42578125" style="1" bestFit="1" customWidth="1"/>
    <col min="6137" max="6137" width="12.7109375" style="1" bestFit="1" customWidth="1"/>
    <col min="6138" max="6384" width="11" style="1"/>
    <col min="6385" max="6385" width="6.140625" style="1" customWidth="1"/>
    <col min="6386" max="6386" width="41" style="1" customWidth="1"/>
    <col min="6387" max="6387" width="10.85546875" style="1" customWidth="1"/>
    <col min="6388" max="6388" width="8.7109375" style="1" customWidth="1"/>
    <col min="6389" max="6389" width="14.42578125" style="1" customWidth="1"/>
    <col min="6390" max="6390" width="15.7109375" style="1" bestFit="1" customWidth="1"/>
    <col min="6391" max="6391" width="15.7109375" style="1" customWidth="1"/>
    <col min="6392" max="6392" width="14.42578125" style="1" bestFit="1" customWidth="1"/>
    <col min="6393" max="6393" width="12.7109375" style="1" bestFit="1" customWidth="1"/>
    <col min="6394" max="6640" width="11" style="1"/>
    <col min="6641" max="6641" width="6.140625" style="1" customWidth="1"/>
    <col min="6642" max="6642" width="41" style="1" customWidth="1"/>
    <col min="6643" max="6643" width="10.85546875" style="1" customWidth="1"/>
    <col min="6644" max="6644" width="8.7109375" style="1" customWidth="1"/>
    <col min="6645" max="6645" width="14.42578125" style="1" customWidth="1"/>
    <col min="6646" max="6646" width="15.7109375" style="1" bestFit="1" customWidth="1"/>
    <col min="6647" max="6647" width="15.7109375" style="1" customWidth="1"/>
    <col min="6648" max="6648" width="14.42578125" style="1" bestFit="1" customWidth="1"/>
    <col min="6649" max="6649" width="12.7109375" style="1" bestFit="1" customWidth="1"/>
    <col min="6650" max="6896" width="11" style="1"/>
    <col min="6897" max="6897" width="6.140625" style="1" customWidth="1"/>
    <col min="6898" max="6898" width="41" style="1" customWidth="1"/>
    <col min="6899" max="6899" width="10.85546875" style="1" customWidth="1"/>
    <col min="6900" max="6900" width="8.7109375" style="1" customWidth="1"/>
    <col min="6901" max="6901" width="14.42578125" style="1" customWidth="1"/>
    <col min="6902" max="6902" width="15.7109375" style="1" bestFit="1" customWidth="1"/>
    <col min="6903" max="6903" width="15.7109375" style="1" customWidth="1"/>
    <col min="6904" max="6904" width="14.42578125" style="1" bestFit="1" customWidth="1"/>
    <col min="6905" max="6905" width="12.7109375" style="1" bestFit="1" customWidth="1"/>
    <col min="6906" max="7152" width="11" style="1"/>
    <col min="7153" max="7153" width="6.140625" style="1" customWidth="1"/>
    <col min="7154" max="7154" width="41" style="1" customWidth="1"/>
    <col min="7155" max="7155" width="10.85546875" style="1" customWidth="1"/>
    <col min="7156" max="7156" width="8.7109375" style="1" customWidth="1"/>
    <col min="7157" max="7157" width="14.42578125" style="1" customWidth="1"/>
    <col min="7158" max="7158" width="15.7109375" style="1" bestFit="1" customWidth="1"/>
    <col min="7159" max="7159" width="15.7109375" style="1" customWidth="1"/>
    <col min="7160" max="7160" width="14.42578125" style="1" bestFit="1" customWidth="1"/>
    <col min="7161" max="7161" width="12.7109375" style="1" bestFit="1" customWidth="1"/>
    <col min="7162" max="7408" width="11" style="1"/>
    <col min="7409" max="7409" width="6.140625" style="1" customWidth="1"/>
    <col min="7410" max="7410" width="41" style="1" customWidth="1"/>
    <col min="7411" max="7411" width="10.85546875" style="1" customWidth="1"/>
    <col min="7412" max="7412" width="8.7109375" style="1" customWidth="1"/>
    <col min="7413" max="7413" width="14.42578125" style="1" customWidth="1"/>
    <col min="7414" max="7414" width="15.7109375" style="1" bestFit="1" customWidth="1"/>
    <col min="7415" max="7415" width="15.7109375" style="1" customWidth="1"/>
    <col min="7416" max="7416" width="14.42578125" style="1" bestFit="1" customWidth="1"/>
    <col min="7417" max="7417" width="12.7109375" style="1" bestFit="1" customWidth="1"/>
    <col min="7418" max="7664" width="11" style="1"/>
    <col min="7665" max="7665" width="6.140625" style="1" customWidth="1"/>
    <col min="7666" max="7666" width="41" style="1" customWidth="1"/>
    <col min="7667" max="7667" width="10.85546875" style="1" customWidth="1"/>
    <col min="7668" max="7668" width="8.7109375" style="1" customWidth="1"/>
    <col min="7669" max="7669" width="14.42578125" style="1" customWidth="1"/>
    <col min="7670" max="7670" width="15.7109375" style="1" bestFit="1" customWidth="1"/>
    <col min="7671" max="7671" width="15.7109375" style="1" customWidth="1"/>
    <col min="7672" max="7672" width="14.42578125" style="1" bestFit="1" customWidth="1"/>
    <col min="7673" max="7673" width="12.7109375" style="1" bestFit="1" customWidth="1"/>
    <col min="7674" max="7920" width="11" style="1"/>
    <col min="7921" max="7921" width="6.140625" style="1" customWidth="1"/>
    <col min="7922" max="7922" width="41" style="1" customWidth="1"/>
    <col min="7923" max="7923" width="10.85546875" style="1" customWidth="1"/>
    <col min="7924" max="7924" width="8.7109375" style="1" customWidth="1"/>
    <col min="7925" max="7925" width="14.42578125" style="1" customWidth="1"/>
    <col min="7926" max="7926" width="15.7109375" style="1" bestFit="1" customWidth="1"/>
    <col min="7927" max="7927" width="15.7109375" style="1" customWidth="1"/>
    <col min="7928" max="7928" width="14.42578125" style="1" bestFit="1" customWidth="1"/>
    <col min="7929" max="7929" width="12.7109375" style="1" bestFit="1" customWidth="1"/>
    <col min="7930" max="8176" width="11" style="1"/>
    <col min="8177" max="8177" width="6.140625" style="1" customWidth="1"/>
    <col min="8178" max="8178" width="41" style="1" customWidth="1"/>
    <col min="8179" max="8179" width="10.85546875" style="1" customWidth="1"/>
    <col min="8180" max="8180" width="8.7109375" style="1" customWidth="1"/>
    <col min="8181" max="8181" width="14.42578125" style="1" customWidth="1"/>
    <col min="8182" max="8182" width="15.7109375" style="1" bestFit="1" customWidth="1"/>
    <col min="8183" max="8183" width="15.7109375" style="1" customWidth="1"/>
    <col min="8184" max="8184" width="14.42578125" style="1" bestFit="1" customWidth="1"/>
    <col min="8185" max="8185" width="12.7109375" style="1" bestFit="1" customWidth="1"/>
    <col min="8186" max="8432" width="11" style="1"/>
    <col min="8433" max="8433" width="6.140625" style="1" customWidth="1"/>
    <col min="8434" max="8434" width="41" style="1" customWidth="1"/>
    <col min="8435" max="8435" width="10.85546875" style="1" customWidth="1"/>
    <col min="8436" max="8436" width="8.7109375" style="1" customWidth="1"/>
    <col min="8437" max="8437" width="14.42578125" style="1" customWidth="1"/>
    <col min="8438" max="8438" width="15.7109375" style="1" bestFit="1" customWidth="1"/>
    <col min="8439" max="8439" width="15.7109375" style="1" customWidth="1"/>
    <col min="8440" max="8440" width="14.42578125" style="1" bestFit="1" customWidth="1"/>
    <col min="8441" max="8441" width="12.7109375" style="1" bestFit="1" customWidth="1"/>
    <col min="8442" max="8688" width="11" style="1"/>
    <col min="8689" max="8689" width="6.140625" style="1" customWidth="1"/>
    <col min="8690" max="8690" width="41" style="1" customWidth="1"/>
    <col min="8691" max="8691" width="10.85546875" style="1" customWidth="1"/>
    <col min="8692" max="8692" width="8.7109375" style="1" customWidth="1"/>
    <col min="8693" max="8693" width="14.42578125" style="1" customWidth="1"/>
    <col min="8694" max="8694" width="15.7109375" style="1" bestFit="1" customWidth="1"/>
    <col min="8695" max="8695" width="15.7109375" style="1" customWidth="1"/>
    <col min="8696" max="8696" width="14.42578125" style="1" bestFit="1" customWidth="1"/>
    <col min="8697" max="8697" width="12.7109375" style="1" bestFit="1" customWidth="1"/>
    <col min="8698" max="8944" width="11" style="1"/>
    <col min="8945" max="8945" width="6.140625" style="1" customWidth="1"/>
    <col min="8946" max="8946" width="41" style="1" customWidth="1"/>
    <col min="8947" max="8947" width="10.85546875" style="1" customWidth="1"/>
    <col min="8948" max="8948" width="8.7109375" style="1" customWidth="1"/>
    <col min="8949" max="8949" width="14.42578125" style="1" customWidth="1"/>
    <col min="8950" max="8950" width="15.7109375" style="1" bestFit="1" customWidth="1"/>
    <col min="8951" max="8951" width="15.7109375" style="1" customWidth="1"/>
    <col min="8952" max="8952" width="14.42578125" style="1" bestFit="1" customWidth="1"/>
    <col min="8953" max="8953" width="12.7109375" style="1" bestFit="1" customWidth="1"/>
    <col min="8954" max="9200" width="11" style="1"/>
    <col min="9201" max="9201" width="6.140625" style="1" customWidth="1"/>
    <col min="9202" max="9202" width="41" style="1" customWidth="1"/>
    <col min="9203" max="9203" width="10.85546875" style="1" customWidth="1"/>
    <col min="9204" max="9204" width="8.7109375" style="1" customWidth="1"/>
    <col min="9205" max="9205" width="14.42578125" style="1" customWidth="1"/>
    <col min="9206" max="9206" width="15.7109375" style="1" bestFit="1" customWidth="1"/>
    <col min="9207" max="9207" width="15.7109375" style="1" customWidth="1"/>
    <col min="9208" max="9208" width="14.42578125" style="1" bestFit="1" customWidth="1"/>
    <col min="9209" max="9209" width="12.7109375" style="1" bestFit="1" customWidth="1"/>
    <col min="9210" max="9456" width="11" style="1"/>
    <col min="9457" max="9457" width="6.140625" style="1" customWidth="1"/>
    <col min="9458" max="9458" width="41" style="1" customWidth="1"/>
    <col min="9459" max="9459" width="10.85546875" style="1" customWidth="1"/>
    <col min="9460" max="9460" width="8.7109375" style="1" customWidth="1"/>
    <col min="9461" max="9461" width="14.42578125" style="1" customWidth="1"/>
    <col min="9462" max="9462" width="15.7109375" style="1" bestFit="1" customWidth="1"/>
    <col min="9463" max="9463" width="15.7109375" style="1" customWidth="1"/>
    <col min="9464" max="9464" width="14.42578125" style="1" bestFit="1" customWidth="1"/>
    <col min="9465" max="9465" width="12.7109375" style="1" bestFit="1" customWidth="1"/>
    <col min="9466" max="9712" width="11" style="1"/>
    <col min="9713" max="9713" width="6.140625" style="1" customWidth="1"/>
    <col min="9714" max="9714" width="41" style="1" customWidth="1"/>
    <col min="9715" max="9715" width="10.85546875" style="1" customWidth="1"/>
    <col min="9716" max="9716" width="8.7109375" style="1" customWidth="1"/>
    <col min="9717" max="9717" width="14.42578125" style="1" customWidth="1"/>
    <col min="9718" max="9718" width="15.7109375" style="1" bestFit="1" customWidth="1"/>
    <col min="9719" max="9719" width="15.7109375" style="1" customWidth="1"/>
    <col min="9720" max="9720" width="14.42578125" style="1" bestFit="1" customWidth="1"/>
    <col min="9721" max="9721" width="12.7109375" style="1" bestFit="1" customWidth="1"/>
    <col min="9722" max="9968" width="11" style="1"/>
    <col min="9969" max="9969" width="6.140625" style="1" customWidth="1"/>
    <col min="9970" max="9970" width="41" style="1" customWidth="1"/>
    <col min="9971" max="9971" width="10.85546875" style="1" customWidth="1"/>
    <col min="9972" max="9972" width="8.7109375" style="1" customWidth="1"/>
    <col min="9973" max="9973" width="14.42578125" style="1" customWidth="1"/>
    <col min="9974" max="9974" width="15.7109375" style="1" bestFit="1" customWidth="1"/>
    <col min="9975" max="9975" width="15.7109375" style="1" customWidth="1"/>
    <col min="9976" max="9976" width="14.42578125" style="1" bestFit="1" customWidth="1"/>
    <col min="9977" max="9977" width="12.7109375" style="1" bestFit="1" customWidth="1"/>
    <col min="9978" max="10224" width="11" style="1"/>
    <col min="10225" max="10225" width="6.140625" style="1" customWidth="1"/>
    <col min="10226" max="10226" width="41" style="1" customWidth="1"/>
    <col min="10227" max="10227" width="10.85546875" style="1" customWidth="1"/>
    <col min="10228" max="10228" width="8.7109375" style="1" customWidth="1"/>
    <col min="10229" max="10229" width="14.42578125" style="1" customWidth="1"/>
    <col min="10230" max="10230" width="15.7109375" style="1" bestFit="1" customWidth="1"/>
    <col min="10231" max="10231" width="15.7109375" style="1" customWidth="1"/>
    <col min="10232" max="10232" width="14.42578125" style="1" bestFit="1" customWidth="1"/>
    <col min="10233" max="10233" width="12.7109375" style="1" bestFit="1" customWidth="1"/>
    <col min="10234" max="10480" width="11" style="1"/>
    <col min="10481" max="10481" width="6.140625" style="1" customWidth="1"/>
    <col min="10482" max="10482" width="41" style="1" customWidth="1"/>
    <col min="10483" max="10483" width="10.85546875" style="1" customWidth="1"/>
    <col min="10484" max="10484" width="8.7109375" style="1" customWidth="1"/>
    <col min="10485" max="10485" width="14.42578125" style="1" customWidth="1"/>
    <col min="10486" max="10486" width="15.7109375" style="1" bestFit="1" customWidth="1"/>
    <col min="10487" max="10487" width="15.7109375" style="1" customWidth="1"/>
    <col min="10488" max="10488" width="14.42578125" style="1" bestFit="1" customWidth="1"/>
    <col min="10489" max="10489" width="12.7109375" style="1" bestFit="1" customWidth="1"/>
    <col min="10490" max="10736" width="11" style="1"/>
    <col min="10737" max="10737" width="6.140625" style="1" customWidth="1"/>
    <col min="10738" max="10738" width="41" style="1" customWidth="1"/>
    <col min="10739" max="10739" width="10.85546875" style="1" customWidth="1"/>
    <col min="10740" max="10740" width="8.7109375" style="1" customWidth="1"/>
    <col min="10741" max="10741" width="14.42578125" style="1" customWidth="1"/>
    <col min="10742" max="10742" width="15.7109375" style="1" bestFit="1" customWidth="1"/>
    <col min="10743" max="10743" width="15.7109375" style="1" customWidth="1"/>
    <col min="10744" max="10744" width="14.42578125" style="1" bestFit="1" customWidth="1"/>
    <col min="10745" max="10745" width="12.7109375" style="1" bestFit="1" customWidth="1"/>
    <col min="10746" max="10992" width="11" style="1"/>
    <col min="10993" max="10993" width="6.140625" style="1" customWidth="1"/>
    <col min="10994" max="10994" width="41" style="1" customWidth="1"/>
    <col min="10995" max="10995" width="10.85546875" style="1" customWidth="1"/>
    <col min="10996" max="10996" width="8.7109375" style="1" customWidth="1"/>
    <col min="10997" max="10997" width="14.42578125" style="1" customWidth="1"/>
    <col min="10998" max="10998" width="15.7109375" style="1" bestFit="1" customWidth="1"/>
    <col min="10999" max="10999" width="15.7109375" style="1" customWidth="1"/>
    <col min="11000" max="11000" width="14.42578125" style="1" bestFit="1" customWidth="1"/>
    <col min="11001" max="11001" width="12.7109375" style="1" bestFit="1" customWidth="1"/>
    <col min="11002" max="11248" width="11" style="1"/>
    <col min="11249" max="11249" width="6.140625" style="1" customWidth="1"/>
    <col min="11250" max="11250" width="41" style="1" customWidth="1"/>
    <col min="11251" max="11251" width="10.85546875" style="1" customWidth="1"/>
    <col min="11252" max="11252" width="8.7109375" style="1" customWidth="1"/>
    <col min="11253" max="11253" width="14.42578125" style="1" customWidth="1"/>
    <col min="11254" max="11254" width="15.7109375" style="1" bestFit="1" customWidth="1"/>
    <col min="11255" max="11255" width="15.7109375" style="1" customWidth="1"/>
    <col min="11256" max="11256" width="14.42578125" style="1" bestFit="1" customWidth="1"/>
    <col min="11257" max="11257" width="12.7109375" style="1" bestFit="1" customWidth="1"/>
    <col min="11258" max="11504" width="11" style="1"/>
    <col min="11505" max="11505" width="6.140625" style="1" customWidth="1"/>
    <col min="11506" max="11506" width="41" style="1" customWidth="1"/>
    <col min="11507" max="11507" width="10.85546875" style="1" customWidth="1"/>
    <col min="11508" max="11508" width="8.7109375" style="1" customWidth="1"/>
    <col min="11509" max="11509" width="14.42578125" style="1" customWidth="1"/>
    <col min="11510" max="11510" width="15.7109375" style="1" bestFit="1" customWidth="1"/>
    <col min="11511" max="11511" width="15.7109375" style="1" customWidth="1"/>
    <col min="11512" max="11512" width="14.42578125" style="1" bestFit="1" customWidth="1"/>
    <col min="11513" max="11513" width="12.7109375" style="1" bestFit="1" customWidth="1"/>
    <col min="11514" max="11760" width="11" style="1"/>
    <col min="11761" max="11761" width="6.140625" style="1" customWidth="1"/>
    <col min="11762" max="11762" width="41" style="1" customWidth="1"/>
    <col min="11763" max="11763" width="10.85546875" style="1" customWidth="1"/>
    <col min="11764" max="11764" width="8.7109375" style="1" customWidth="1"/>
    <col min="11765" max="11765" width="14.42578125" style="1" customWidth="1"/>
    <col min="11766" max="11766" width="15.7109375" style="1" bestFit="1" customWidth="1"/>
    <col min="11767" max="11767" width="15.7109375" style="1" customWidth="1"/>
    <col min="11768" max="11768" width="14.42578125" style="1" bestFit="1" customWidth="1"/>
    <col min="11769" max="11769" width="12.7109375" style="1" bestFit="1" customWidth="1"/>
    <col min="11770" max="12016" width="11" style="1"/>
    <col min="12017" max="12017" width="6.140625" style="1" customWidth="1"/>
    <col min="12018" max="12018" width="41" style="1" customWidth="1"/>
    <col min="12019" max="12019" width="10.85546875" style="1" customWidth="1"/>
    <col min="12020" max="12020" width="8.7109375" style="1" customWidth="1"/>
    <col min="12021" max="12021" width="14.42578125" style="1" customWidth="1"/>
    <col min="12022" max="12022" width="15.7109375" style="1" bestFit="1" customWidth="1"/>
    <col min="12023" max="12023" width="15.7109375" style="1" customWidth="1"/>
    <col min="12024" max="12024" width="14.42578125" style="1" bestFit="1" customWidth="1"/>
    <col min="12025" max="12025" width="12.7109375" style="1" bestFit="1" customWidth="1"/>
    <col min="12026" max="12272" width="11" style="1"/>
    <col min="12273" max="12273" width="6.140625" style="1" customWidth="1"/>
    <col min="12274" max="12274" width="41" style="1" customWidth="1"/>
    <col min="12275" max="12275" width="10.85546875" style="1" customWidth="1"/>
    <col min="12276" max="12276" width="8.7109375" style="1" customWidth="1"/>
    <col min="12277" max="12277" width="14.42578125" style="1" customWidth="1"/>
    <col min="12278" max="12278" width="15.7109375" style="1" bestFit="1" customWidth="1"/>
    <col min="12279" max="12279" width="15.7109375" style="1" customWidth="1"/>
    <col min="12280" max="12280" width="14.42578125" style="1" bestFit="1" customWidth="1"/>
    <col min="12281" max="12281" width="12.7109375" style="1" bestFit="1" customWidth="1"/>
    <col min="12282" max="12528" width="11" style="1"/>
    <col min="12529" max="12529" width="6.140625" style="1" customWidth="1"/>
    <col min="12530" max="12530" width="41" style="1" customWidth="1"/>
    <col min="12531" max="12531" width="10.85546875" style="1" customWidth="1"/>
    <col min="12532" max="12532" width="8.7109375" style="1" customWidth="1"/>
    <col min="12533" max="12533" width="14.42578125" style="1" customWidth="1"/>
    <col min="12534" max="12534" width="15.7109375" style="1" bestFit="1" customWidth="1"/>
    <col min="12535" max="12535" width="15.7109375" style="1" customWidth="1"/>
    <col min="12536" max="12536" width="14.42578125" style="1" bestFit="1" customWidth="1"/>
    <col min="12537" max="12537" width="12.7109375" style="1" bestFit="1" customWidth="1"/>
    <col min="12538" max="12784" width="11" style="1"/>
    <col min="12785" max="12785" width="6.140625" style="1" customWidth="1"/>
    <col min="12786" max="12786" width="41" style="1" customWidth="1"/>
    <col min="12787" max="12787" width="10.85546875" style="1" customWidth="1"/>
    <col min="12788" max="12788" width="8.7109375" style="1" customWidth="1"/>
    <col min="12789" max="12789" width="14.42578125" style="1" customWidth="1"/>
    <col min="12790" max="12790" width="15.7109375" style="1" bestFit="1" customWidth="1"/>
    <col min="12791" max="12791" width="15.7109375" style="1" customWidth="1"/>
    <col min="12792" max="12792" width="14.42578125" style="1" bestFit="1" customWidth="1"/>
    <col min="12793" max="12793" width="12.7109375" style="1" bestFit="1" customWidth="1"/>
    <col min="12794" max="13040" width="11" style="1"/>
    <col min="13041" max="13041" width="6.140625" style="1" customWidth="1"/>
    <col min="13042" max="13042" width="41" style="1" customWidth="1"/>
    <col min="13043" max="13043" width="10.85546875" style="1" customWidth="1"/>
    <col min="13044" max="13044" width="8.7109375" style="1" customWidth="1"/>
    <col min="13045" max="13045" width="14.42578125" style="1" customWidth="1"/>
    <col min="13046" max="13046" width="15.7109375" style="1" bestFit="1" customWidth="1"/>
    <col min="13047" max="13047" width="15.7109375" style="1" customWidth="1"/>
    <col min="13048" max="13048" width="14.42578125" style="1" bestFit="1" customWidth="1"/>
    <col min="13049" max="13049" width="12.7109375" style="1" bestFit="1" customWidth="1"/>
    <col min="13050" max="13296" width="11" style="1"/>
    <col min="13297" max="13297" width="6.140625" style="1" customWidth="1"/>
    <col min="13298" max="13298" width="41" style="1" customWidth="1"/>
    <col min="13299" max="13299" width="10.85546875" style="1" customWidth="1"/>
    <col min="13300" max="13300" width="8.7109375" style="1" customWidth="1"/>
    <col min="13301" max="13301" width="14.42578125" style="1" customWidth="1"/>
    <col min="13302" max="13302" width="15.7109375" style="1" bestFit="1" customWidth="1"/>
    <col min="13303" max="13303" width="15.7109375" style="1" customWidth="1"/>
    <col min="13304" max="13304" width="14.42578125" style="1" bestFit="1" customWidth="1"/>
    <col min="13305" max="13305" width="12.7109375" style="1" bestFit="1" customWidth="1"/>
    <col min="13306" max="13552" width="11" style="1"/>
    <col min="13553" max="13553" width="6.140625" style="1" customWidth="1"/>
    <col min="13554" max="13554" width="41" style="1" customWidth="1"/>
    <col min="13555" max="13555" width="10.85546875" style="1" customWidth="1"/>
    <col min="13556" max="13556" width="8.7109375" style="1" customWidth="1"/>
    <col min="13557" max="13557" width="14.42578125" style="1" customWidth="1"/>
    <col min="13558" max="13558" width="15.7109375" style="1" bestFit="1" customWidth="1"/>
    <col min="13559" max="13559" width="15.7109375" style="1" customWidth="1"/>
    <col min="13560" max="13560" width="14.42578125" style="1" bestFit="1" customWidth="1"/>
    <col min="13561" max="13561" width="12.7109375" style="1" bestFit="1" customWidth="1"/>
    <col min="13562" max="13808" width="11" style="1"/>
    <col min="13809" max="13809" width="6.140625" style="1" customWidth="1"/>
    <col min="13810" max="13810" width="41" style="1" customWidth="1"/>
    <col min="13811" max="13811" width="10.85546875" style="1" customWidth="1"/>
    <col min="13812" max="13812" width="8.7109375" style="1" customWidth="1"/>
    <col min="13813" max="13813" width="14.42578125" style="1" customWidth="1"/>
    <col min="13814" max="13814" width="15.7109375" style="1" bestFit="1" customWidth="1"/>
    <col min="13815" max="13815" width="15.7109375" style="1" customWidth="1"/>
    <col min="13816" max="13816" width="14.42578125" style="1" bestFit="1" customWidth="1"/>
    <col min="13817" max="13817" width="12.7109375" style="1" bestFit="1" customWidth="1"/>
    <col min="13818" max="14064" width="11" style="1"/>
    <col min="14065" max="14065" width="6.140625" style="1" customWidth="1"/>
    <col min="14066" max="14066" width="41" style="1" customWidth="1"/>
    <col min="14067" max="14067" width="10.85546875" style="1" customWidth="1"/>
    <col min="14068" max="14068" width="8.7109375" style="1" customWidth="1"/>
    <col min="14069" max="14069" width="14.42578125" style="1" customWidth="1"/>
    <col min="14070" max="14070" width="15.7109375" style="1" bestFit="1" customWidth="1"/>
    <col min="14071" max="14071" width="15.7109375" style="1" customWidth="1"/>
    <col min="14072" max="14072" width="14.42578125" style="1" bestFit="1" customWidth="1"/>
    <col min="14073" max="14073" width="12.7109375" style="1" bestFit="1" customWidth="1"/>
    <col min="14074" max="14320" width="11" style="1"/>
    <col min="14321" max="14321" width="6.140625" style="1" customWidth="1"/>
    <col min="14322" max="14322" width="41" style="1" customWidth="1"/>
    <col min="14323" max="14323" width="10.85546875" style="1" customWidth="1"/>
    <col min="14324" max="14324" width="8.7109375" style="1" customWidth="1"/>
    <col min="14325" max="14325" width="14.42578125" style="1" customWidth="1"/>
    <col min="14326" max="14326" width="15.7109375" style="1" bestFit="1" customWidth="1"/>
    <col min="14327" max="14327" width="15.7109375" style="1" customWidth="1"/>
    <col min="14328" max="14328" width="14.42578125" style="1" bestFit="1" customWidth="1"/>
    <col min="14329" max="14329" width="12.7109375" style="1" bestFit="1" customWidth="1"/>
    <col min="14330" max="14576" width="11" style="1"/>
    <col min="14577" max="14577" width="6.140625" style="1" customWidth="1"/>
    <col min="14578" max="14578" width="41" style="1" customWidth="1"/>
    <col min="14579" max="14579" width="10.85546875" style="1" customWidth="1"/>
    <col min="14580" max="14580" width="8.7109375" style="1" customWidth="1"/>
    <col min="14581" max="14581" width="14.42578125" style="1" customWidth="1"/>
    <col min="14582" max="14582" width="15.7109375" style="1" bestFit="1" customWidth="1"/>
    <col min="14583" max="14583" width="15.7109375" style="1" customWidth="1"/>
    <col min="14584" max="14584" width="14.42578125" style="1" bestFit="1" customWidth="1"/>
    <col min="14585" max="14585" width="12.7109375" style="1" bestFit="1" customWidth="1"/>
    <col min="14586" max="14832" width="11" style="1"/>
    <col min="14833" max="14833" width="6.140625" style="1" customWidth="1"/>
    <col min="14834" max="14834" width="41" style="1" customWidth="1"/>
    <col min="14835" max="14835" width="10.85546875" style="1" customWidth="1"/>
    <col min="14836" max="14836" width="8.7109375" style="1" customWidth="1"/>
    <col min="14837" max="14837" width="14.42578125" style="1" customWidth="1"/>
    <col min="14838" max="14838" width="15.7109375" style="1" bestFit="1" customWidth="1"/>
    <col min="14839" max="14839" width="15.7109375" style="1" customWidth="1"/>
    <col min="14840" max="14840" width="14.42578125" style="1" bestFit="1" customWidth="1"/>
    <col min="14841" max="14841" width="12.7109375" style="1" bestFit="1" customWidth="1"/>
    <col min="14842" max="15088" width="11" style="1"/>
    <col min="15089" max="15089" width="6.140625" style="1" customWidth="1"/>
    <col min="15090" max="15090" width="41" style="1" customWidth="1"/>
    <col min="15091" max="15091" width="10.85546875" style="1" customWidth="1"/>
    <col min="15092" max="15092" width="8.7109375" style="1" customWidth="1"/>
    <col min="15093" max="15093" width="14.42578125" style="1" customWidth="1"/>
    <col min="15094" max="15094" width="15.7109375" style="1" bestFit="1" customWidth="1"/>
    <col min="15095" max="15095" width="15.7109375" style="1" customWidth="1"/>
    <col min="15096" max="15096" width="14.42578125" style="1" bestFit="1" customWidth="1"/>
    <col min="15097" max="15097" width="12.7109375" style="1" bestFit="1" customWidth="1"/>
    <col min="15098" max="15344" width="11" style="1"/>
    <col min="15345" max="15345" width="6.140625" style="1" customWidth="1"/>
    <col min="15346" max="15346" width="41" style="1" customWidth="1"/>
    <col min="15347" max="15347" width="10.85546875" style="1" customWidth="1"/>
    <col min="15348" max="15348" width="8.7109375" style="1" customWidth="1"/>
    <col min="15349" max="15349" width="14.42578125" style="1" customWidth="1"/>
    <col min="15350" max="15350" width="15.7109375" style="1" bestFit="1" customWidth="1"/>
    <col min="15351" max="15351" width="15.7109375" style="1" customWidth="1"/>
    <col min="15352" max="15352" width="14.42578125" style="1" bestFit="1" customWidth="1"/>
    <col min="15353" max="15353" width="12.7109375" style="1" bestFit="1" customWidth="1"/>
    <col min="15354" max="15600" width="11" style="1"/>
    <col min="15601" max="15601" width="6.140625" style="1" customWidth="1"/>
    <col min="15602" max="15602" width="41" style="1" customWidth="1"/>
    <col min="15603" max="15603" width="10.85546875" style="1" customWidth="1"/>
    <col min="15604" max="15604" width="8.7109375" style="1" customWidth="1"/>
    <col min="15605" max="15605" width="14.42578125" style="1" customWidth="1"/>
    <col min="15606" max="15606" width="15.7109375" style="1" bestFit="1" customWidth="1"/>
    <col min="15607" max="15607" width="15.7109375" style="1" customWidth="1"/>
    <col min="15608" max="15608" width="14.42578125" style="1" bestFit="1" customWidth="1"/>
    <col min="15609" max="15609" width="12.7109375" style="1" bestFit="1" customWidth="1"/>
    <col min="15610" max="15856" width="11" style="1"/>
    <col min="15857" max="15857" width="6.140625" style="1" customWidth="1"/>
    <col min="15858" max="15858" width="41" style="1" customWidth="1"/>
    <col min="15859" max="15859" width="10.85546875" style="1" customWidth="1"/>
    <col min="15860" max="15860" width="8.7109375" style="1" customWidth="1"/>
    <col min="15861" max="15861" width="14.42578125" style="1" customWidth="1"/>
    <col min="15862" max="15862" width="15.7109375" style="1" bestFit="1" customWidth="1"/>
    <col min="15863" max="15863" width="15.7109375" style="1" customWidth="1"/>
    <col min="15864" max="15864" width="14.42578125" style="1" bestFit="1" customWidth="1"/>
    <col min="15865" max="15865" width="12.7109375" style="1" bestFit="1" customWidth="1"/>
    <col min="15866" max="16112" width="11" style="1"/>
    <col min="16113" max="16113" width="6.140625" style="1" customWidth="1"/>
    <col min="16114" max="16114" width="41" style="1" customWidth="1"/>
    <col min="16115" max="16115" width="10.85546875" style="1" customWidth="1"/>
    <col min="16116" max="16116" width="8.7109375" style="1" customWidth="1"/>
    <col min="16117" max="16117" width="14.42578125" style="1" customWidth="1"/>
    <col min="16118" max="16118" width="15.7109375" style="1" bestFit="1" customWidth="1"/>
    <col min="16119" max="16119" width="15.7109375" style="1" customWidth="1"/>
    <col min="16120" max="16120" width="14.42578125" style="1" bestFit="1" customWidth="1"/>
    <col min="16121" max="16121" width="12.7109375" style="1" bestFit="1" customWidth="1"/>
    <col min="16122" max="16384" width="11" style="1"/>
  </cols>
  <sheetData>
    <row r="1" spans="1:7" x14ac:dyDescent="0.2">
      <c r="A1" s="57"/>
      <c r="B1" s="50"/>
      <c r="C1" s="32"/>
      <c r="D1" s="56"/>
      <c r="E1" s="29"/>
      <c r="F1" s="30"/>
      <c r="G1" s="31"/>
    </row>
    <row r="2" spans="1:7" x14ac:dyDescent="0.2">
      <c r="A2" s="57"/>
      <c r="B2" s="50"/>
      <c r="C2" s="32"/>
      <c r="D2" s="56"/>
      <c r="E2" s="29"/>
      <c r="F2" s="30"/>
      <c r="G2" s="31"/>
    </row>
    <row r="3" spans="1:7" x14ac:dyDescent="0.2">
      <c r="A3" s="57"/>
      <c r="B3" s="50"/>
      <c r="C3" s="32"/>
      <c r="D3" s="56"/>
      <c r="E3" s="29"/>
      <c r="F3" s="30"/>
      <c r="G3" s="31"/>
    </row>
    <row r="4" spans="1:7" x14ac:dyDescent="0.2">
      <c r="A4" s="57"/>
      <c r="B4" s="50"/>
      <c r="C4" s="32"/>
      <c r="D4" s="56"/>
      <c r="E4" s="29"/>
      <c r="F4" s="30"/>
      <c r="G4" s="31"/>
    </row>
    <row r="5" spans="1:7" x14ac:dyDescent="0.2">
      <c r="A5" s="57"/>
      <c r="B5" s="50"/>
      <c r="C5" s="32"/>
      <c r="D5" s="56"/>
      <c r="E5" s="29"/>
      <c r="F5" s="30"/>
      <c r="G5" s="31"/>
    </row>
    <row r="6" spans="1:7" x14ac:dyDescent="0.2">
      <c r="A6" s="57"/>
      <c r="B6" s="50"/>
      <c r="C6" s="32"/>
      <c r="D6" s="56"/>
      <c r="E6" s="29"/>
      <c r="F6" s="30"/>
      <c r="G6" s="31"/>
    </row>
    <row r="7" spans="1:7" x14ac:dyDescent="0.2">
      <c r="A7" s="228"/>
      <c r="B7" s="228"/>
      <c r="C7" s="228"/>
      <c r="D7" s="228"/>
      <c r="E7" s="228"/>
      <c r="F7" s="228"/>
      <c r="G7" s="228"/>
    </row>
    <row r="8" spans="1:7" ht="15.75" x14ac:dyDescent="0.25">
      <c r="A8" s="229"/>
      <c r="B8" s="229"/>
      <c r="C8" s="229"/>
      <c r="D8" s="229"/>
      <c r="E8" s="229"/>
      <c r="F8" s="229"/>
      <c r="G8" s="229"/>
    </row>
    <row r="9" spans="1:7" ht="15.75" x14ac:dyDescent="0.25">
      <c r="A9" s="229"/>
      <c r="B9" s="229"/>
      <c r="C9" s="229"/>
      <c r="D9" s="229"/>
      <c r="E9" s="229"/>
      <c r="F9" s="229"/>
      <c r="G9" s="229"/>
    </row>
    <row r="10" spans="1:7" ht="18" x14ac:dyDescent="0.25">
      <c r="A10" s="230"/>
      <c r="B10" s="230"/>
      <c r="C10" s="230"/>
      <c r="D10" s="230"/>
      <c r="E10" s="230"/>
      <c r="F10" s="230"/>
      <c r="G10" s="230"/>
    </row>
    <row r="11" spans="1:7" x14ac:dyDescent="0.2">
      <c r="A11" s="57"/>
      <c r="B11" s="50"/>
      <c r="C11" s="32"/>
      <c r="D11" s="56"/>
      <c r="E11" s="29"/>
      <c r="F11" s="30"/>
      <c r="G11" s="31"/>
    </row>
    <row r="12" spans="1:7" ht="30" customHeight="1" x14ac:dyDescent="0.2">
      <c r="A12" s="219" t="s">
        <v>0</v>
      </c>
      <c r="B12" s="232" t="s">
        <v>1</v>
      </c>
      <c r="C12" s="232"/>
      <c r="D12" s="232"/>
      <c r="E12" s="99"/>
      <c r="F12" s="99"/>
      <c r="G12" s="50"/>
    </row>
    <row r="13" spans="1:7" ht="10.5" customHeight="1" x14ac:dyDescent="0.2">
      <c r="A13" s="219"/>
      <c r="B13" s="232"/>
      <c r="C13" s="232"/>
      <c r="D13" s="232"/>
      <c r="E13" s="59"/>
      <c r="F13" s="60" t="s">
        <v>2</v>
      </c>
      <c r="G13" s="85"/>
    </row>
    <row r="14" spans="1:7" ht="21" customHeight="1" x14ac:dyDescent="0.25">
      <c r="A14" s="58" t="s">
        <v>3</v>
      </c>
      <c r="B14" s="98" t="s">
        <v>4</v>
      </c>
      <c r="C14" s="61"/>
      <c r="D14" s="55"/>
      <c r="E14" s="62" t="s">
        <v>5</v>
      </c>
      <c r="F14" s="231"/>
      <c r="G14" s="231"/>
    </row>
    <row r="15" spans="1:7" ht="18" customHeight="1" x14ac:dyDescent="0.25">
      <c r="A15" s="25"/>
      <c r="B15" s="50"/>
      <c r="C15" s="61"/>
      <c r="D15" s="55"/>
      <c r="E15" s="62" t="s">
        <v>6</v>
      </c>
      <c r="F15" s="220"/>
      <c r="G15" s="220"/>
    </row>
    <row r="16" spans="1:7" ht="15.75" customHeight="1" x14ac:dyDescent="0.25">
      <c r="A16" s="25"/>
      <c r="B16" s="50"/>
      <c r="C16" s="61"/>
      <c r="D16" s="55"/>
      <c r="E16" s="62"/>
      <c r="F16" s="63"/>
      <c r="G16" s="88"/>
    </row>
    <row r="17" spans="1:9" ht="18" customHeight="1" x14ac:dyDescent="0.2">
      <c r="A17" s="9" t="s">
        <v>7</v>
      </c>
      <c r="B17" s="24" t="s">
        <v>8</v>
      </c>
      <c r="C17" s="22" t="s">
        <v>9</v>
      </c>
      <c r="D17" s="22" t="s">
        <v>10</v>
      </c>
      <c r="E17" s="23" t="s">
        <v>11</v>
      </c>
      <c r="F17" s="22" t="s">
        <v>12</v>
      </c>
      <c r="G17" s="80"/>
    </row>
    <row r="18" spans="1:9" ht="21" customHeight="1" x14ac:dyDescent="0.2">
      <c r="A18" s="47"/>
      <c r="B18" s="79"/>
      <c r="C18" s="32"/>
      <c r="D18" s="55"/>
      <c r="E18" s="56"/>
      <c r="F18" s="55"/>
      <c r="G18" s="50"/>
    </row>
    <row r="19" spans="1:9" ht="21" customHeight="1" x14ac:dyDescent="0.2">
      <c r="A19" s="189" t="s">
        <v>13</v>
      </c>
      <c r="B19" s="233" t="s">
        <v>14</v>
      </c>
      <c r="C19" s="233"/>
      <c r="D19" s="233"/>
      <c r="E19" s="233"/>
      <c r="F19" s="233"/>
      <c r="G19" s="233"/>
    </row>
    <row r="20" spans="1:9" ht="21" customHeight="1" x14ac:dyDescent="0.2">
      <c r="A20" s="47">
        <v>1</v>
      </c>
      <c r="B20" s="79" t="s">
        <v>15</v>
      </c>
      <c r="C20" s="32"/>
      <c r="D20" s="55"/>
      <c r="E20" s="56"/>
      <c r="F20" s="55"/>
      <c r="G20" s="50"/>
    </row>
    <row r="21" spans="1:9" ht="24" customHeight="1" x14ac:dyDescent="0.2">
      <c r="A21" s="115">
        <f>A20+0.01</f>
        <v>1.01</v>
      </c>
      <c r="B21" s="126" t="s">
        <v>16</v>
      </c>
      <c r="C21" s="116">
        <v>168</v>
      </c>
      <c r="D21" s="117" t="s">
        <v>17</v>
      </c>
      <c r="E21" s="206"/>
      <c r="F21" s="118">
        <f t="shared" ref="F21:F59" si="0">C21*E21</f>
        <v>0</v>
      </c>
      <c r="G21" s="119"/>
      <c r="H21" s="84"/>
      <c r="I21" s="87"/>
    </row>
    <row r="22" spans="1:9" ht="25.5" customHeight="1" x14ac:dyDescent="0.2">
      <c r="A22" s="115">
        <v>1.02</v>
      </c>
      <c r="B22" s="126" t="s">
        <v>18</v>
      </c>
      <c r="C22" s="116">
        <v>20</v>
      </c>
      <c r="D22" s="117" t="s">
        <v>19</v>
      </c>
      <c r="E22" s="206"/>
      <c r="F22" s="118">
        <f t="shared" si="0"/>
        <v>0</v>
      </c>
      <c r="G22" s="119"/>
      <c r="H22" s="84"/>
      <c r="I22" s="87"/>
    </row>
    <row r="23" spans="1:9" ht="24" customHeight="1" x14ac:dyDescent="0.2">
      <c r="A23" s="115">
        <f>A22+0.01</f>
        <v>1.03</v>
      </c>
      <c r="B23" s="126" t="s">
        <v>20</v>
      </c>
      <c r="C23" s="116">
        <v>3</v>
      </c>
      <c r="D23" s="117" t="s">
        <v>19</v>
      </c>
      <c r="E23" s="206"/>
      <c r="F23" s="118">
        <f t="shared" si="0"/>
        <v>0</v>
      </c>
      <c r="G23" s="119"/>
      <c r="H23" s="84"/>
      <c r="I23" s="87"/>
    </row>
    <row r="24" spans="1:9" ht="24" customHeight="1" x14ac:dyDescent="0.2">
      <c r="A24" s="115">
        <v>1.04</v>
      </c>
      <c r="B24" s="126" t="s">
        <v>21</v>
      </c>
      <c r="C24" s="116">
        <v>1</v>
      </c>
      <c r="D24" s="117" t="s">
        <v>19</v>
      </c>
      <c r="E24" s="206"/>
      <c r="F24" s="118">
        <f t="shared" si="0"/>
        <v>0</v>
      </c>
      <c r="G24" s="119"/>
      <c r="H24" s="84"/>
      <c r="I24" s="87"/>
    </row>
    <row r="25" spans="1:9" ht="22.5" customHeight="1" x14ac:dyDescent="0.2">
      <c r="A25" s="115">
        <v>1.05</v>
      </c>
      <c r="B25" s="126" t="s">
        <v>22</v>
      </c>
      <c r="C25" s="116">
        <v>60</v>
      </c>
      <c r="D25" s="117" t="s">
        <v>23</v>
      </c>
      <c r="E25" s="206"/>
      <c r="F25" s="118">
        <f t="shared" si="0"/>
        <v>0</v>
      </c>
      <c r="G25" s="119"/>
      <c r="H25" s="84"/>
      <c r="I25" s="87"/>
    </row>
    <row r="26" spans="1:9" ht="22.5" customHeight="1" x14ac:dyDescent="0.2">
      <c r="A26" s="115">
        <v>1.06</v>
      </c>
      <c r="B26" s="126" t="s">
        <v>24</v>
      </c>
      <c r="C26" s="116">
        <v>12</v>
      </c>
      <c r="D26" s="117" t="s">
        <v>17</v>
      </c>
      <c r="E26" s="206"/>
      <c r="F26" s="118">
        <f t="shared" si="0"/>
        <v>0</v>
      </c>
      <c r="G26" s="119"/>
      <c r="H26" s="84"/>
      <c r="I26" s="87"/>
    </row>
    <row r="27" spans="1:9" ht="22.5" customHeight="1" x14ac:dyDescent="0.2">
      <c r="A27" s="115">
        <v>1.07</v>
      </c>
      <c r="B27" s="126" t="s">
        <v>25</v>
      </c>
      <c r="C27" s="116">
        <v>1</v>
      </c>
      <c r="D27" s="117" t="s">
        <v>19</v>
      </c>
      <c r="E27" s="206"/>
      <c r="F27" s="118">
        <f t="shared" si="0"/>
        <v>0</v>
      </c>
      <c r="G27" s="119"/>
      <c r="H27" s="84"/>
      <c r="I27" s="87"/>
    </row>
    <row r="28" spans="1:9" ht="22.5" customHeight="1" x14ac:dyDescent="0.2">
      <c r="A28" s="115">
        <v>1.08</v>
      </c>
      <c r="B28" s="126" t="s">
        <v>26</v>
      </c>
      <c r="C28" s="116">
        <v>4.5999999999999996</v>
      </c>
      <c r="D28" s="117" t="s">
        <v>27</v>
      </c>
      <c r="E28" s="206"/>
      <c r="F28" s="118">
        <f t="shared" si="0"/>
        <v>0</v>
      </c>
      <c r="G28" s="119"/>
      <c r="H28" s="84"/>
      <c r="I28" s="87"/>
    </row>
    <row r="29" spans="1:9" ht="20.100000000000001" customHeight="1" x14ac:dyDescent="0.2">
      <c r="A29" s="17"/>
      <c r="B29" s="18" t="s">
        <v>28</v>
      </c>
      <c r="C29" s="95"/>
      <c r="D29" s="20"/>
      <c r="E29" s="207"/>
      <c r="F29" s="21"/>
      <c r="G29" s="81">
        <f>SUM(F21:F28)</f>
        <v>0</v>
      </c>
      <c r="H29" s="84"/>
      <c r="I29" s="87"/>
    </row>
    <row r="30" spans="1:9" ht="20.100000000000001" customHeight="1" x14ac:dyDescent="0.2">
      <c r="A30" s="204"/>
      <c r="B30" s="204"/>
      <c r="C30" s="204"/>
      <c r="D30" s="204"/>
      <c r="E30" s="208"/>
      <c r="F30" s="204"/>
      <c r="G30" s="205"/>
      <c r="H30" s="84"/>
      <c r="I30" s="87"/>
    </row>
    <row r="31" spans="1:9" ht="24.75" customHeight="1" x14ac:dyDescent="0.2">
      <c r="A31" s="47">
        <v>2</v>
      </c>
      <c r="B31" s="48" t="s">
        <v>29</v>
      </c>
      <c r="C31" s="48"/>
      <c r="D31" s="48"/>
      <c r="E31" s="209"/>
      <c r="F31" s="48"/>
      <c r="G31" s="48"/>
      <c r="H31" s="87"/>
      <c r="I31" s="87"/>
    </row>
    <row r="32" spans="1:9" ht="25.5" customHeight="1" x14ac:dyDescent="0.2">
      <c r="A32" s="115">
        <v>2.0099999999999998</v>
      </c>
      <c r="B32" s="126" t="s">
        <v>30</v>
      </c>
      <c r="C32" s="116">
        <v>45</v>
      </c>
      <c r="D32" s="117" t="s">
        <v>17</v>
      </c>
      <c r="E32" s="206"/>
      <c r="F32" s="118">
        <f t="shared" si="0"/>
        <v>0</v>
      </c>
      <c r="G32" s="119"/>
      <c r="H32" s="84"/>
      <c r="I32" s="87"/>
    </row>
    <row r="33" spans="1:9" ht="20.100000000000001" customHeight="1" x14ac:dyDescent="0.2">
      <c r="A33" s="17"/>
      <c r="B33" s="18" t="s">
        <v>28</v>
      </c>
      <c r="C33" s="95"/>
      <c r="D33" s="20"/>
      <c r="E33" s="207"/>
      <c r="F33" s="21"/>
      <c r="G33" s="81">
        <f>SUM(F32)</f>
        <v>0</v>
      </c>
      <c r="H33" s="84"/>
      <c r="I33" s="87"/>
    </row>
    <row r="34" spans="1:9" ht="17.25" customHeight="1" x14ac:dyDescent="0.2">
      <c r="A34" s="57"/>
      <c r="B34" s="160"/>
      <c r="C34" s="161"/>
      <c r="D34" s="64"/>
      <c r="E34" s="210"/>
      <c r="F34" s="162"/>
      <c r="G34" s="50"/>
      <c r="H34" s="87"/>
      <c r="I34" s="87"/>
    </row>
    <row r="35" spans="1:9" ht="23.25" customHeight="1" x14ac:dyDescent="0.2">
      <c r="A35" s="47">
        <v>3</v>
      </c>
      <c r="B35" s="48" t="s">
        <v>31</v>
      </c>
      <c r="C35" s="48"/>
      <c r="D35" s="48"/>
      <c r="E35" s="209"/>
      <c r="F35" s="48"/>
      <c r="G35" s="48"/>
      <c r="H35" s="87"/>
      <c r="I35" s="87"/>
    </row>
    <row r="36" spans="1:9" ht="29.25" customHeight="1" x14ac:dyDescent="0.2">
      <c r="A36" s="115">
        <v>3.01</v>
      </c>
      <c r="B36" s="201" t="s">
        <v>32</v>
      </c>
      <c r="C36" s="116">
        <v>168</v>
      </c>
      <c r="D36" s="117" t="s">
        <v>17</v>
      </c>
      <c r="E36" s="206"/>
      <c r="F36" s="118">
        <f t="shared" si="0"/>
        <v>0</v>
      </c>
      <c r="G36" s="119"/>
      <c r="H36" s="84"/>
      <c r="I36" s="87"/>
    </row>
    <row r="37" spans="1:9" ht="29.25" customHeight="1" x14ac:dyDescent="0.2">
      <c r="A37" s="115">
        <v>3.02</v>
      </c>
      <c r="B37" s="126" t="s">
        <v>33</v>
      </c>
      <c r="C37" s="116">
        <v>3.5</v>
      </c>
      <c r="D37" s="117" t="s">
        <v>27</v>
      </c>
      <c r="E37" s="206"/>
      <c r="F37" s="118">
        <f t="shared" si="0"/>
        <v>0</v>
      </c>
      <c r="G37" s="119"/>
      <c r="H37" s="84"/>
      <c r="I37" s="87"/>
    </row>
    <row r="38" spans="1:9" ht="20.100000000000001" customHeight="1" x14ac:dyDescent="0.2">
      <c r="A38" s="17"/>
      <c r="B38" s="18" t="s">
        <v>28</v>
      </c>
      <c r="C38" s="95"/>
      <c r="D38" s="20"/>
      <c r="E38" s="207"/>
      <c r="F38" s="21"/>
      <c r="G38" s="81">
        <f>SUM(F36:F37)</f>
        <v>0</v>
      </c>
      <c r="H38" s="84"/>
      <c r="I38" s="87"/>
    </row>
    <row r="39" spans="1:9" ht="20.25" customHeight="1" x14ac:dyDescent="0.2">
      <c r="A39" s="57"/>
      <c r="B39" s="160"/>
      <c r="C39" s="161"/>
      <c r="D39" s="64"/>
      <c r="E39" s="210"/>
      <c r="F39" s="162"/>
      <c r="G39" s="50"/>
      <c r="H39" s="84"/>
      <c r="I39" s="87"/>
    </row>
    <row r="40" spans="1:9" ht="20.25" customHeight="1" x14ac:dyDescent="0.2">
      <c r="A40" s="47">
        <v>4</v>
      </c>
      <c r="B40" s="48" t="s">
        <v>34</v>
      </c>
      <c r="C40" s="48"/>
      <c r="D40" s="48"/>
      <c r="E40" s="209"/>
      <c r="F40" s="48"/>
      <c r="G40" s="48"/>
      <c r="H40" s="84"/>
      <c r="I40" s="87"/>
    </row>
    <row r="41" spans="1:9" ht="29.25" customHeight="1" x14ac:dyDescent="0.2">
      <c r="A41" s="115">
        <v>4.01</v>
      </c>
      <c r="B41" s="126" t="s">
        <v>35</v>
      </c>
      <c r="C41" s="116">
        <v>85</v>
      </c>
      <c r="D41" s="117" t="s">
        <v>17</v>
      </c>
      <c r="E41" s="206"/>
      <c r="F41" s="118">
        <f t="shared" si="0"/>
        <v>0</v>
      </c>
      <c r="G41" s="119"/>
      <c r="H41" s="84"/>
      <c r="I41" s="87"/>
    </row>
    <row r="42" spans="1:9" ht="29.25" customHeight="1" x14ac:dyDescent="0.2">
      <c r="A42" s="115">
        <v>4.0199999999999996</v>
      </c>
      <c r="B42" s="126" t="s">
        <v>36</v>
      </c>
      <c r="C42" s="116">
        <v>23</v>
      </c>
      <c r="D42" s="117" t="s">
        <v>27</v>
      </c>
      <c r="E42" s="206"/>
      <c r="F42" s="118">
        <f t="shared" si="0"/>
        <v>0</v>
      </c>
      <c r="G42" s="119"/>
      <c r="H42" s="84"/>
      <c r="I42" s="87"/>
    </row>
    <row r="43" spans="1:9" ht="20.100000000000001" customHeight="1" x14ac:dyDescent="0.2">
      <c r="A43" s="17"/>
      <c r="B43" s="18" t="s">
        <v>28</v>
      </c>
      <c r="C43" s="95"/>
      <c r="D43" s="20"/>
      <c r="E43" s="207"/>
      <c r="F43" s="21"/>
      <c r="G43" s="81">
        <f>SUM(F41:F42)</f>
        <v>0</v>
      </c>
      <c r="H43" s="84"/>
      <c r="I43" s="87"/>
    </row>
    <row r="44" spans="1:9" ht="17.25" customHeight="1" x14ac:dyDescent="0.2">
      <c r="A44" s="57"/>
      <c r="B44" s="160"/>
      <c r="C44" s="161"/>
      <c r="D44" s="64"/>
      <c r="E44" s="210"/>
      <c r="F44" s="162"/>
      <c r="G44" s="50"/>
      <c r="H44" s="84"/>
      <c r="I44" s="87"/>
    </row>
    <row r="45" spans="1:9" ht="14.25" customHeight="1" x14ac:dyDescent="0.2">
      <c r="A45" s="47">
        <v>5</v>
      </c>
      <c r="B45" s="48" t="s">
        <v>37</v>
      </c>
      <c r="C45" s="48"/>
      <c r="D45" s="48"/>
      <c r="E45" s="209"/>
      <c r="F45" s="48"/>
      <c r="G45" s="48"/>
      <c r="H45" s="84"/>
      <c r="I45" s="87"/>
    </row>
    <row r="46" spans="1:9" ht="29.25" customHeight="1" x14ac:dyDescent="0.2">
      <c r="A46" s="115">
        <v>5.01</v>
      </c>
      <c r="B46" s="126" t="s">
        <v>38</v>
      </c>
      <c r="C46" s="116">
        <v>2</v>
      </c>
      <c r="D46" s="117" t="s">
        <v>19</v>
      </c>
      <c r="E46" s="206"/>
      <c r="F46" s="118">
        <f t="shared" si="0"/>
        <v>0</v>
      </c>
      <c r="G46" s="119"/>
      <c r="H46" s="84"/>
      <c r="I46" s="87"/>
    </row>
    <row r="47" spans="1:9" ht="29.25" customHeight="1" x14ac:dyDescent="0.2">
      <c r="A47" s="115">
        <v>5.0199999999999996</v>
      </c>
      <c r="B47" s="126" t="s">
        <v>39</v>
      </c>
      <c r="C47" s="116">
        <v>2</v>
      </c>
      <c r="D47" s="117" t="s">
        <v>19</v>
      </c>
      <c r="E47" s="206"/>
      <c r="F47" s="118">
        <f t="shared" si="0"/>
        <v>0</v>
      </c>
      <c r="G47" s="119"/>
      <c r="H47" s="84"/>
      <c r="I47" s="87"/>
    </row>
    <row r="48" spans="1:9" ht="29.25" customHeight="1" x14ac:dyDescent="0.2">
      <c r="A48" s="115">
        <v>5.03</v>
      </c>
      <c r="B48" s="126" t="s">
        <v>40</v>
      </c>
      <c r="C48" s="116">
        <v>1</v>
      </c>
      <c r="D48" s="117" t="s">
        <v>19</v>
      </c>
      <c r="E48" s="206"/>
      <c r="F48" s="118">
        <f t="shared" si="0"/>
        <v>0</v>
      </c>
      <c r="G48" s="119"/>
      <c r="H48" s="84"/>
      <c r="I48" s="87"/>
    </row>
    <row r="49" spans="1:10" ht="43.5" customHeight="1" x14ac:dyDescent="0.2">
      <c r="A49" s="115">
        <v>5.04</v>
      </c>
      <c r="B49" s="122" t="s">
        <v>41</v>
      </c>
      <c r="C49" s="116">
        <v>1</v>
      </c>
      <c r="D49" s="117" t="s">
        <v>42</v>
      </c>
      <c r="E49" s="206"/>
      <c r="F49" s="118">
        <f t="shared" si="0"/>
        <v>0</v>
      </c>
      <c r="G49" s="119"/>
      <c r="H49" s="84"/>
      <c r="I49" s="87"/>
    </row>
    <row r="50" spans="1:10" ht="20.100000000000001" customHeight="1" x14ac:dyDescent="0.2">
      <c r="A50" s="17"/>
      <c r="B50" s="18" t="s">
        <v>28</v>
      </c>
      <c r="C50" s="95"/>
      <c r="D50" s="20"/>
      <c r="E50" s="207"/>
      <c r="F50" s="21"/>
      <c r="G50" s="81">
        <f>SUM(F46:F49)</f>
        <v>0</v>
      </c>
      <c r="H50" s="84"/>
      <c r="I50" s="87"/>
    </row>
    <row r="51" spans="1:10" ht="19.5" customHeight="1" x14ac:dyDescent="0.2">
      <c r="A51" s="57"/>
      <c r="B51" s="160"/>
      <c r="C51" s="161"/>
      <c r="D51" s="64"/>
      <c r="E51" s="210"/>
      <c r="F51" s="162"/>
      <c r="G51" s="50"/>
      <c r="H51" s="84"/>
      <c r="I51" s="87"/>
    </row>
    <row r="52" spans="1:10" ht="21" customHeight="1" x14ac:dyDescent="0.2">
      <c r="A52" s="47">
        <v>6</v>
      </c>
      <c r="B52" s="48" t="s">
        <v>43</v>
      </c>
      <c r="C52" s="48"/>
      <c r="D52" s="48"/>
      <c r="E52" s="209"/>
      <c r="F52" s="48"/>
      <c r="G52" s="48"/>
      <c r="H52" s="84"/>
      <c r="I52" s="87"/>
    </row>
    <row r="53" spans="1:10" ht="21" customHeight="1" x14ac:dyDescent="0.2">
      <c r="A53" s="115">
        <v>6.01</v>
      </c>
      <c r="B53" s="126" t="s">
        <v>44</v>
      </c>
      <c r="C53" s="116">
        <v>5</v>
      </c>
      <c r="D53" s="117" t="s">
        <v>19</v>
      </c>
      <c r="E53" s="206"/>
      <c r="F53" s="118">
        <f>C53*E53</f>
        <v>0</v>
      </c>
      <c r="G53" s="164"/>
      <c r="H53" s="84"/>
      <c r="I53" s="87"/>
    </row>
    <row r="54" spans="1:10" ht="28.5" customHeight="1" x14ac:dyDescent="0.2">
      <c r="A54" s="115">
        <v>6.02</v>
      </c>
      <c r="B54" s="202" t="s">
        <v>45</v>
      </c>
      <c r="C54" s="116">
        <v>28</v>
      </c>
      <c r="D54" s="117" t="s">
        <v>19</v>
      </c>
      <c r="E54" s="206"/>
      <c r="F54" s="118">
        <f t="shared" si="0"/>
        <v>0</v>
      </c>
      <c r="G54" s="119"/>
      <c r="H54" s="84"/>
      <c r="I54" s="87"/>
    </row>
    <row r="55" spans="1:10" ht="27" customHeight="1" x14ac:dyDescent="0.2">
      <c r="A55" s="115">
        <v>6.03</v>
      </c>
      <c r="B55" s="122" t="s">
        <v>46</v>
      </c>
      <c r="C55" s="116">
        <v>3</v>
      </c>
      <c r="D55" s="117" t="s">
        <v>19</v>
      </c>
      <c r="E55" s="206"/>
      <c r="F55" s="118">
        <f t="shared" si="0"/>
        <v>0</v>
      </c>
      <c r="G55" s="120"/>
      <c r="H55" s="84"/>
      <c r="I55" s="87"/>
      <c r="J55" s="12"/>
    </row>
    <row r="56" spans="1:10" ht="22.5" customHeight="1" x14ac:dyDescent="0.2">
      <c r="A56" s="115">
        <v>6.04</v>
      </c>
      <c r="B56" s="126" t="s">
        <v>47</v>
      </c>
      <c r="C56" s="116">
        <v>4</v>
      </c>
      <c r="D56" s="117" t="s">
        <v>19</v>
      </c>
      <c r="E56" s="206"/>
      <c r="F56" s="118">
        <f t="shared" si="0"/>
        <v>0</v>
      </c>
      <c r="G56" s="119"/>
      <c r="H56" s="84"/>
      <c r="I56" s="87"/>
    </row>
    <row r="57" spans="1:10" ht="30" customHeight="1" x14ac:dyDescent="0.2">
      <c r="A57" s="115">
        <v>6.05</v>
      </c>
      <c r="B57" s="126" t="s">
        <v>48</v>
      </c>
      <c r="C57" s="116">
        <v>4</v>
      </c>
      <c r="D57" s="117" t="s">
        <v>19</v>
      </c>
      <c r="E57" s="206"/>
      <c r="F57" s="118">
        <f t="shared" si="0"/>
        <v>0</v>
      </c>
      <c r="G57" s="119"/>
      <c r="H57" s="84"/>
      <c r="I57" s="87"/>
    </row>
    <row r="58" spans="1:10" ht="30" customHeight="1" x14ac:dyDescent="0.2">
      <c r="A58" s="115">
        <v>6.06</v>
      </c>
      <c r="B58" s="126" t="s">
        <v>49</v>
      </c>
      <c r="C58" s="116">
        <v>3</v>
      </c>
      <c r="D58" s="117" t="s">
        <v>19</v>
      </c>
      <c r="E58" s="206"/>
      <c r="F58" s="118">
        <f t="shared" si="0"/>
        <v>0</v>
      </c>
      <c r="G58" s="119"/>
      <c r="H58" s="84"/>
      <c r="I58" s="87"/>
    </row>
    <row r="59" spans="1:10" ht="34.5" customHeight="1" x14ac:dyDescent="0.2">
      <c r="A59" s="115">
        <v>6.07</v>
      </c>
      <c r="B59" s="126" t="s">
        <v>50</v>
      </c>
      <c r="C59" s="116">
        <v>3</v>
      </c>
      <c r="D59" s="117" t="s">
        <v>19</v>
      </c>
      <c r="E59" s="206"/>
      <c r="F59" s="118">
        <f t="shared" si="0"/>
        <v>0</v>
      </c>
      <c r="G59" s="119"/>
      <c r="H59" s="84"/>
      <c r="I59" s="87"/>
    </row>
    <row r="60" spans="1:10" ht="20.100000000000001" customHeight="1" x14ac:dyDescent="0.2">
      <c r="A60" s="17"/>
      <c r="B60" s="18" t="s">
        <v>28</v>
      </c>
      <c r="C60" s="95"/>
      <c r="D60" s="20"/>
      <c r="E60" s="207"/>
      <c r="F60" s="21"/>
      <c r="G60" s="81">
        <f>SUM(F53:F59)</f>
        <v>0</v>
      </c>
      <c r="H60" s="84"/>
      <c r="I60" s="87"/>
    </row>
    <row r="61" spans="1:10" ht="20.100000000000001" customHeight="1" x14ac:dyDescent="0.2">
      <c r="A61" s="57"/>
      <c r="B61" s="160"/>
      <c r="C61" s="161"/>
      <c r="D61" s="64"/>
      <c r="E61" s="210"/>
      <c r="F61" s="162"/>
      <c r="G61" s="50"/>
      <c r="H61" s="84"/>
      <c r="I61" s="87"/>
    </row>
    <row r="62" spans="1:10" ht="20.100000000000001" customHeight="1" x14ac:dyDescent="0.2">
      <c r="A62" s="47">
        <v>7</v>
      </c>
      <c r="B62" s="48" t="s">
        <v>51</v>
      </c>
      <c r="C62" s="48"/>
      <c r="D62" s="48"/>
      <c r="E62" s="209"/>
      <c r="F62" s="48"/>
      <c r="G62" s="48"/>
      <c r="H62" s="84"/>
      <c r="I62" s="87"/>
    </row>
    <row r="63" spans="1:10" ht="33" customHeight="1" x14ac:dyDescent="0.2">
      <c r="A63" s="115">
        <f>A62+0.01</f>
        <v>7.01</v>
      </c>
      <c r="B63" s="126" t="s">
        <v>52</v>
      </c>
      <c r="C63" s="116">
        <v>450</v>
      </c>
      <c r="D63" s="117" t="s">
        <v>19</v>
      </c>
      <c r="E63" s="206"/>
      <c r="F63" s="118">
        <f t="shared" ref="F63" si="1">C63*E63</f>
        <v>0</v>
      </c>
      <c r="G63" s="163"/>
      <c r="H63" s="84"/>
      <c r="I63" s="87"/>
    </row>
    <row r="64" spans="1:10" ht="20.100000000000001" customHeight="1" x14ac:dyDescent="0.2">
      <c r="A64" s="17"/>
      <c r="B64" s="18" t="s">
        <v>28</v>
      </c>
      <c r="C64" s="95"/>
      <c r="D64" s="20"/>
      <c r="E64" s="207"/>
      <c r="F64" s="21"/>
      <c r="G64" s="81">
        <f>SUM(F63)</f>
        <v>0</v>
      </c>
      <c r="H64" s="84"/>
      <c r="I64" s="87"/>
    </row>
    <row r="65" spans="1:9" ht="15" customHeight="1" x14ac:dyDescent="0.2">
      <c r="A65" s="57"/>
      <c r="B65" s="160"/>
      <c r="C65" s="161"/>
      <c r="D65" s="64"/>
      <c r="E65" s="210"/>
      <c r="F65" s="162"/>
      <c r="G65" s="50"/>
      <c r="H65" s="84"/>
      <c r="I65" s="87"/>
    </row>
    <row r="66" spans="1:9" ht="12.75" customHeight="1" x14ac:dyDescent="0.2">
      <c r="A66" s="47">
        <v>8</v>
      </c>
      <c r="B66" s="48" t="s">
        <v>53</v>
      </c>
      <c r="C66" s="48"/>
      <c r="D66" s="48"/>
      <c r="E66" s="209"/>
      <c r="F66" s="48"/>
      <c r="G66" s="48"/>
      <c r="H66" s="84"/>
      <c r="I66" s="87"/>
    </row>
    <row r="67" spans="1:9" ht="20.100000000000001" customHeight="1" x14ac:dyDescent="0.2">
      <c r="A67" s="115">
        <f>A66+0.01</f>
        <v>8.01</v>
      </c>
      <c r="B67" s="122" t="s">
        <v>54</v>
      </c>
      <c r="C67" s="116">
        <v>1</v>
      </c>
      <c r="D67" s="117" t="s">
        <v>55</v>
      </c>
      <c r="E67" s="206"/>
      <c r="F67" s="118">
        <f t="shared" ref="F67:F68" si="2">C67*E67</f>
        <v>0</v>
      </c>
      <c r="G67" s="163"/>
      <c r="H67" s="84"/>
      <c r="I67" s="87"/>
    </row>
    <row r="68" spans="1:9" ht="20.100000000000001" customHeight="1" x14ac:dyDescent="0.2">
      <c r="A68" s="115">
        <f>A67+0.01</f>
        <v>8.02</v>
      </c>
      <c r="B68" s="122" t="s">
        <v>56</v>
      </c>
      <c r="C68" s="116">
        <v>1</v>
      </c>
      <c r="D68" s="117" t="s">
        <v>57</v>
      </c>
      <c r="E68" s="206"/>
      <c r="F68" s="118">
        <f t="shared" si="2"/>
        <v>0</v>
      </c>
      <c r="G68" s="163"/>
      <c r="H68" s="84"/>
      <c r="I68" s="87"/>
    </row>
    <row r="69" spans="1:9" ht="20.100000000000001" customHeight="1" x14ac:dyDescent="0.2">
      <c r="A69" s="17"/>
      <c r="B69" s="18" t="s">
        <v>28</v>
      </c>
      <c r="C69" s="95"/>
      <c r="D69" s="20"/>
      <c r="E69" s="207"/>
      <c r="F69" s="21"/>
      <c r="G69" s="81">
        <f>SUM(F67:F68)</f>
        <v>0</v>
      </c>
      <c r="H69" s="84"/>
      <c r="I69" s="87"/>
    </row>
    <row r="70" spans="1:9" ht="20.100000000000001" customHeight="1" x14ac:dyDescent="0.2">
      <c r="A70" s="57"/>
      <c r="B70" s="160"/>
      <c r="C70" s="161"/>
      <c r="D70" s="64"/>
      <c r="E70" s="210"/>
      <c r="F70" s="162"/>
      <c r="G70" s="50"/>
      <c r="H70" s="84"/>
      <c r="I70" s="87"/>
    </row>
    <row r="71" spans="1:9" ht="15.75" customHeight="1" x14ac:dyDescent="0.2">
      <c r="A71" s="189" t="s">
        <v>58</v>
      </c>
      <c r="B71" s="203" t="s">
        <v>59</v>
      </c>
      <c r="C71" s="203"/>
      <c r="D71" s="203"/>
      <c r="E71" s="211"/>
      <c r="F71" s="203"/>
      <c r="G71" s="203"/>
      <c r="H71" s="84"/>
      <c r="I71" s="87"/>
    </row>
    <row r="72" spans="1:9" ht="21" customHeight="1" x14ac:dyDescent="0.2">
      <c r="A72" s="47">
        <v>9</v>
      </c>
      <c r="B72" s="48" t="s">
        <v>31</v>
      </c>
      <c r="C72" s="48"/>
      <c r="D72" s="48"/>
      <c r="E72" s="209"/>
      <c r="F72" s="48"/>
      <c r="G72" s="48"/>
      <c r="H72" s="84"/>
      <c r="I72" s="87"/>
    </row>
    <row r="73" spans="1:9" ht="20.100000000000001" customHeight="1" x14ac:dyDescent="0.2">
      <c r="A73" s="166">
        <f>A72+0.01</f>
        <v>9.01</v>
      </c>
      <c r="B73" s="126" t="s">
        <v>60</v>
      </c>
      <c r="C73" s="116">
        <v>295</v>
      </c>
      <c r="D73" s="117" t="s">
        <v>17</v>
      </c>
      <c r="E73" s="206"/>
      <c r="F73" s="118">
        <f>C73*E73</f>
        <v>0</v>
      </c>
      <c r="G73" s="165"/>
      <c r="H73" s="84"/>
      <c r="I73" s="87"/>
    </row>
    <row r="74" spans="1:9" ht="20.100000000000001" customHeight="1" x14ac:dyDescent="0.2">
      <c r="A74" s="166">
        <f>A73+0.01</f>
        <v>9.02</v>
      </c>
      <c r="B74" s="122" t="s">
        <v>61</v>
      </c>
      <c r="C74" s="167">
        <v>38</v>
      </c>
      <c r="D74" s="65" t="s">
        <v>19</v>
      </c>
      <c r="E74" s="212"/>
      <c r="F74" s="168">
        <f t="shared" ref="F74" si="3">C74*E74</f>
        <v>0</v>
      </c>
      <c r="G74" s="165"/>
      <c r="H74" s="84"/>
      <c r="I74" s="87"/>
    </row>
    <row r="75" spans="1:9" ht="20.100000000000001" customHeight="1" x14ac:dyDescent="0.2">
      <c r="A75" s="115">
        <f t="shared" ref="A75:A76" si="4">A74+0.01</f>
        <v>9.0299999999999994</v>
      </c>
      <c r="B75" s="122" t="s">
        <v>62</v>
      </c>
      <c r="C75" s="167">
        <v>6</v>
      </c>
      <c r="D75" s="65" t="s">
        <v>19</v>
      </c>
      <c r="E75" s="212"/>
      <c r="F75" s="168">
        <f t="shared" ref="F75" si="5">C75*E75</f>
        <v>0</v>
      </c>
      <c r="G75" s="165"/>
      <c r="H75" s="84"/>
      <c r="I75" s="87"/>
    </row>
    <row r="76" spans="1:9" ht="28.5" x14ac:dyDescent="0.2">
      <c r="A76" s="115">
        <f t="shared" si="4"/>
        <v>9.0399999999999991</v>
      </c>
      <c r="B76" s="201" t="s">
        <v>32</v>
      </c>
      <c r="C76" s="116">
        <v>295</v>
      </c>
      <c r="D76" s="117" t="s">
        <v>17</v>
      </c>
      <c r="E76" s="206"/>
      <c r="F76" s="118">
        <f>C76*E76</f>
        <v>0</v>
      </c>
      <c r="G76" s="165"/>
      <c r="H76" s="84"/>
      <c r="I76" s="87"/>
    </row>
    <row r="77" spans="1:9" ht="28.5" customHeight="1" x14ac:dyDescent="0.2">
      <c r="A77" s="166">
        <f>A76+0.01</f>
        <v>9.0499999999999989</v>
      </c>
      <c r="B77" s="202" t="s">
        <v>45</v>
      </c>
      <c r="C77" s="116">
        <v>44</v>
      </c>
      <c r="D77" s="117" t="s">
        <v>19</v>
      </c>
      <c r="E77" s="206"/>
      <c r="F77" s="118">
        <f>C77*E77</f>
        <v>0</v>
      </c>
      <c r="G77" s="165"/>
      <c r="H77" s="84"/>
      <c r="I77" s="87"/>
    </row>
    <row r="78" spans="1:9" ht="20.100000000000001" customHeight="1" x14ac:dyDescent="0.2">
      <c r="A78" s="166">
        <f>A77+0.01</f>
        <v>9.0599999999999987</v>
      </c>
      <c r="B78" s="126" t="s">
        <v>63</v>
      </c>
      <c r="C78" s="116">
        <v>1</v>
      </c>
      <c r="D78" s="117" t="s">
        <v>19</v>
      </c>
      <c r="E78" s="206"/>
      <c r="F78" s="118">
        <f>C78*E78</f>
        <v>0</v>
      </c>
      <c r="G78" s="165"/>
      <c r="H78" s="84"/>
      <c r="I78" s="87"/>
    </row>
    <row r="79" spans="1:9" ht="20.100000000000001" customHeight="1" x14ac:dyDescent="0.2">
      <c r="A79" s="176"/>
      <c r="B79" s="177" t="s">
        <v>28</v>
      </c>
      <c r="C79" s="178"/>
      <c r="D79" s="179"/>
      <c r="E79" s="213"/>
      <c r="F79" s="180"/>
      <c r="G79" s="181">
        <f>SUM(F73:F78)</f>
        <v>0</v>
      </c>
      <c r="H79" s="84"/>
      <c r="I79" s="87"/>
    </row>
    <row r="80" spans="1:9" ht="20.100000000000001" customHeight="1" x14ac:dyDescent="0.2">
      <c r="A80" s="169"/>
      <c r="B80" s="170"/>
      <c r="C80" s="171"/>
      <c r="D80" s="172"/>
      <c r="E80" s="214"/>
      <c r="F80" s="174"/>
      <c r="G80" s="175"/>
      <c r="H80" s="87"/>
      <c r="I80" s="87"/>
    </row>
    <row r="81" spans="1:9" ht="15.75" customHeight="1" x14ac:dyDescent="0.2">
      <c r="A81" s="189" t="s">
        <v>64</v>
      </c>
      <c r="B81" s="203" t="s">
        <v>65</v>
      </c>
      <c r="C81" s="203"/>
      <c r="D81" s="203"/>
      <c r="E81" s="211"/>
      <c r="F81" s="203"/>
      <c r="G81" s="203"/>
      <c r="H81" s="84"/>
      <c r="I81" s="87"/>
    </row>
    <row r="82" spans="1:9" ht="20.100000000000001" customHeight="1" x14ac:dyDescent="0.2">
      <c r="A82" s="169"/>
      <c r="B82" s="170"/>
      <c r="C82" s="171"/>
      <c r="D82" s="172"/>
      <c r="E82" s="214"/>
      <c r="F82" s="174"/>
      <c r="G82" s="175"/>
      <c r="H82" s="87"/>
      <c r="I82" s="87"/>
    </row>
    <row r="83" spans="1:9" ht="20.100000000000001" customHeight="1" x14ac:dyDescent="0.2">
      <c r="A83" s="47">
        <v>10</v>
      </c>
      <c r="B83" s="79" t="s">
        <v>15</v>
      </c>
      <c r="C83" s="32"/>
      <c r="D83" s="55"/>
      <c r="E83" s="215"/>
      <c r="F83" s="55"/>
      <c r="G83" s="50"/>
      <c r="H83" s="87"/>
      <c r="I83" s="87"/>
    </row>
    <row r="84" spans="1:9" ht="20.100000000000001" customHeight="1" x14ac:dyDescent="0.2">
      <c r="A84" s="115">
        <f>A83+0.01</f>
        <v>10.01</v>
      </c>
      <c r="B84" s="126" t="s">
        <v>16</v>
      </c>
      <c r="C84" s="116">
        <v>25</v>
      </c>
      <c r="D84" s="117" t="s">
        <v>17</v>
      </c>
      <c r="E84" s="206"/>
      <c r="F84" s="118">
        <f t="shared" ref="F84:F110" si="6">C84*E84</f>
        <v>0</v>
      </c>
      <c r="G84" s="119"/>
      <c r="H84" s="87"/>
      <c r="I84" s="87"/>
    </row>
    <row r="85" spans="1:9" ht="20.100000000000001" customHeight="1" x14ac:dyDescent="0.2">
      <c r="A85" s="115">
        <f t="shared" ref="A85:A88" si="7">A84+0.01</f>
        <v>10.02</v>
      </c>
      <c r="B85" s="126" t="s">
        <v>66</v>
      </c>
      <c r="C85" s="116">
        <v>8</v>
      </c>
      <c r="D85" s="117" t="s">
        <v>19</v>
      </c>
      <c r="E85" s="206"/>
      <c r="F85" s="118">
        <f t="shared" si="6"/>
        <v>0</v>
      </c>
      <c r="G85" s="119"/>
      <c r="H85" s="87"/>
      <c r="I85" s="87"/>
    </row>
    <row r="86" spans="1:9" ht="20.100000000000001" customHeight="1" x14ac:dyDescent="0.2">
      <c r="A86" s="115">
        <f t="shared" si="7"/>
        <v>10.029999999999999</v>
      </c>
      <c r="B86" s="126" t="s">
        <v>67</v>
      </c>
      <c r="C86" s="116">
        <v>1</v>
      </c>
      <c r="D86" s="117" t="s">
        <v>19</v>
      </c>
      <c r="E86" s="206"/>
      <c r="F86" s="118">
        <f t="shared" si="6"/>
        <v>0</v>
      </c>
      <c r="G86" s="119"/>
      <c r="H86" s="87"/>
      <c r="I86" s="87"/>
    </row>
    <row r="87" spans="1:9" ht="20.100000000000001" customHeight="1" x14ac:dyDescent="0.2">
      <c r="A87" s="115">
        <f t="shared" si="7"/>
        <v>10.039999999999999</v>
      </c>
      <c r="B87" s="126" t="s">
        <v>24</v>
      </c>
      <c r="C87" s="116">
        <v>18</v>
      </c>
      <c r="D87" s="117" t="s">
        <v>17</v>
      </c>
      <c r="E87" s="206"/>
      <c r="F87" s="118">
        <f t="shared" si="6"/>
        <v>0</v>
      </c>
      <c r="G87" s="119"/>
      <c r="H87" s="87"/>
      <c r="I87" s="87"/>
    </row>
    <row r="88" spans="1:9" ht="20.100000000000001" customHeight="1" x14ac:dyDescent="0.2">
      <c r="A88" s="115">
        <f t="shared" si="7"/>
        <v>10.049999999999999</v>
      </c>
      <c r="B88" s="126" t="s">
        <v>68</v>
      </c>
      <c r="C88" s="116">
        <v>1</v>
      </c>
      <c r="D88" s="117" t="s">
        <v>57</v>
      </c>
      <c r="E88" s="206"/>
      <c r="F88" s="118">
        <f t="shared" si="6"/>
        <v>0</v>
      </c>
      <c r="G88" s="119"/>
      <c r="H88" s="87"/>
      <c r="I88" s="87"/>
    </row>
    <row r="89" spans="1:9" ht="20.100000000000001" customHeight="1" x14ac:dyDescent="0.2">
      <c r="A89" s="17"/>
      <c r="B89" s="18" t="s">
        <v>28</v>
      </c>
      <c r="C89" s="95"/>
      <c r="D89" s="20"/>
      <c r="E89" s="207"/>
      <c r="F89" s="21"/>
      <c r="G89" s="81">
        <f>SUM(F84:F88)</f>
        <v>0</v>
      </c>
      <c r="H89" s="87"/>
      <c r="I89" s="87"/>
    </row>
    <row r="90" spans="1:9" ht="20.100000000000001" customHeight="1" x14ac:dyDescent="0.2">
      <c r="A90" s="57"/>
      <c r="B90" s="160"/>
      <c r="C90" s="161"/>
      <c r="D90" s="64"/>
      <c r="E90" s="210"/>
      <c r="F90" s="162"/>
      <c r="G90" s="50"/>
      <c r="H90" s="87"/>
      <c r="I90" s="87"/>
    </row>
    <row r="91" spans="1:9" ht="20.100000000000001" customHeight="1" x14ac:dyDescent="0.2">
      <c r="A91" s="47">
        <v>11</v>
      </c>
      <c r="B91" s="48" t="s">
        <v>31</v>
      </c>
      <c r="C91" s="48"/>
      <c r="D91" s="48"/>
      <c r="E91" s="209"/>
      <c r="F91" s="48"/>
      <c r="G91" s="48"/>
      <c r="H91" s="87"/>
      <c r="I91" s="87"/>
    </row>
    <row r="92" spans="1:9" ht="28.5" x14ac:dyDescent="0.2">
      <c r="A92" s="115">
        <f>A91+0.01</f>
        <v>11.01</v>
      </c>
      <c r="B92" s="201" t="s">
        <v>32</v>
      </c>
      <c r="C92" s="116">
        <v>25</v>
      </c>
      <c r="D92" s="117" t="s">
        <v>17</v>
      </c>
      <c r="E92" s="206"/>
      <c r="F92" s="118">
        <f t="shared" si="6"/>
        <v>0</v>
      </c>
      <c r="G92" s="119"/>
      <c r="H92" s="87"/>
      <c r="I92" s="87"/>
    </row>
    <row r="93" spans="1:9" ht="20.100000000000001" customHeight="1" x14ac:dyDescent="0.2">
      <c r="A93" s="17"/>
      <c r="B93" s="18" t="s">
        <v>28</v>
      </c>
      <c r="C93" s="95"/>
      <c r="D93" s="20"/>
      <c r="E93" s="207"/>
      <c r="F93" s="21"/>
      <c r="G93" s="81">
        <f>SUM(F92)</f>
        <v>0</v>
      </c>
      <c r="H93" s="87"/>
      <c r="I93" s="87"/>
    </row>
    <row r="94" spans="1:9" ht="20.100000000000001" customHeight="1" x14ac:dyDescent="0.2">
      <c r="A94" s="57"/>
      <c r="B94" s="160"/>
      <c r="C94" s="161"/>
      <c r="D94" s="64"/>
      <c r="E94" s="210"/>
      <c r="F94" s="162"/>
      <c r="G94" s="50"/>
      <c r="H94" s="87"/>
      <c r="I94" s="87"/>
    </row>
    <row r="95" spans="1:9" ht="20.100000000000001" customHeight="1" x14ac:dyDescent="0.2">
      <c r="A95" s="47">
        <v>12</v>
      </c>
      <c r="B95" s="48" t="s">
        <v>34</v>
      </c>
      <c r="C95" s="48"/>
      <c r="D95" s="48"/>
      <c r="E95" s="209"/>
      <c r="F95" s="48"/>
      <c r="G95" s="48"/>
      <c r="H95" s="87"/>
      <c r="I95" s="87"/>
    </row>
    <row r="96" spans="1:9" ht="20.100000000000001" customHeight="1" x14ac:dyDescent="0.2">
      <c r="A96" s="115">
        <f>A95+0.01</f>
        <v>12.01</v>
      </c>
      <c r="B96" s="122" t="s">
        <v>35</v>
      </c>
      <c r="C96" s="116">
        <v>25</v>
      </c>
      <c r="D96" s="117" t="s">
        <v>17</v>
      </c>
      <c r="E96" s="206"/>
      <c r="F96" s="118">
        <f t="shared" si="6"/>
        <v>0</v>
      </c>
      <c r="G96" s="119"/>
      <c r="H96" s="87"/>
      <c r="I96" s="87"/>
    </row>
    <row r="97" spans="1:9" ht="20.100000000000001" customHeight="1" x14ac:dyDescent="0.2">
      <c r="A97" s="115">
        <f>A96+0.01</f>
        <v>12.02</v>
      </c>
      <c r="B97" s="126" t="s">
        <v>36</v>
      </c>
      <c r="C97" s="116">
        <v>2</v>
      </c>
      <c r="D97" s="117" t="s">
        <v>27</v>
      </c>
      <c r="E97" s="206"/>
      <c r="F97" s="118">
        <f t="shared" si="6"/>
        <v>0</v>
      </c>
      <c r="G97" s="119"/>
      <c r="H97" s="87"/>
      <c r="I97" s="87"/>
    </row>
    <row r="98" spans="1:9" ht="20.100000000000001" customHeight="1" x14ac:dyDescent="0.2">
      <c r="A98" s="17"/>
      <c r="B98" s="18" t="s">
        <v>28</v>
      </c>
      <c r="C98" s="95"/>
      <c r="D98" s="20"/>
      <c r="E98" s="207"/>
      <c r="F98" s="21"/>
      <c r="G98" s="81">
        <f>SUM(F96:F97)</f>
        <v>0</v>
      </c>
      <c r="H98" s="87"/>
      <c r="I98" s="87"/>
    </row>
    <row r="99" spans="1:9" ht="20.100000000000001" customHeight="1" x14ac:dyDescent="0.2">
      <c r="A99" s="57"/>
      <c r="B99" s="160"/>
      <c r="C99" s="161"/>
      <c r="D99" s="64"/>
      <c r="E99" s="210"/>
      <c r="F99" s="162"/>
      <c r="G99" s="50"/>
      <c r="H99" s="87"/>
      <c r="I99" s="87"/>
    </row>
    <row r="100" spans="1:9" ht="20.100000000000001" customHeight="1" x14ac:dyDescent="0.2">
      <c r="A100" s="47">
        <v>13</v>
      </c>
      <c r="B100" s="48" t="s">
        <v>37</v>
      </c>
      <c r="C100" s="48"/>
      <c r="D100" s="48"/>
      <c r="E100" s="209"/>
      <c r="F100" s="48"/>
      <c r="G100" s="48"/>
      <c r="H100" s="87"/>
      <c r="I100" s="87"/>
    </row>
    <row r="101" spans="1:9" ht="20.100000000000001" customHeight="1" x14ac:dyDescent="0.2">
      <c r="A101" s="115">
        <f>A100+0.01</f>
        <v>13.01</v>
      </c>
      <c r="B101" s="126" t="s">
        <v>69</v>
      </c>
      <c r="C101" s="116">
        <v>1</v>
      </c>
      <c r="D101" s="117" t="s">
        <v>19</v>
      </c>
      <c r="E101" s="206"/>
      <c r="F101" s="118">
        <f t="shared" si="6"/>
        <v>0</v>
      </c>
      <c r="G101" s="119"/>
      <c r="H101" s="87"/>
      <c r="I101" s="87"/>
    </row>
    <row r="102" spans="1:9" ht="28.5" customHeight="1" x14ac:dyDescent="0.2">
      <c r="A102" s="115">
        <f t="shared" ref="A102" si="8">A101+0.01</f>
        <v>13.02</v>
      </c>
      <c r="B102" s="126" t="s">
        <v>70</v>
      </c>
      <c r="C102" s="116">
        <v>1</v>
      </c>
      <c r="D102" s="117" t="s">
        <v>19</v>
      </c>
      <c r="E102" s="206"/>
      <c r="F102" s="118">
        <f t="shared" si="6"/>
        <v>0</v>
      </c>
      <c r="G102" s="119"/>
      <c r="H102" s="87"/>
      <c r="I102" s="87"/>
    </row>
    <row r="103" spans="1:9" ht="20.100000000000001" customHeight="1" x14ac:dyDescent="0.2">
      <c r="A103" s="17"/>
      <c r="B103" s="18" t="s">
        <v>28</v>
      </c>
      <c r="C103" s="95"/>
      <c r="D103" s="20"/>
      <c r="E103" s="207"/>
      <c r="F103" s="21"/>
      <c r="G103" s="81">
        <f>SUM(F101:F102)</f>
        <v>0</v>
      </c>
      <c r="H103" s="87"/>
      <c r="I103" s="87"/>
    </row>
    <row r="104" spans="1:9" ht="20.100000000000001" customHeight="1" x14ac:dyDescent="0.2">
      <c r="A104" s="57"/>
      <c r="B104" s="160"/>
      <c r="C104" s="161"/>
      <c r="D104" s="64"/>
      <c r="E104" s="210"/>
      <c r="F104" s="162"/>
      <c r="G104" s="50"/>
      <c r="H104" s="87"/>
      <c r="I104" s="87"/>
    </row>
    <row r="105" spans="1:9" ht="20.100000000000001" customHeight="1" x14ac:dyDescent="0.2">
      <c r="A105" s="47">
        <v>14</v>
      </c>
      <c r="B105" s="48" t="s">
        <v>43</v>
      </c>
      <c r="C105" s="48"/>
      <c r="D105" s="48"/>
      <c r="E105" s="209"/>
      <c r="F105" s="48"/>
      <c r="G105" s="48"/>
      <c r="H105" s="87"/>
      <c r="I105" s="87"/>
    </row>
    <row r="106" spans="1:9" ht="20.100000000000001" customHeight="1" x14ac:dyDescent="0.2">
      <c r="A106" s="115">
        <f>A105+0.01</f>
        <v>14.01</v>
      </c>
      <c r="B106" s="126" t="s">
        <v>44</v>
      </c>
      <c r="C106" s="116">
        <v>2</v>
      </c>
      <c r="D106" s="117" t="s">
        <v>19</v>
      </c>
      <c r="E106" s="206"/>
      <c r="F106" s="118">
        <f t="shared" ref="F106" si="9">C106*E106</f>
        <v>0</v>
      </c>
      <c r="G106" s="164"/>
      <c r="H106" s="87"/>
      <c r="I106" s="87"/>
    </row>
    <row r="107" spans="1:9" ht="42.75" x14ac:dyDescent="0.2">
      <c r="A107" s="115">
        <f t="shared" ref="A107:A110" si="10">A106+0.01</f>
        <v>14.02</v>
      </c>
      <c r="B107" s="202" t="s">
        <v>45</v>
      </c>
      <c r="C107" s="116">
        <v>8</v>
      </c>
      <c r="D107" s="117" t="s">
        <v>19</v>
      </c>
      <c r="E107" s="206"/>
      <c r="F107" s="118">
        <f t="shared" si="6"/>
        <v>0</v>
      </c>
      <c r="G107" s="119"/>
      <c r="H107" s="87"/>
      <c r="I107" s="87"/>
    </row>
    <row r="108" spans="1:9" ht="28.5" x14ac:dyDescent="0.2">
      <c r="A108" s="115">
        <f t="shared" si="10"/>
        <v>14.03</v>
      </c>
      <c r="B108" s="122" t="s">
        <v>46</v>
      </c>
      <c r="C108" s="116">
        <v>1</v>
      </c>
      <c r="D108" s="117" t="s">
        <v>19</v>
      </c>
      <c r="E108" s="206"/>
      <c r="F108" s="118">
        <f t="shared" si="6"/>
        <v>0</v>
      </c>
      <c r="G108" s="120"/>
      <c r="H108" s="87"/>
      <c r="I108" s="87"/>
    </row>
    <row r="109" spans="1:9" x14ac:dyDescent="0.2">
      <c r="A109" s="115">
        <f t="shared" si="10"/>
        <v>14.04</v>
      </c>
      <c r="B109" s="126" t="s">
        <v>47</v>
      </c>
      <c r="C109" s="116">
        <v>3</v>
      </c>
      <c r="D109" s="117" t="s">
        <v>19</v>
      </c>
      <c r="E109" s="206"/>
      <c r="F109" s="118">
        <f t="shared" si="6"/>
        <v>0</v>
      </c>
      <c r="G109" s="119"/>
      <c r="H109" s="87"/>
      <c r="I109" s="87"/>
    </row>
    <row r="110" spans="1:9" ht="28.5" x14ac:dyDescent="0.2">
      <c r="A110" s="115">
        <f t="shared" si="10"/>
        <v>14.049999999999999</v>
      </c>
      <c r="B110" s="126" t="s">
        <v>48</v>
      </c>
      <c r="C110" s="116">
        <v>3</v>
      </c>
      <c r="D110" s="117" t="s">
        <v>19</v>
      </c>
      <c r="E110" s="206"/>
      <c r="F110" s="118">
        <f t="shared" si="6"/>
        <v>0</v>
      </c>
      <c r="G110" s="119"/>
      <c r="H110" s="87"/>
      <c r="I110" s="87"/>
    </row>
    <row r="111" spans="1:9" ht="20.100000000000001" customHeight="1" x14ac:dyDescent="0.2">
      <c r="A111" s="17"/>
      <c r="B111" s="18" t="s">
        <v>28</v>
      </c>
      <c r="C111" s="95"/>
      <c r="D111" s="20"/>
      <c r="E111" s="207"/>
      <c r="F111" s="21"/>
      <c r="G111" s="81">
        <f>SUM(F106:F110)</f>
        <v>0</v>
      </c>
      <c r="H111" s="87"/>
      <c r="I111" s="87"/>
    </row>
    <row r="112" spans="1:9" ht="20.100000000000001" customHeight="1" x14ac:dyDescent="0.2">
      <c r="A112" s="57"/>
      <c r="B112" s="160"/>
      <c r="C112" s="161"/>
      <c r="D112" s="64"/>
      <c r="E112" s="210"/>
      <c r="F112" s="162"/>
      <c r="G112" s="50"/>
      <c r="H112" s="87"/>
      <c r="I112" s="87"/>
    </row>
    <row r="113" spans="1:9" ht="20.100000000000001" customHeight="1" x14ac:dyDescent="0.2">
      <c r="A113" s="47">
        <v>15</v>
      </c>
      <c r="B113" s="48" t="s">
        <v>51</v>
      </c>
      <c r="C113" s="48"/>
      <c r="D113" s="48"/>
      <c r="E113" s="209"/>
      <c r="F113" s="48"/>
      <c r="G113" s="48"/>
      <c r="H113" s="87"/>
      <c r="I113" s="87"/>
    </row>
    <row r="114" spans="1:9" ht="28.5" x14ac:dyDescent="0.2">
      <c r="A114" s="115">
        <f>A113+0.01</f>
        <v>15.01</v>
      </c>
      <c r="B114" s="126" t="s">
        <v>52</v>
      </c>
      <c r="C114" s="116">
        <v>80</v>
      </c>
      <c r="D114" s="117" t="s">
        <v>17</v>
      </c>
      <c r="E114" s="206"/>
      <c r="F114" s="118">
        <f t="shared" ref="F114" si="11">C114*E114</f>
        <v>0</v>
      </c>
      <c r="G114" s="163"/>
      <c r="H114" s="87"/>
      <c r="I114" s="87"/>
    </row>
    <row r="115" spans="1:9" ht="20.100000000000001" customHeight="1" x14ac:dyDescent="0.2">
      <c r="A115" s="17"/>
      <c r="B115" s="18" t="s">
        <v>28</v>
      </c>
      <c r="C115" s="95"/>
      <c r="D115" s="20"/>
      <c r="E115" s="207"/>
      <c r="F115" s="21"/>
      <c r="G115" s="81">
        <f>SUM(F111:F114)</f>
        <v>0</v>
      </c>
      <c r="H115" s="87"/>
      <c r="I115" s="87"/>
    </row>
    <row r="116" spans="1:9" ht="20.100000000000001" customHeight="1" x14ac:dyDescent="0.2">
      <c r="A116" s="57"/>
      <c r="B116" s="160"/>
      <c r="C116" s="161"/>
      <c r="D116" s="64"/>
      <c r="E116" s="210"/>
      <c r="F116" s="162"/>
      <c r="G116" s="50"/>
      <c r="H116" s="87"/>
      <c r="I116" s="87"/>
    </row>
    <row r="117" spans="1:9" ht="20.100000000000001" customHeight="1" x14ac:dyDescent="0.2">
      <c r="A117" s="47">
        <v>16</v>
      </c>
      <c r="B117" s="48" t="s">
        <v>53</v>
      </c>
      <c r="C117" s="48"/>
      <c r="D117" s="48"/>
      <c r="E117" s="209"/>
      <c r="F117" s="48"/>
      <c r="G117" s="48"/>
      <c r="H117" s="87"/>
      <c r="I117" s="87"/>
    </row>
    <row r="118" spans="1:9" ht="20.100000000000001" customHeight="1" x14ac:dyDescent="0.2">
      <c r="A118" s="115">
        <f>A117+0.01</f>
        <v>16.010000000000002</v>
      </c>
      <c r="B118" s="190" t="s">
        <v>71</v>
      </c>
      <c r="C118" s="116">
        <v>6</v>
      </c>
      <c r="D118" s="117" t="s">
        <v>19</v>
      </c>
      <c r="E118" s="206"/>
      <c r="F118" s="118">
        <f>C118*E118</f>
        <v>0</v>
      </c>
      <c r="G118" s="191"/>
      <c r="H118" s="87"/>
      <c r="I118" s="87"/>
    </row>
    <row r="119" spans="1:9" ht="20.100000000000001" customHeight="1" x14ac:dyDescent="0.2">
      <c r="A119" s="115">
        <f t="shared" ref="A119:A121" si="12">A118+0.01</f>
        <v>16.020000000000003</v>
      </c>
      <c r="B119" s="192" t="s">
        <v>54</v>
      </c>
      <c r="C119" s="193">
        <v>1</v>
      </c>
      <c r="D119" s="194" t="s">
        <v>55</v>
      </c>
      <c r="E119" s="216"/>
      <c r="F119" s="195">
        <f t="shared" ref="F119:F121" si="13">C119*E119</f>
        <v>0</v>
      </c>
      <c r="G119" s="196"/>
      <c r="H119" s="87"/>
      <c r="I119" s="87"/>
    </row>
    <row r="120" spans="1:9" ht="30" customHeight="1" x14ac:dyDescent="0.2">
      <c r="A120" s="115">
        <f t="shared" si="12"/>
        <v>16.030000000000005</v>
      </c>
      <c r="B120" s="126" t="s">
        <v>72</v>
      </c>
      <c r="C120" s="116">
        <v>36</v>
      </c>
      <c r="D120" s="117" t="s">
        <v>23</v>
      </c>
      <c r="E120" s="217"/>
      <c r="F120" s="197">
        <f>C120*E120</f>
        <v>0</v>
      </c>
      <c r="G120" s="198"/>
      <c r="H120" s="87"/>
      <c r="I120" s="87"/>
    </row>
    <row r="121" spans="1:9" ht="20.100000000000001" customHeight="1" x14ac:dyDescent="0.2">
      <c r="A121" s="115">
        <f t="shared" si="12"/>
        <v>16.040000000000006</v>
      </c>
      <c r="B121" s="122" t="s">
        <v>56</v>
      </c>
      <c r="C121" s="116">
        <v>1</v>
      </c>
      <c r="D121" s="117" t="s">
        <v>57</v>
      </c>
      <c r="E121" s="217"/>
      <c r="F121" s="197">
        <f t="shared" si="13"/>
        <v>0</v>
      </c>
      <c r="G121" s="198"/>
      <c r="H121" s="87"/>
      <c r="I121" s="87"/>
    </row>
    <row r="122" spans="1:9" ht="20.100000000000001" customHeight="1" x14ac:dyDescent="0.2">
      <c r="A122" s="17"/>
      <c r="B122" s="18" t="s">
        <v>28</v>
      </c>
      <c r="C122" s="95"/>
      <c r="D122" s="20"/>
      <c r="E122" s="207"/>
      <c r="F122" s="199"/>
      <c r="G122" s="81">
        <f>SUM(F118:F121)</f>
        <v>0</v>
      </c>
      <c r="H122" s="87"/>
      <c r="I122" s="87"/>
    </row>
    <row r="123" spans="1:9" ht="20.100000000000001" customHeight="1" x14ac:dyDescent="0.2">
      <c r="A123" s="169"/>
      <c r="B123" s="170"/>
      <c r="C123" s="171"/>
      <c r="D123" s="172"/>
      <c r="E123" s="173"/>
      <c r="F123" s="174"/>
      <c r="G123" s="175"/>
      <c r="H123" s="87"/>
      <c r="I123" s="87"/>
    </row>
    <row r="124" spans="1:9" ht="20.100000000000001" customHeight="1" x14ac:dyDescent="0.2">
      <c r="A124" s="182"/>
      <c r="B124" s="183"/>
      <c r="C124" s="184"/>
      <c r="D124" s="185"/>
      <c r="E124" s="186"/>
      <c r="F124" s="187"/>
      <c r="G124" s="188"/>
      <c r="H124" s="84"/>
      <c r="I124" s="87"/>
    </row>
    <row r="125" spans="1:9" ht="21" customHeight="1" x14ac:dyDescent="0.2">
      <c r="A125" s="70"/>
      <c r="B125" s="71" t="s">
        <v>73</v>
      </c>
      <c r="C125" s="72"/>
      <c r="D125" s="73"/>
      <c r="E125" s="21"/>
      <c r="F125" s="21"/>
      <c r="G125" s="82">
        <f>SUM(G21:G122)</f>
        <v>0</v>
      </c>
      <c r="H125" s="84"/>
      <c r="I125" s="87"/>
    </row>
    <row r="126" spans="1:9" ht="20.25" customHeight="1" x14ac:dyDescent="0.25">
      <c r="A126" s="49"/>
      <c r="B126" s="50"/>
      <c r="C126" s="51"/>
      <c r="D126" s="52"/>
      <c r="E126" s="89"/>
      <c r="F126" s="53"/>
      <c r="G126" s="54"/>
      <c r="H126" s="84"/>
      <c r="I126" s="87"/>
    </row>
    <row r="127" spans="1:9" ht="20.25" customHeight="1" x14ac:dyDescent="0.2">
      <c r="A127" s="90">
        <v>10</v>
      </c>
      <c r="B127" s="48" t="s">
        <v>74</v>
      </c>
      <c r="C127" s="91"/>
      <c r="D127" s="64"/>
      <c r="E127" s="92"/>
      <c r="F127" s="93"/>
      <c r="G127" s="94"/>
      <c r="H127" s="84"/>
      <c r="I127" s="87"/>
    </row>
    <row r="128" spans="1:9" ht="20.25" customHeight="1" x14ac:dyDescent="0.2">
      <c r="A128" s="65">
        <f>A127+0.01</f>
        <v>10.01</v>
      </c>
      <c r="B128" s="222" t="s">
        <v>75</v>
      </c>
      <c r="C128" s="223"/>
      <c r="D128" s="224"/>
      <c r="E128" s="140">
        <v>0.1</v>
      </c>
      <c r="F128" s="141"/>
      <c r="G128" s="142">
        <f>ROUND(E128*G125,2)</f>
        <v>0</v>
      </c>
      <c r="H128" s="84"/>
      <c r="I128" s="87"/>
    </row>
    <row r="129" spans="1:9" ht="20.25" customHeight="1" x14ac:dyDescent="0.2">
      <c r="A129" s="65">
        <f>A128+0.01</f>
        <v>10.02</v>
      </c>
      <c r="B129" s="222" t="s">
        <v>76</v>
      </c>
      <c r="C129" s="223"/>
      <c r="D129" s="224"/>
      <c r="E129" s="140">
        <v>0.03</v>
      </c>
      <c r="F129" s="141"/>
      <c r="G129" s="142">
        <f>ROUND(E129*G125,2)</f>
        <v>0</v>
      </c>
      <c r="H129" s="84"/>
      <c r="I129" s="87"/>
    </row>
    <row r="130" spans="1:9" ht="20.25" customHeight="1" x14ac:dyDescent="0.2">
      <c r="A130" s="65">
        <f>A129+0.01</f>
        <v>10.029999999999999</v>
      </c>
      <c r="B130" s="222" t="s">
        <v>77</v>
      </c>
      <c r="C130" s="223"/>
      <c r="D130" s="224"/>
      <c r="E130" s="140">
        <v>2.5000000000000001E-2</v>
      </c>
      <c r="F130" s="141"/>
      <c r="G130" s="142">
        <f>ROUND(E130*G125,2)</f>
        <v>0</v>
      </c>
      <c r="H130" s="84"/>
      <c r="I130" s="87"/>
    </row>
    <row r="131" spans="1:9" ht="20.25" customHeight="1" x14ac:dyDescent="0.25">
      <c r="A131" s="143"/>
      <c r="B131" s="144" t="s">
        <v>78</v>
      </c>
      <c r="C131" s="145"/>
      <c r="D131" s="146"/>
      <c r="E131" s="147"/>
      <c r="F131" s="147"/>
      <c r="G131" s="148">
        <f>SUM(G128:G130)</f>
        <v>0</v>
      </c>
      <c r="H131" s="84"/>
      <c r="I131" s="87"/>
    </row>
    <row r="132" spans="1:9" ht="20.25" customHeight="1" x14ac:dyDescent="0.25">
      <c r="A132"/>
      <c r="B132"/>
      <c r="C132"/>
      <c r="D132"/>
      <c r="E132"/>
      <c r="F132"/>
      <c r="G132"/>
      <c r="H132" s="84"/>
      <c r="I132" s="87"/>
    </row>
    <row r="133" spans="1:9" ht="20.25" customHeight="1" x14ac:dyDescent="0.2">
      <c r="A133" s="143"/>
      <c r="B133" s="144" t="s">
        <v>79</v>
      </c>
      <c r="C133" s="145"/>
      <c r="D133" s="146"/>
      <c r="E133" s="147"/>
      <c r="F133" s="147"/>
      <c r="G133" s="149">
        <f>G125+G131</f>
        <v>0</v>
      </c>
      <c r="H133" s="84"/>
      <c r="I133" s="87"/>
    </row>
    <row r="134" spans="1:9" ht="20.25" customHeight="1" x14ac:dyDescent="0.25">
      <c r="A134"/>
      <c r="B134"/>
      <c r="C134"/>
      <c r="D134"/>
      <c r="E134"/>
      <c r="F134"/>
      <c r="G134"/>
      <c r="H134" s="84"/>
      <c r="I134" s="87"/>
    </row>
    <row r="135" spans="1:9" ht="20.25" customHeight="1" x14ac:dyDescent="0.25">
      <c r="A135" s="143"/>
      <c r="B135" s="144" t="s">
        <v>80</v>
      </c>
      <c r="C135" s="145"/>
      <c r="D135" s="146"/>
      <c r="E135" s="150">
        <v>0.1</v>
      </c>
      <c r="F135" s="147"/>
      <c r="G135" s="148">
        <f>ROUND(G133*E135,2)</f>
        <v>0</v>
      </c>
      <c r="H135" s="84"/>
      <c r="I135" s="87"/>
    </row>
    <row r="136" spans="1:9" ht="20.25" customHeight="1" x14ac:dyDescent="0.2">
      <c r="A136" s="151">
        <f>A130+0.01</f>
        <v>10.039999999999999</v>
      </c>
      <c r="B136" s="225" t="s">
        <v>81</v>
      </c>
      <c r="C136" s="226"/>
      <c r="D136" s="227"/>
      <c r="E136" s="152">
        <v>0.18</v>
      </c>
      <c r="F136" s="153"/>
      <c r="G136" s="142">
        <f>ROUND(E136*(SUM(G135)),2)</f>
        <v>0</v>
      </c>
      <c r="H136" s="84"/>
      <c r="I136" s="87"/>
    </row>
    <row r="137" spans="1:9" ht="20.25" customHeight="1" x14ac:dyDescent="0.2">
      <c r="A137" s="65">
        <f>A136+0.01</f>
        <v>10.049999999999999</v>
      </c>
      <c r="B137" s="222" t="s">
        <v>82</v>
      </c>
      <c r="C137" s="223"/>
      <c r="D137" s="224"/>
      <c r="E137" s="140">
        <v>4.4999999999999998E-2</v>
      </c>
      <c r="F137" s="141"/>
      <c r="G137" s="142">
        <f>ROUND(E137*G125,2)</f>
        <v>0</v>
      </c>
      <c r="H137" s="84"/>
      <c r="I137" s="87"/>
    </row>
    <row r="138" spans="1:9" ht="20.25" customHeight="1" x14ac:dyDescent="0.2">
      <c r="A138" s="65">
        <f>A137+0.01</f>
        <v>10.059999999999999</v>
      </c>
      <c r="B138" s="222" t="s">
        <v>83</v>
      </c>
      <c r="C138" s="223"/>
      <c r="D138" s="224"/>
      <c r="E138" s="140">
        <v>0.01</v>
      </c>
      <c r="F138" s="141"/>
      <c r="G138" s="142">
        <f>ROUND(E138*G125,2)</f>
        <v>0</v>
      </c>
      <c r="H138" s="84"/>
      <c r="I138" s="87"/>
    </row>
    <row r="139" spans="1:9" ht="20.25" customHeight="1" x14ac:dyDescent="0.2">
      <c r="A139" s="65">
        <f>A138+0.01</f>
        <v>10.069999999999999</v>
      </c>
      <c r="B139" s="222" t="s">
        <v>84</v>
      </c>
      <c r="C139" s="223"/>
      <c r="D139" s="224"/>
      <c r="E139" s="140">
        <v>1E-3</v>
      </c>
      <c r="F139" s="141"/>
      <c r="G139" s="142">
        <f>ROUND(E139*G125,2)</f>
        <v>0</v>
      </c>
      <c r="H139" s="84"/>
      <c r="I139" s="87"/>
    </row>
    <row r="140" spans="1:9" ht="20.25" customHeight="1" x14ac:dyDescent="0.2">
      <c r="A140" s="65">
        <f>A139+0.01</f>
        <v>10.079999999999998</v>
      </c>
      <c r="B140" s="222" t="s">
        <v>85</v>
      </c>
      <c r="C140" s="223"/>
      <c r="D140" s="224"/>
      <c r="E140" s="140">
        <v>0.01</v>
      </c>
      <c r="F140" s="141"/>
      <c r="G140" s="142">
        <f>ROUND(E140*G125,2)</f>
        <v>0</v>
      </c>
      <c r="H140" s="84"/>
      <c r="I140" s="87"/>
    </row>
    <row r="141" spans="1:9" ht="20.25" customHeight="1" x14ac:dyDescent="0.2">
      <c r="A141" s="65">
        <f>A140+0.01</f>
        <v>10.089999999999998</v>
      </c>
      <c r="B141" s="222" t="s">
        <v>86</v>
      </c>
      <c r="C141" s="223"/>
      <c r="D141" s="224"/>
      <c r="E141" s="140">
        <v>0.02</v>
      </c>
      <c r="F141" s="141"/>
      <c r="G141" s="142">
        <f>ROUND(E141*G125,2)</f>
        <v>0</v>
      </c>
      <c r="H141" s="84"/>
      <c r="I141" s="87"/>
    </row>
    <row r="142" spans="1:9" ht="20.25" customHeight="1" x14ac:dyDescent="0.25">
      <c r="A142" s="154"/>
      <c r="B142" s="155" t="s">
        <v>87</v>
      </c>
      <c r="C142" s="156"/>
      <c r="D142" s="157"/>
      <c r="E142" s="158"/>
      <c r="F142" s="158"/>
      <c r="G142" s="148">
        <f>SUM(G136:G141)</f>
        <v>0</v>
      </c>
      <c r="H142" s="84"/>
      <c r="I142" s="87"/>
    </row>
    <row r="143" spans="1:9" ht="20.25" customHeight="1" x14ac:dyDescent="0.2">
      <c r="A143" s="123"/>
      <c r="B143" s="121"/>
      <c r="C143" s="121"/>
      <c r="D143" s="121"/>
      <c r="E143" s="69"/>
      <c r="F143" s="124"/>
      <c r="G143" s="125"/>
      <c r="H143" s="84"/>
      <c r="I143" s="87"/>
    </row>
    <row r="144" spans="1:9" ht="15" x14ac:dyDescent="0.2">
      <c r="A144" s="17"/>
      <c r="B144" s="18" t="s">
        <v>88</v>
      </c>
      <c r="C144" s="19"/>
      <c r="D144" s="20"/>
      <c r="E144" s="21"/>
      <c r="F144" s="21"/>
      <c r="G144" s="97">
        <f>G131+G142</f>
        <v>0</v>
      </c>
    </row>
    <row r="145" spans="1:9" ht="15" x14ac:dyDescent="0.2">
      <c r="A145" s="10"/>
      <c r="B145" s="12"/>
      <c r="C145" s="13"/>
      <c r="D145" s="11"/>
      <c r="E145" s="66"/>
      <c r="F145" s="67"/>
      <c r="G145" s="68"/>
    </row>
    <row r="146" spans="1:9" customFormat="1" ht="18" customHeight="1" x14ac:dyDescent="0.25">
      <c r="A146" s="65">
        <f>A141+0.01</f>
        <v>10.099999999999998</v>
      </c>
      <c r="B146" s="222" t="s">
        <v>89</v>
      </c>
      <c r="C146" s="223"/>
      <c r="D146" s="224"/>
      <c r="E146" s="140">
        <v>0.05</v>
      </c>
      <c r="F146" s="141"/>
      <c r="G146" s="159">
        <f>ROUND(G125*E146,2)</f>
        <v>0</v>
      </c>
      <c r="I146" s="200"/>
    </row>
    <row r="147" spans="1:9" x14ac:dyDescent="0.2">
      <c r="A147" s="11"/>
      <c r="B147" s="12"/>
      <c r="C147" s="13"/>
      <c r="D147" s="11"/>
      <c r="E147" s="14"/>
      <c r="F147" s="15"/>
      <c r="G147" s="16"/>
    </row>
    <row r="148" spans="1:9" ht="19.5" customHeight="1" x14ac:dyDescent="0.2">
      <c r="A148" s="74"/>
      <c r="B148" s="75" t="s">
        <v>90</v>
      </c>
      <c r="C148" s="76"/>
      <c r="D148" s="77"/>
      <c r="E148" s="78"/>
      <c r="F148" s="78"/>
      <c r="G148" s="96">
        <f>G144+G125+G146</f>
        <v>0</v>
      </c>
      <c r="H148" s="114"/>
    </row>
    <row r="149" spans="1:9" x14ac:dyDescent="0.2">
      <c r="A149" s="25"/>
      <c r="B149" s="26"/>
      <c r="C149" s="27"/>
      <c r="D149" s="28"/>
      <c r="E149" s="128"/>
      <c r="F149" s="129"/>
      <c r="G149" s="130"/>
    </row>
    <row r="150" spans="1:9" x14ac:dyDescent="0.2">
      <c r="A150" s="25"/>
      <c r="B150" s="127"/>
      <c r="C150" s="32"/>
      <c r="D150" s="127"/>
      <c r="E150" s="221"/>
      <c r="F150" s="221"/>
      <c r="G150" s="221"/>
    </row>
    <row r="151" spans="1:9" ht="15" x14ac:dyDescent="0.2">
      <c r="A151" s="25"/>
      <c r="B151" s="131"/>
      <c r="C151" s="235"/>
      <c r="D151" s="235"/>
      <c r="E151" s="235"/>
      <c r="F151" s="235"/>
      <c r="G151" s="132"/>
    </row>
    <row r="152" spans="1:9" ht="15.75" x14ac:dyDescent="0.2">
      <c r="A152" s="25"/>
      <c r="B152" s="133"/>
      <c r="C152" s="32"/>
      <c r="D152" s="127"/>
      <c r="E152" s="132"/>
      <c r="F152" s="127"/>
      <c r="G152" s="127"/>
    </row>
    <row r="153" spans="1:9" ht="15" x14ac:dyDescent="0.2">
      <c r="A153" s="25"/>
      <c r="B153" s="134"/>
      <c r="C153" s="236"/>
      <c r="D153" s="236"/>
      <c r="E153" s="236"/>
      <c r="F153" s="236"/>
      <c r="G153" s="127"/>
    </row>
    <row r="154" spans="1:9" x14ac:dyDescent="0.2">
      <c r="A154" s="25"/>
      <c r="B154" s="135"/>
      <c r="C154" s="218"/>
      <c r="D154" s="218"/>
      <c r="E154" s="218"/>
      <c r="F154" s="218"/>
      <c r="G154" s="127"/>
    </row>
    <row r="155" spans="1:9" x14ac:dyDescent="0.2">
      <c r="A155" s="25"/>
      <c r="B155" s="135"/>
      <c r="C155" s="218"/>
      <c r="D155" s="218"/>
      <c r="E155" s="218"/>
      <c r="F155" s="218"/>
      <c r="G155" s="127"/>
    </row>
    <row r="156" spans="1:9" x14ac:dyDescent="0.2">
      <c r="A156" s="25"/>
      <c r="B156" s="136"/>
      <c r="C156" s="32"/>
      <c r="D156" s="127"/>
      <c r="E156" s="127"/>
      <c r="F156" s="127"/>
      <c r="G156" s="127"/>
    </row>
    <row r="157" spans="1:9" x14ac:dyDescent="0.2">
      <c r="A157" s="235"/>
      <c r="B157" s="235"/>
      <c r="C157" s="235"/>
      <c r="D157" s="235"/>
      <c r="E157" s="235"/>
      <c r="F157" s="235"/>
      <c r="G157" s="235"/>
    </row>
    <row r="158" spans="1:9" x14ac:dyDescent="0.2">
      <c r="A158" s="131"/>
      <c r="B158" s="131"/>
      <c r="C158" s="131"/>
      <c r="D158" s="131"/>
      <c r="E158" s="131"/>
      <c r="F158" s="131"/>
      <c r="G158" s="131"/>
    </row>
    <row r="159" spans="1:9" ht="15" x14ac:dyDescent="0.2">
      <c r="A159" s="236"/>
      <c r="B159" s="236"/>
      <c r="C159" s="236"/>
      <c r="D159" s="236"/>
      <c r="E159" s="236"/>
      <c r="F159" s="236"/>
      <c r="G159" s="236"/>
    </row>
    <row r="160" spans="1:9" x14ac:dyDescent="0.2">
      <c r="A160" s="218"/>
      <c r="B160" s="218"/>
      <c r="C160" s="218"/>
      <c r="D160" s="218"/>
      <c r="E160" s="218"/>
      <c r="F160" s="218"/>
      <c r="G160" s="218"/>
    </row>
    <row r="161" spans="1:7" x14ac:dyDescent="0.2">
      <c r="A161" s="218"/>
      <c r="B161" s="218"/>
      <c r="C161" s="218"/>
      <c r="D161" s="218"/>
      <c r="E161" s="218"/>
      <c r="F161" s="218"/>
      <c r="G161" s="218"/>
    </row>
    <row r="162" spans="1:7" ht="20.25" x14ac:dyDescent="0.3">
      <c r="A162" s="234"/>
      <c r="B162" s="234"/>
      <c r="C162" s="137"/>
      <c r="D162" s="138"/>
      <c r="E162" s="139"/>
      <c r="F162" s="33"/>
      <c r="G162" s="26"/>
    </row>
    <row r="163" spans="1:7" ht="20.25" x14ac:dyDescent="0.3">
      <c r="A163" s="34"/>
      <c r="B163" s="35"/>
      <c r="C163" s="36" t="s">
        <v>91</v>
      </c>
      <c r="D163" s="37" t="s">
        <v>92</v>
      </c>
      <c r="E163" s="38" t="s">
        <v>93</v>
      </c>
      <c r="F163" s="38"/>
      <c r="G163" s="39" t="s">
        <v>93</v>
      </c>
    </row>
    <row r="164" spans="1:7" ht="15.75" x14ac:dyDescent="0.25">
      <c r="A164" s="34"/>
      <c r="B164" s="40"/>
      <c r="C164" s="41"/>
      <c r="D164" s="8"/>
      <c r="E164" s="42"/>
      <c r="F164" s="42"/>
      <c r="G164" s="43"/>
    </row>
    <row r="165" spans="1:7" ht="15.75" x14ac:dyDescent="0.25">
      <c r="A165" s="34"/>
      <c r="B165" s="40"/>
      <c r="C165" s="234"/>
      <c r="D165" s="234"/>
      <c r="E165" s="234"/>
      <c r="F165" s="44"/>
      <c r="G165" s="43"/>
    </row>
    <row r="166" spans="1:7" ht="15.75" x14ac:dyDescent="0.25">
      <c r="A166" s="34"/>
      <c r="B166" s="40"/>
      <c r="C166" s="45"/>
      <c r="D166" s="8"/>
      <c r="E166" s="8"/>
      <c r="F166" s="8"/>
      <c r="G166" s="43"/>
    </row>
    <row r="167" spans="1:7" ht="15.75" x14ac:dyDescent="0.25">
      <c r="A167" s="34"/>
      <c r="B167" s="40"/>
      <c r="C167" s="4"/>
      <c r="D167" s="8"/>
      <c r="E167" s="46"/>
      <c r="F167" s="8"/>
      <c r="G167" s="43"/>
    </row>
    <row r="168" spans="1:7" ht="15.75" x14ac:dyDescent="0.25">
      <c r="A168" s="34" t="s">
        <v>92</v>
      </c>
      <c r="B168" s="3"/>
      <c r="C168" s="45"/>
      <c r="D168" s="8"/>
      <c r="E168" s="8"/>
      <c r="F168" s="33"/>
      <c r="G168" s="43"/>
    </row>
    <row r="169" spans="1:7" ht="15.75" x14ac:dyDescent="0.25">
      <c r="A169" s="34"/>
      <c r="B169" s="40"/>
      <c r="C169" s="45"/>
      <c r="D169" s="8"/>
      <c r="E169" s="33"/>
      <c r="F169" s="8"/>
      <c r="G169" s="45"/>
    </row>
    <row r="170" spans="1:7" ht="15.75" x14ac:dyDescent="0.25">
      <c r="A170" s="34"/>
      <c r="B170" s="3"/>
      <c r="C170" s="4"/>
      <c r="D170" s="8"/>
      <c r="E170" s="8"/>
      <c r="F170" s="8"/>
      <c r="G170" s="43"/>
    </row>
    <row r="171" spans="1:7" ht="15.75" x14ac:dyDescent="0.25">
      <c r="A171" s="34"/>
      <c r="B171" s="3"/>
      <c r="C171" s="4"/>
      <c r="D171" s="8"/>
      <c r="E171" s="8"/>
      <c r="F171" s="8"/>
      <c r="G171" s="43"/>
    </row>
  </sheetData>
  <sheetProtection password="8A36" sheet="1" objects="1" scenarios="1"/>
  <mergeCells count="30">
    <mergeCell ref="C154:F154"/>
    <mergeCell ref="B146:D146"/>
    <mergeCell ref="C165:E165"/>
    <mergeCell ref="C155:F155"/>
    <mergeCell ref="A157:G157"/>
    <mergeCell ref="A159:G159"/>
    <mergeCell ref="A160:G160"/>
    <mergeCell ref="A162:B162"/>
    <mergeCell ref="A7:G7"/>
    <mergeCell ref="A8:G8"/>
    <mergeCell ref="A9:G9"/>
    <mergeCell ref="A10:G10"/>
    <mergeCell ref="F14:G14"/>
    <mergeCell ref="B12:D13"/>
    <mergeCell ref="A161:G161"/>
    <mergeCell ref="A12:A13"/>
    <mergeCell ref="F15:G15"/>
    <mergeCell ref="E150:G150"/>
    <mergeCell ref="B128:D128"/>
    <mergeCell ref="B129:D129"/>
    <mergeCell ref="B130:D130"/>
    <mergeCell ref="B136:D136"/>
    <mergeCell ref="B138:D138"/>
    <mergeCell ref="B139:D139"/>
    <mergeCell ref="B140:D140"/>
    <mergeCell ref="B141:D141"/>
    <mergeCell ref="B137:D137"/>
    <mergeCell ref="B19:G19"/>
    <mergeCell ref="C151:F151"/>
    <mergeCell ref="C153:F153"/>
  </mergeCells>
  <pageMargins left="0.70866141732283472" right="0.70866141732283472" top="0.74803149606299213" bottom="0.74803149606299213" header="0.31496062992125984" footer="0.31496062992125984"/>
  <pageSetup scale="51" orientation="portrait" r:id="rId1"/>
  <rowBreaks count="2" manualBreakCount="2">
    <brk id="61" max="6" man="1"/>
    <brk id="112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B22" sqref="B22"/>
    </sheetView>
  </sheetViews>
  <sheetFormatPr baseColWidth="10" defaultColWidth="9.140625" defaultRowHeight="15" x14ac:dyDescent="0.25"/>
  <cols>
    <col min="1" max="1" width="45" customWidth="1"/>
    <col min="2" max="2" width="38.140625" customWidth="1"/>
    <col min="3" max="8" width="14.5703125" customWidth="1"/>
    <col min="9" max="9" width="25.140625" customWidth="1"/>
    <col min="10" max="10" width="32.7109375" customWidth="1"/>
  </cols>
  <sheetData>
    <row r="2" spans="1:10" x14ac:dyDescent="0.25">
      <c r="A2" s="100" t="s">
        <v>94</v>
      </c>
    </row>
    <row r="3" spans="1:10" ht="59.25" customHeight="1" x14ac:dyDescent="0.25">
      <c r="A3" s="102">
        <v>211650024</v>
      </c>
      <c r="B3" s="101" t="s">
        <v>95</v>
      </c>
      <c r="C3" s="102" t="s">
        <v>96</v>
      </c>
      <c r="D3" s="102" t="s">
        <v>97</v>
      </c>
      <c r="E3" s="102" t="s">
        <v>98</v>
      </c>
      <c r="F3" s="105">
        <v>30000000</v>
      </c>
      <c r="G3" s="103"/>
      <c r="H3" s="104">
        <v>50000000</v>
      </c>
      <c r="I3" s="106" t="s">
        <v>99</v>
      </c>
      <c r="J3" s="107"/>
    </row>
    <row r="4" spans="1:10" ht="39.75" customHeight="1" x14ac:dyDescent="0.25">
      <c r="A4" s="108">
        <v>211650028</v>
      </c>
      <c r="B4" s="109" t="s">
        <v>100</v>
      </c>
      <c r="C4" s="108" t="s">
        <v>101</v>
      </c>
      <c r="D4" s="108" t="s">
        <v>97</v>
      </c>
      <c r="E4" s="108" t="s">
        <v>102</v>
      </c>
      <c r="F4" s="110">
        <v>3000000</v>
      </c>
      <c r="G4" s="111"/>
      <c r="H4" s="112">
        <v>2800000</v>
      </c>
      <c r="I4" s="113"/>
      <c r="J4" s="106" t="s">
        <v>103</v>
      </c>
    </row>
    <row r="5" spans="1:10" ht="36" x14ac:dyDescent="0.25">
      <c r="A5" s="102" t="s">
        <v>104</v>
      </c>
      <c r="B5" s="101" t="s">
        <v>105</v>
      </c>
      <c r="C5" s="102" t="s">
        <v>106</v>
      </c>
      <c r="D5" s="102" t="s">
        <v>97</v>
      </c>
      <c r="E5" s="102" t="s">
        <v>102</v>
      </c>
      <c r="F5" s="103"/>
      <c r="G5" s="103"/>
      <c r="H5" s="104">
        <v>1850000</v>
      </c>
      <c r="I5" s="106" t="s">
        <v>99</v>
      </c>
      <c r="J5" s="107"/>
    </row>
    <row r="6" spans="1:10" ht="36" customHeight="1" x14ac:dyDescent="0.25">
      <c r="A6" s="102" t="s">
        <v>104</v>
      </c>
      <c r="B6" s="101" t="s">
        <v>107</v>
      </c>
      <c r="C6" s="102" t="s">
        <v>101</v>
      </c>
      <c r="D6" s="102" t="s">
        <v>97</v>
      </c>
      <c r="E6" s="102" t="s">
        <v>102</v>
      </c>
      <c r="F6" s="103"/>
      <c r="G6" s="103"/>
      <c r="H6" s="104">
        <v>1300000</v>
      </c>
      <c r="I6" s="106" t="s">
        <v>99</v>
      </c>
      <c r="J6" s="10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C5377C-F29B-463E-9E72-E3FF3ACBF4C9}"/>
</file>

<file path=customXml/itemProps2.xml><?xml version="1.0" encoding="utf-8"?>
<ds:datastoreItem xmlns:ds="http://schemas.openxmlformats.org/officeDocument/2006/customXml" ds:itemID="{692080C0-0E15-42A6-97E7-C6474E820786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7c2dde16-be45-4d8b-ad45-405530d814ce"/>
    <ds:schemaRef ds:uri="05b54953-3c8d-4842-a3b9-4b22db9cbd3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CC833F3-9C7E-4B4E-B3EA-60DA3AD773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</vt:lpstr>
      <vt:lpstr>Sheet1</vt:lpstr>
      <vt:lpstr>'Presupuesto '!Área_de_impresión</vt:lpstr>
      <vt:lpstr>'Presupuesto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Paola F. Sosa De La C.</cp:lastModifiedBy>
  <cp:revision/>
  <cp:lastPrinted>2022-08-22T19:59:22Z</cp:lastPrinted>
  <dcterms:created xsi:type="dcterms:W3CDTF">2014-06-25T19:33:23Z</dcterms:created>
  <dcterms:modified xsi:type="dcterms:W3CDTF">2022-08-23T22:25:07Z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Order">
    <vt:r8>7523500</vt:r8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</Properties>
</file>