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ozuna\Desktop\2024-002\Lote 3\"/>
    </mc:Choice>
  </mc:AlternateContent>
  <bookViews>
    <workbookView xWindow="0" yWindow="0" windowWidth="38340" windowHeight="17025"/>
  </bookViews>
  <sheets>
    <sheet name="Presupuesto" sheetId="3" r:id="rId1"/>
  </sheets>
  <definedNames>
    <definedName name="_xlnm.Print_Area" localSheetId="0">Presupuesto!$A$1:$G$120</definedName>
    <definedName name="_xlnm.Print_Titles" localSheetId="0">Presupuesto!$1:$13</definedName>
  </definedNames>
  <calcPr calcId="162913"/>
</workbook>
</file>

<file path=xl/calcChain.xml><?xml version="1.0" encoding="utf-8"?>
<calcChain xmlns="http://schemas.openxmlformats.org/spreadsheetml/2006/main">
  <c r="G75" i="3" l="1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16" i="3"/>
  <c r="F80" i="3" l="1"/>
  <c r="F81" i="3" l="1"/>
  <c r="F82" i="3"/>
  <c r="A16" i="3" l="1"/>
  <c r="A17" i="3" s="1"/>
  <c r="A18" i="3" s="1"/>
  <c r="A19" i="3" s="1"/>
  <c r="A20" i="3" s="1"/>
  <c r="A21" i="3" s="1"/>
  <c r="A22" i="3" s="1"/>
  <c r="G36" i="3" l="1"/>
  <c r="A23" i="3"/>
  <c r="A24" i="3" s="1"/>
  <c r="A25" i="3" s="1"/>
  <c r="A26" i="3" s="1"/>
  <c r="A27" i="3" l="1"/>
  <c r="A28" i="3" s="1"/>
  <c r="A29" i="3" s="1"/>
  <c r="A30" i="3" s="1"/>
  <c r="A31" i="3" s="1"/>
  <c r="A32" i="3" s="1"/>
  <c r="A33" i="3" s="1"/>
  <c r="A34" i="3" s="1"/>
  <c r="A35" i="3" s="1"/>
  <c r="F78" i="3" l="1"/>
  <c r="G83" i="3" l="1"/>
  <c r="F72" i="3"/>
  <c r="F79" i="3"/>
  <c r="A78" i="3"/>
  <c r="A79" i="3" s="1"/>
  <c r="A80" i="3" s="1"/>
  <c r="A81" i="3" s="1"/>
  <c r="A82" i="3" s="1"/>
  <c r="F41" i="3" l="1"/>
  <c r="F40" i="3"/>
  <c r="F67" i="3" l="1"/>
  <c r="F68" i="3"/>
  <c r="F69" i="3"/>
  <c r="F70" i="3"/>
  <c r="F71" i="3"/>
  <c r="F73" i="3"/>
  <c r="F74" i="3"/>
  <c r="F50" i="3"/>
  <c r="F49" i="3"/>
  <c r="F44" i="3"/>
  <c r="F42" i="3"/>
  <c r="F43" i="3"/>
  <c r="F45" i="3"/>
  <c r="F46" i="3"/>
  <c r="F47" i="3"/>
  <c r="F48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A39" i="3" l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88" i="3" l="1"/>
  <c r="A89" i="3" s="1"/>
  <c r="A90" i="3" s="1"/>
  <c r="A97" i="3" s="1"/>
  <c r="A98" i="3" s="1"/>
  <c r="A99" i="3" s="1"/>
  <c r="A100" i="3" s="1"/>
  <c r="A101" i="3" s="1"/>
  <c r="A102" i="3" s="1"/>
  <c r="A107" i="3" s="1"/>
  <c r="F39" i="3" l="1"/>
  <c r="G85" i="3" s="1"/>
  <c r="G99" i="3" l="1"/>
  <c r="G101" i="3" l="1"/>
  <c r="G107" i="3"/>
  <c r="G89" i="3"/>
  <c r="G88" i="3"/>
  <c r="G100" i="3"/>
  <c r="G90" i="3"/>
  <c r="G102" i="3"/>
  <c r="G98" i="3"/>
  <c r="G91" i="3" l="1"/>
  <c r="G93" i="3" s="1"/>
  <c r="G95" i="3" s="1"/>
  <c r="G97" i="3" s="1"/>
  <c r="G103" i="3" s="1"/>
  <c r="G105" i="3" s="1"/>
  <c r="G109" i="3" s="1"/>
</calcChain>
</file>

<file path=xl/sharedStrings.xml><?xml version="1.0" encoding="utf-8"?>
<sst xmlns="http://schemas.openxmlformats.org/spreadsheetml/2006/main" count="167" uniqueCount="88">
  <si>
    <t>INFORMACIONES DEL PROYECTO</t>
  </si>
  <si>
    <t> </t>
  </si>
  <si>
    <t>NUMERO DE CARPETA</t>
  </si>
  <si>
    <t>PRESUPUESTO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</si>
  <si>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</si>
  <si>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</si>
  <si>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</si>
  <si>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</si>
  <si>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</si>
  <si>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</si>
  <si>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</si>
  <si>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>Sub-total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</si>
  <si>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</si>
  <si>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</si>
  <si>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</si>
  <si>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</si>
  <si>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</si>
  <si>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</si>
  <si>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</si>
  <si>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</si>
  <si>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</si>
  <si>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</si>
  <si>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</si>
  <si>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</si>
  <si>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</si>
  <si>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</si>
  <si>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</si>
  <si>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</si>
  <si>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</si>
  <si>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</si>
  <si>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r>
      <t>m</t>
    </r>
    <r>
      <rPr>
        <sz val="11"/>
        <rFont val="Calibri"/>
        <family val="2"/>
      </rPr>
      <t>²</t>
    </r>
  </si>
  <si>
    <r>
      <t xml:space="preserve">FECHA                                     </t>
    </r>
    <r>
      <rPr>
        <sz val="12"/>
        <color rgb="FF000000"/>
        <rFont val="Arial Narrow"/>
        <family val="2"/>
      </rPr>
      <t>21 de febrero de 2024</t>
    </r>
  </si>
  <si>
    <t>Desmonte de inodoros existentes</t>
  </si>
  <si>
    <t>Desmontes de puertas existentes, incluye marcos</t>
  </si>
  <si>
    <t>Traslado de material retirado a lugar de acopio</t>
  </si>
  <si>
    <t>Dispensador de papel higiénico acero inoxidable, con llave para cambio de rollo</t>
  </si>
  <si>
    <t>Dosificador mecánico para jabón liquido, incluye paquete de sujeción.</t>
  </si>
  <si>
    <t>Dispensador de papel toalla para secado de manos</t>
  </si>
  <si>
    <t>Instalaciones de agua potable, tubería de polipropileno (tipo 3 o ppr)</t>
  </si>
  <si>
    <t>p.a.</t>
  </si>
  <si>
    <t>Tuberías y piezas sanitaria para suministro de agua y drenaje sanitario</t>
  </si>
  <si>
    <t>Bote de escombros</t>
  </si>
  <si>
    <t>Limpieza continua</t>
  </si>
  <si>
    <t>BAÑOS 2DO NIVEL</t>
  </si>
  <si>
    <r>
      <t>m</t>
    </r>
    <r>
      <rPr>
        <sz val="11"/>
        <rFont val="Calibri"/>
        <family val="2"/>
      </rPr>
      <t>³</t>
    </r>
  </si>
  <si>
    <t xml:space="preserve">Retiro de cerámicas de pared existentes </t>
  </si>
  <si>
    <t>Suministro e instalación de piso en porcelanato de alto tráfico antideslizante color gris oscuro de 60x60cm, juntas de 2 mm, derretido en juntas color gris, incluye el mortero y la preparación de la superficie.</t>
  </si>
  <si>
    <t xml:space="preserve">Suministro e instalación de porcelanato para muros color blanco mate de 30x60cm, juntas de 2 mm, derretidos en juntas color blanco. incluye el mortero y la preparación de la superficie. </t>
  </si>
  <si>
    <t>Suministro e Instalación de Plafón 2x2’x7mm vinil yeso color blanco.  Incluye estructura en metal (Angulares, Maint Tee y Cross Tee).</t>
  </si>
  <si>
    <t>Suministro e instalación de meseta de granito natural color negro Galaxy, con zócalo de 0.10 m. Incluye reengrose,</t>
  </si>
  <si>
    <t>Suministro e instalación de espejo plano rectangular de 0.70x1.00 m y 5 mm de espesor, sin marco, con canto pulido y sujetadores para pared de acero inoxidable.</t>
  </si>
  <si>
    <t>Suministro e instalación de desagüe de piso cuadrado con rejilla cromada para salida de 2”, acabado en acero inoxidable.</t>
  </si>
  <si>
    <t>Retiro de meseta de baño.</t>
  </si>
  <si>
    <t>Retiro de gabinetes de piso</t>
  </si>
  <si>
    <t>Demolición de muros divisores en baños existentes y soporte de meseta</t>
  </si>
  <si>
    <t>MISCELANEOS</t>
  </si>
  <si>
    <t xml:space="preserve">Suministro y aplicación de pintura Satinada en muros sin olor, incluye preparación de superficie.  2 manos </t>
  </si>
  <si>
    <t xml:space="preserve">Suministro y aplicación de pintura Satinada sin olor en muros externos e internos, incluye preparación de superficie.  2 manos </t>
  </si>
  <si>
    <t>pie²</t>
  </si>
  <si>
    <t>Desmonte de lavamanos existentes</t>
  </si>
  <si>
    <t xml:space="preserve">Suministro e instalación de lavamanos ovalado empotrado en muro, pieza color blanco en porcelana, antimanchas de un hoyo con rebosadero. Sifón metálico no flexible con acabado cromado y boquilla con cola metálica con acabado cromado tipo push. Incluye todas las piezas y materiales necesarios para la instalación. Incluye salidas. </t>
  </si>
  <si>
    <t xml:space="preserve">Bote de escombros, incluye transporte a lugar de acopio. </t>
  </si>
  <si>
    <t>Limpieza continua y final.</t>
  </si>
  <si>
    <t>p.a</t>
  </si>
  <si>
    <t xml:space="preserve">Limpieza continua y final. </t>
  </si>
  <si>
    <t>2024-002 O</t>
  </si>
  <si>
    <r>
      <t xml:space="preserve">DIRECCIÓN DEL PROYECTO     </t>
    </r>
    <r>
      <rPr>
        <sz val="12"/>
        <color rgb="FF000000"/>
        <rFont val="Arial Narrow"/>
        <family val="2"/>
      </rPr>
      <t xml:space="preserve"> Palacio de Justicia de Higuey </t>
    </r>
  </si>
  <si>
    <t xml:space="preserve">Suministro e Instalación de Plafón 2x2’x7mm vinil yeso color blanco.  Incluye estructura en metal (Angulares, Maint Tee y Cross Tee). En baños afectados por filtraciones. </t>
  </si>
  <si>
    <t>ud</t>
  </si>
  <si>
    <t>BAÑOS EMPLEADOS ATENCIÓN PERMANENTE</t>
  </si>
  <si>
    <t xml:space="preserve">Confección e instalación de base de meseta de Granito en hierro negro con tratamiento anticorrosivo en angulares de 1 ½" x 3/16’'. Longitud máxima de 3.0 m. Incluye desinstalación de base existente. </t>
  </si>
  <si>
    <t>Suministro e instalación de tomacorrientes doble 120 v Color blanco</t>
  </si>
  <si>
    <t>Suministro e instalación de Interruptores sencillo Polímero Color blanco (Pure White) con botoneras color blanco control axial y placa dedicada de soporte.</t>
  </si>
  <si>
    <t xml:space="preserve">Suministro e instalación de puerta nueva de caoba (Ver TDR)  de 0.80(W) x 2.10(H)m en banos </t>
  </si>
  <si>
    <t>Suministro e instalación de cabinas para baños en material fenólico, espesor de  pilastras y puertas de 3/4" de (19 mm). Espesor de paneles divisorias de 1/2". Incluye accesorios en acero inoxidable. Ver planos.</t>
  </si>
  <si>
    <t xml:space="preserve">Vertedero. Incluye cerámicas.  Ver Planos. </t>
  </si>
  <si>
    <t xml:space="preserve">Suministro y confección de portón de entrada de parqueos, con perfileria y tola en hierro galvanizado. Dimensiones de 7.60x2.10 m. Debe contemplar el retiro y bote del portón existente y ajuste de desnivel del piso donde será colocado el riel. Incluye pintura anticorrosiva. Ver imagen en las especificaciones técnicas. </t>
  </si>
  <si>
    <t xml:space="preserve">Reparaciones de plomerías en baños públicos, incluye sustitución de tuberías de ser necesario. </t>
  </si>
  <si>
    <t>Demolición de pisos existentes en área de baños (incluye mortero espesor &lt;10 cm)</t>
  </si>
  <si>
    <t>Desmonte de plafón existente, incluye estructura</t>
  </si>
  <si>
    <t>Suministro e instalación de lámparas de plafón parabólicas de 2x2´ con tubos LED T8 de 18W 24", 800 LM, 4000 K, 120-277 VAC, 40MIL horas CERTIFICACIÓN UL.  Garantía mínima de 3 anos preferiblemente</t>
  </si>
  <si>
    <t xml:space="preserve">Suministro e instalación de Llave monomando para lavamanos, Presión mínima de 0.40 kg KG/CM2 monomando de lavabo con contra, cuadrado inclinado 1/2''-14 NPSM. </t>
  </si>
  <si>
    <t xml:space="preserve">Suministro e instalación de inodoro de tanque alto con tapa de caída lenta, de una pieza color blanco en porcelana, taza elongado y botón push. Incluye todas las piezas y materiales necesarios para la instalación. Incluye salidas. </t>
  </si>
  <si>
    <t xml:space="preserve">Suministro y colocación de muros de denglass de 1/2'' con parales de refuerzos de 3 5/8'' </t>
  </si>
  <si>
    <t xml:space="preserve">Suministro e instalación de lavamanos de porcelana ovalado bajo meseta, Altura 16 1/4'', Ancho 1901/4'' blanco, anti manchas de un hoyo  para un grifo monomando.  Sifón metálico no flexible con acabado cromado y boquilla con cola metálica con acabado cromado tipo push. Incluye todas las piezas y materiales necesarios para la instalación. Incluye salidas. </t>
  </si>
  <si>
    <t xml:space="preserve">Suministro e instalación de Llave monomando para lavamanos, Presión mínima de 0.40 kg KG/CM2 monomando de lavabo con contra, cuadrado inclinado 1/2''-14 NPSM </t>
  </si>
  <si>
    <t xml:space="preserve">Suministro e instalación de falda de meseta de granito natural negro Galaxy. </t>
  </si>
  <si>
    <r>
      <t xml:space="preserve">NOMBRE DEL PROYECTO        </t>
    </r>
    <r>
      <rPr>
        <sz val="12"/>
        <color rgb="FF000000"/>
        <rFont val="Arial Narrow"/>
        <family val="2"/>
      </rPr>
      <t>Lote 3- Readecuación de Baños en el Palacio de Justicia de Higuey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</si>
</sst>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0" fontId="5" fillId="0" borderId="0" xfId="0" applyFont="1"/>
    <xf numFmtId="0" fontId="6" fillId="6" borderId="0" xfId="0" applyFont="1" applyFill="1" applyAlignment="1">
      <alignment wrapText="1"/>
    </xf>
    <xf numFmtId="0" fontId="6" fillId="5" borderId="6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6" borderId="0" xfId="0" applyFont="1" applyFill="1"/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6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4" fontId="17" fillId="3" borderId="2" xfId="2" applyNumberFormat="1" applyFont="1" applyFill="1" applyBorder="1" applyAlignment="1">
      <alignment horizontal="right"/>
    </xf>
    <xf numFmtId="4" fontId="17" fillId="3" borderId="2" xfId="2" applyNumberFormat="1" applyFont="1" applyFill="1" applyBorder="1" applyAlignment="1">
      <alignment horizontal="center"/>
    </xf>
    <xf numFmtId="165" fontId="14" fillId="4" borderId="3" xfId="1" applyNumberFormat="1" applyFont="1" applyFill="1" applyBorder="1"/>
    <xf numFmtId="0" fontId="15" fillId="0" borderId="0" xfId="0" applyFont="1"/>
    <xf numFmtId="2" fontId="17" fillId="3" borderId="2" xfId="0" applyNumberFormat="1" applyFont="1" applyFill="1" applyBorder="1"/>
    <xf numFmtId="4" fontId="17" fillId="0" borderId="0" xfId="2" applyNumberFormat="1" applyFont="1" applyFill="1" applyBorder="1" applyAlignment="1">
      <alignment horizontal="right" vertical="center"/>
    </xf>
    <xf numFmtId="4" fontId="17" fillId="0" borderId="0" xfId="2" applyNumberFormat="1" applyFont="1" applyFill="1" applyBorder="1" applyAlignment="1">
      <alignment horizontal="center" vertical="center"/>
    </xf>
    <xf numFmtId="4" fontId="17" fillId="0" borderId="0" xfId="2" applyNumberFormat="1" applyFont="1" applyFill="1" applyBorder="1" applyAlignment="1">
      <alignment horizontal="right"/>
    </xf>
    <xf numFmtId="4" fontId="17" fillId="0" borderId="0" xfId="3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justify"/>
    </xf>
    <xf numFmtId="2" fontId="16" fillId="0" borderId="4" xfId="0" applyNumberFormat="1" applyFont="1" applyBorder="1" applyAlignment="1">
      <alignment horizontal="center" vertical="center"/>
    </xf>
    <xf numFmtId="10" fontId="16" fillId="0" borderId="4" xfId="4" applyNumberFormat="1" applyFont="1" applyBorder="1" applyAlignment="1">
      <alignment horizontal="center" vertical="center"/>
    </xf>
    <xf numFmtId="4" fontId="16" fillId="0" borderId="4" xfId="2" applyNumberFormat="1" applyFont="1" applyFill="1" applyBorder="1" applyAlignment="1">
      <alignment horizontal="right" vertical="center"/>
    </xf>
    <xf numFmtId="4" fontId="16" fillId="0" borderId="4" xfId="3" applyNumberFormat="1" applyFont="1" applyFill="1" applyBorder="1" applyAlignment="1">
      <alignment horizontal="right" vertical="center"/>
    </xf>
    <xf numFmtId="2" fontId="16" fillId="0" borderId="5" xfId="0" applyNumberFormat="1" applyFont="1" applyBorder="1" applyAlignment="1">
      <alignment horizontal="center" vertical="center"/>
    </xf>
    <xf numFmtId="10" fontId="16" fillId="0" borderId="5" xfId="4" applyNumberFormat="1" applyFont="1" applyBorder="1" applyAlignment="1">
      <alignment horizontal="center" vertical="center"/>
    </xf>
    <xf numFmtId="4" fontId="16" fillId="0" borderId="5" xfId="2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4" applyNumberFormat="1" applyFont="1" applyBorder="1" applyAlignment="1" applyProtection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4" fontId="16" fillId="0" borderId="0" xfId="2" applyNumberFormat="1" applyFont="1" applyFill="1" applyBorder="1" applyAlignment="1">
      <alignment horizontal="right"/>
    </xf>
    <xf numFmtId="4" fontId="16" fillId="0" borderId="0" xfId="3" applyNumberFormat="1" applyFont="1" applyFill="1" applyBorder="1" applyAlignment="1">
      <alignment horizontal="right" vertical="center"/>
    </xf>
    <xf numFmtId="2" fontId="16" fillId="3" borderId="11" xfId="0" applyNumberFormat="1" applyFont="1" applyFill="1" applyBorder="1" applyAlignment="1">
      <alignment horizontal="center" vertical="center"/>
    </xf>
    <xf numFmtId="2" fontId="17" fillId="3" borderId="12" xfId="0" applyNumberFormat="1" applyFont="1" applyFill="1" applyBorder="1"/>
    <xf numFmtId="4" fontId="17" fillId="3" borderId="12" xfId="2" applyNumberFormat="1" applyFont="1" applyFill="1" applyBorder="1" applyAlignment="1">
      <alignment horizontal="right"/>
    </xf>
    <xf numFmtId="4" fontId="17" fillId="3" borderId="12" xfId="2" applyNumberFormat="1" applyFont="1" applyFill="1" applyBorder="1" applyAlignment="1">
      <alignment horizontal="center"/>
    </xf>
    <xf numFmtId="10" fontId="17" fillId="3" borderId="12" xfId="4" applyNumberFormat="1" applyFont="1" applyFill="1" applyBorder="1" applyAlignment="1">
      <alignment horizontal="center"/>
    </xf>
    <xf numFmtId="10" fontId="16" fillId="0" borderId="4" xfId="4" applyNumberFormat="1" applyFont="1" applyBorder="1" applyAlignment="1">
      <alignment horizontal="center"/>
    </xf>
    <xf numFmtId="4" fontId="16" fillId="0" borderId="4" xfId="2" applyNumberFormat="1" applyFont="1" applyFill="1" applyBorder="1" applyAlignment="1">
      <alignment horizontal="right"/>
    </xf>
    <xf numFmtId="2" fontId="16" fillId="3" borderId="7" xfId="0" applyNumberFormat="1" applyFont="1" applyFill="1" applyBorder="1" applyAlignment="1">
      <alignment horizontal="center" vertical="center"/>
    </xf>
    <xf numFmtId="2" fontId="17" fillId="3" borderId="8" xfId="0" applyNumberFormat="1" applyFont="1" applyFill="1" applyBorder="1"/>
    <xf numFmtId="4" fontId="17" fillId="3" borderId="8" xfId="2" applyNumberFormat="1" applyFont="1" applyFill="1" applyBorder="1" applyAlignment="1">
      <alignment horizontal="right"/>
    </xf>
    <xf numFmtId="4" fontId="17" fillId="3" borderId="8" xfId="2" applyNumberFormat="1" applyFont="1" applyFill="1" applyBorder="1" applyAlignment="1">
      <alignment horizontal="center"/>
    </xf>
    <xf numFmtId="10" fontId="17" fillId="3" borderId="8" xfId="4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6" fillId="0" borderId="0" xfId="4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0" fontId="16" fillId="0" borderId="0" xfId="4" applyNumberFormat="1" applyFont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wrapText="1"/>
    </xf>
    <xf numFmtId="4" fontId="16" fillId="0" borderId="0" xfId="3" applyNumberFormat="1" applyFont="1" applyFill="1" applyBorder="1" applyAlignment="1">
      <alignment horizontal="right"/>
    </xf>
    <xf numFmtId="10" fontId="17" fillId="3" borderId="12" xfId="4" applyNumberFormat="1" applyFont="1" applyFill="1" applyBorder="1" applyAlignment="1">
      <alignment horizontal="right"/>
    </xf>
    <xf numFmtId="4" fontId="16" fillId="0" borderId="0" xfId="4" applyNumberFormat="1" applyFont="1" applyAlignment="1" applyProtection="1">
      <alignment horizontal="center"/>
    </xf>
    <xf numFmtId="10" fontId="16" fillId="0" borderId="0" xfId="4" applyNumberFormat="1" applyFont="1"/>
    <xf numFmtId="4" fontId="17" fillId="0" borderId="0" xfId="4" applyNumberFormat="1" applyFont="1" applyAlignment="1"/>
    <xf numFmtId="4" fontId="17" fillId="0" borderId="0" xfId="4" applyNumberFormat="1" applyFont="1"/>
    <xf numFmtId="164" fontId="16" fillId="3" borderId="11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2" fontId="18" fillId="9" borderId="2" xfId="0" applyNumberFormat="1" applyFont="1" applyFill="1" applyBorder="1" applyAlignment="1">
      <alignment vertical="center"/>
    </xf>
    <xf numFmtId="43" fontId="18" fillId="9" borderId="2" xfId="5" applyFont="1" applyFill="1" applyBorder="1" applyAlignment="1">
      <alignment horizontal="center" vertical="center"/>
    </xf>
    <xf numFmtId="2" fontId="18" fillId="9" borderId="2" xfId="5" applyNumberFormat="1" applyFont="1" applyFill="1" applyBorder="1" applyAlignment="1">
      <alignment horizontal="center" vertical="center"/>
    </xf>
    <xf numFmtId="44" fontId="18" fillId="9" borderId="4" xfId="3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164" fontId="16" fillId="3" borderId="11" xfId="0" applyNumberFormat="1" applyFont="1" applyFill="1" applyBorder="1"/>
    <xf numFmtId="2" fontId="17" fillId="3" borderId="12" xfId="5" applyNumberFormat="1" applyFont="1" applyFill="1" applyBorder="1" applyAlignment="1">
      <alignment horizontal="center"/>
    </xf>
    <xf numFmtId="43" fontId="17" fillId="3" borderId="12" xfId="5" applyFont="1" applyFill="1" applyBorder="1" applyAlignment="1">
      <alignment horizontal="center"/>
    </xf>
    <xf numFmtId="40" fontId="17" fillId="3" borderId="12" xfId="5" applyNumberFormat="1" applyFont="1" applyFill="1" applyBorder="1" applyAlignment="1">
      <alignment horizontal="right"/>
    </xf>
    <xf numFmtId="44" fontId="17" fillId="3" borderId="19" xfId="3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/>
    <xf numFmtId="2" fontId="17" fillId="0" borderId="0" xfId="5" applyNumberFormat="1" applyFont="1" applyFill="1" applyBorder="1" applyAlignment="1">
      <alignment horizontal="center"/>
    </xf>
    <xf numFmtId="43" fontId="17" fillId="0" borderId="0" xfId="5" applyFont="1" applyFill="1" applyBorder="1" applyAlignment="1">
      <alignment horizontal="center"/>
    </xf>
    <xf numFmtId="40" fontId="17" fillId="0" borderId="0" xfId="5" applyNumberFormat="1" applyFont="1" applyFill="1" applyBorder="1" applyAlignment="1">
      <alignment horizontal="right"/>
    </xf>
    <xf numFmtId="44" fontId="17" fillId="0" borderId="0" xfId="3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 wrapText="1"/>
    </xf>
    <xf numFmtId="2" fontId="16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6" fillId="1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4" fontId="16" fillId="3" borderId="11" xfId="0" applyNumberFormat="1" applyFont="1" applyFill="1" applyBorder="1" applyAlignment="1">
      <alignment vertical="center"/>
    </xf>
    <xf numFmtId="2" fontId="17" fillId="3" borderId="12" xfId="0" applyNumberFormat="1" applyFont="1" applyFill="1" applyBorder="1" applyAlignment="1">
      <alignment vertical="center"/>
    </xf>
    <xf numFmtId="2" fontId="17" fillId="3" borderId="12" xfId="5" applyNumberFormat="1" applyFont="1" applyFill="1" applyBorder="1" applyAlignment="1">
      <alignment horizontal="center" vertical="center"/>
    </xf>
    <xf numFmtId="43" fontId="17" fillId="3" borderId="12" xfId="5" applyFont="1" applyFill="1" applyBorder="1" applyAlignment="1">
      <alignment horizontal="center" vertical="center"/>
    </xf>
    <xf numFmtId="40" fontId="17" fillId="3" borderId="12" xfId="5" applyNumberFormat="1" applyFont="1" applyFill="1" applyBorder="1" applyAlignment="1">
      <alignment horizontal="right" vertical="center"/>
    </xf>
    <xf numFmtId="44" fontId="17" fillId="3" borderId="19" xfId="3" applyFont="1" applyFill="1" applyBorder="1" applyAlignment="1">
      <alignment horizontal="right" vertical="center"/>
    </xf>
    <xf numFmtId="43" fontId="16" fillId="0" borderId="4" xfId="2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6" fillId="6" borderId="0" xfId="0" applyFont="1" applyFill="1" applyAlignment="1"/>
    <xf numFmtId="0" fontId="8" fillId="6" borderId="0" xfId="0" applyFont="1" applyFill="1" applyAlignme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0" xfId="0" applyNumberFormat="1" applyFont="1" applyBorder="1" applyProtection="1">
      <protection locked="0"/>
    </xf>
    <xf numFmtId="0" fontId="6" fillId="5" borderId="21" xfId="0" applyFont="1" applyFill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43" fontId="5" fillId="0" borderId="21" xfId="0" applyNumberFormat="1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7" fillId="5" borderId="22" xfId="0" applyFont="1" applyFill="1" applyBorder="1" applyProtection="1">
      <protection locked="0"/>
    </xf>
    <xf numFmtId="0" fontId="8" fillId="5" borderId="23" xfId="0" applyFont="1" applyFill="1" applyBorder="1" applyProtection="1">
      <protection locked="0"/>
    </xf>
    <xf numFmtId="0" fontId="6" fillId="5" borderId="0" xfId="0" applyFont="1" applyFill="1" applyBorder="1" applyAlignment="1" applyProtection="1">
      <alignment horizontal="center" wrapText="1"/>
      <protection locked="0"/>
    </xf>
    <xf numFmtId="0" fontId="6" fillId="5" borderId="0" xfId="0" applyFont="1" applyFill="1" applyBorder="1" applyAlignment="1" applyProtection="1">
      <alignment horizontal="left" wrapText="1"/>
      <protection locked="0"/>
    </xf>
    <xf numFmtId="43" fontId="5" fillId="0" borderId="0" xfId="0" applyNumberFormat="1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Protection="1">
      <protection locked="0"/>
    </xf>
    <xf numFmtId="0" fontId="7" fillId="5" borderId="24" xfId="0" applyFon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5" fillId="0" borderId="26" xfId="0" applyFont="1" applyBorder="1" applyProtection="1">
      <protection locked="0"/>
    </xf>
    <xf numFmtId="0" fontId="6" fillId="5" borderId="26" xfId="0" applyFont="1" applyFill="1" applyBorder="1" applyAlignment="1" applyProtection="1">
      <alignment wrapText="1"/>
      <protection locked="0"/>
    </xf>
    <xf numFmtId="0" fontId="6" fillId="5" borderId="27" xfId="0" applyFont="1" applyFill="1" applyBorder="1" applyAlignment="1" applyProtection="1">
      <alignment wrapText="1"/>
      <protection locked="0"/>
    </xf>
    <xf numFmtId="0" fontId="9" fillId="7" borderId="13" xfId="0" applyFont="1" applyFill="1" applyBorder="1" applyAlignment="1" applyProtection="1">
      <alignment horizontal="center" wrapText="1"/>
      <protection locked="0"/>
    </xf>
    <xf numFmtId="0" fontId="9" fillId="7" borderId="0" xfId="0" applyFont="1" applyFill="1" applyAlignment="1" applyProtection="1">
      <alignment horizontal="center" wrapText="1"/>
      <protection locked="0"/>
    </xf>
    <xf numFmtId="0" fontId="9" fillId="5" borderId="13" xfId="0" applyFont="1" applyFill="1" applyBorder="1" applyProtection="1">
      <protection locked="0"/>
    </xf>
    <xf numFmtId="0" fontId="9" fillId="5" borderId="0" xfId="0" applyFont="1" applyFill="1" applyProtection="1"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10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 applyProtection="1">
      <alignment horizontal="left" vertical="center"/>
      <protection locked="0"/>
    </xf>
    <xf numFmtId="0" fontId="12" fillId="5" borderId="14" xfId="0" applyFont="1" applyFill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wrapText="1"/>
      <protection locked="0"/>
    </xf>
    <xf numFmtId="0" fontId="10" fillId="5" borderId="0" xfId="0" applyFont="1" applyFill="1" applyAlignment="1" applyProtection="1">
      <alignment wrapText="1"/>
      <protection locked="0"/>
    </xf>
    <xf numFmtId="4" fontId="16" fillId="0" borderId="4" xfId="0" applyNumberFormat="1" applyFont="1" applyBorder="1" applyAlignment="1" applyProtection="1">
      <alignment horizontal="center" vertical="center"/>
      <protection locked="0"/>
    </xf>
    <xf numFmtId="40" fontId="17" fillId="3" borderId="12" xfId="5" applyNumberFormat="1" applyFont="1" applyFill="1" applyBorder="1" applyAlignment="1" applyProtection="1">
      <alignment horizontal="right" vertical="center"/>
      <protection locked="0"/>
    </xf>
    <xf numFmtId="0" fontId="6" fillId="1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protection locked="0"/>
    </xf>
    <xf numFmtId="40" fontId="17" fillId="3" borderId="12" xfId="5" applyNumberFormat="1" applyFont="1" applyFill="1" applyBorder="1" applyAlignment="1" applyProtection="1">
      <alignment horizontal="right"/>
      <protection locked="0"/>
    </xf>
  </cellXfs>
  <cellStyles count="7">
    <cellStyle name="60% - Énfasis3" xfId="1" builtinId="40"/>
    <cellStyle name="Millares" xfId="2" builtinId="3"/>
    <cellStyle name="Millares 5" xfId="5"/>
    <cellStyle name="Moneda" xfId="3" builtinId="4"/>
    <cellStyle name="Normal" xfId="0" builtinId="0"/>
    <cellStyle name="Normal 2" xfId="6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showGridLines="0" tabSelected="1" view="pageBreakPreview" topLeftCell="A88" zoomScaleNormal="100" zoomScaleSheetLayoutView="100" workbookViewId="0">
      <selection activeCell="E35" sqref="E35"/>
    </sheetView>
  </sheetViews>
  <sheetFormatPr baseColWidth="10" defaultColWidth="9.140625" defaultRowHeight="15" x14ac:dyDescent="0.25"/>
  <cols>
    <col min="1" max="1" width="7.5703125" style="6" customWidth="1"/>
    <col min="2" max="2" width="68.42578125" style="1" customWidth="1"/>
    <col min="3" max="3" width="11" style="2" customWidth="1"/>
    <col min="4" max="4" width="9.140625" style="4"/>
    <col min="5" max="5" width="12.7109375" style="3" customWidth="1"/>
    <col min="6" max="6" width="16.140625" style="3" customWidth="1"/>
    <col min="7" max="7" width="20.5703125" style="3" customWidth="1"/>
    <col min="8" max="8" width="14.7109375" customWidth="1"/>
    <col min="9" max="9" width="12.5703125" customWidth="1"/>
    <col min="10" max="10" width="18.7109375" customWidth="1"/>
  </cols>
  <sheetData>
    <row r="1" spans="1:17" s="8" customFormat="1" ht="15.75" x14ac:dyDescent="0.25">
      <c r="A1" s="116"/>
      <c r="B1" s="117"/>
      <c r="C1" s="117"/>
      <c r="D1" s="118"/>
      <c r="E1" s="119"/>
      <c r="F1" s="120"/>
      <c r="G1" s="121"/>
      <c r="H1" s="9"/>
      <c r="I1" s="9"/>
      <c r="J1" s="10"/>
      <c r="K1" s="10"/>
      <c r="L1" s="10"/>
      <c r="M1" s="10"/>
      <c r="N1" s="10"/>
      <c r="O1" s="10"/>
      <c r="P1" s="10"/>
      <c r="Q1" s="10"/>
    </row>
    <row r="2" spans="1:17" s="8" customFormat="1" ht="16.5" x14ac:dyDescent="0.3">
      <c r="A2" s="122"/>
      <c r="B2" s="123"/>
      <c r="C2" s="123"/>
      <c r="D2" s="124"/>
      <c r="E2" s="125"/>
      <c r="F2" s="124"/>
      <c r="G2" s="126"/>
      <c r="H2" s="9"/>
      <c r="I2" s="9"/>
      <c r="J2" s="11"/>
      <c r="K2" s="11"/>
      <c r="L2" s="11"/>
      <c r="M2" s="11"/>
      <c r="N2" s="11"/>
      <c r="O2" s="11"/>
      <c r="P2" s="11"/>
      <c r="Q2" s="11"/>
    </row>
    <row r="3" spans="1:17" s="8" customFormat="1" ht="16.5" x14ac:dyDescent="0.3">
      <c r="A3" s="122"/>
      <c r="B3" s="127"/>
      <c r="C3" s="127"/>
      <c r="D3" s="127"/>
      <c r="E3" s="128"/>
      <c r="F3" s="127"/>
      <c r="G3" s="129"/>
      <c r="H3" s="9"/>
      <c r="I3" s="9"/>
      <c r="J3" s="11"/>
      <c r="K3" s="11"/>
      <c r="L3" s="11"/>
      <c r="M3" s="11"/>
      <c r="N3" s="11"/>
      <c r="O3" s="11"/>
      <c r="P3" s="11"/>
      <c r="Q3" s="11"/>
    </row>
    <row r="4" spans="1:17" s="8" customFormat="1" ht="15.75" x14ac:dyDescent="0.25">
      <c r="A4" s="130"/>
      <c r="B4" s="131"/>
      <c r="C4" s="131"/>
      <c r="D4" s="128"/>
      <c r="E4" s="128"/>
      <c r="F4" s="128"/>
      <c r="G4" s="129"/>
      <c r="H4" s="9"/>
      <c r="I4" s="9"/>
      <c r="J4" s="11"/>
      <c r="K4" s="11"/>
      <c r="L4" s="11"/>
      <c r="M4" s="11"/>
      <c r="N4" s="11"/>
      <c r="O4" s="11"/>
      <c r="P4" s="11"/>
      <c r="Q4" s="11"/>
    </row>
    <row r="5" spans="1:17" s="8" customFormat="1" ht="16.5" thickBot="1" x14ac:dyDescent="0.3">
      <c r="A5" s="132"/>
      <c r="B5" s="133"/>
      <c r="C5" s="133"/>
      <c r="D5" s="134"/>
      <c r="E5" s="134"/>
      <c r="F5" s="135"/>
      <c r="G5" s="136"/>
      <c r="H5" s="9"/>
      <c r="I5" s="9"/>
      <c r="J5" s="9"/>
      <c r="K5" s="9"/>
      <c r="L5" s="9"/>
      <c r="M5" s="12"/>
      <c r="N5" s="13"/>
      <c r="O5" s="13"/>
      <c r="P5" s="13"/>
    </row>
    <row r="6" spans="1:17" s="8" customFormat="1" ht="15.75" x14ac:dyDescent="0.25">
      <c r="A6" s="137" t="s">
        <v>0</v>
      </c>
      <c r="B6" s="138"/>
      <c r="C6" s="138"/>
      <c r="D6" s="138"/>
      <c r="E6" s="138"/>
      <c r="F6" s="138"/>
      <c r="G6" s="138"/>
      <c r="H6" s="9"/>
      <c r="I6" s="9"/>
      <c r="J6" s="14"/>
      <c r="K6" s="14"/>
      <c r="L6" s="14"/>
      <c r="M6" s="14"/>
      <c r="N6" s="14"/>
      <c r="O6" s="14"/>
      <c r="P6" s="14"/>
    </row>
    <row r="7" spans="1:17" s="8" customFormat="1" ht="15.75" x14ac:dyDescent="0.25">
      <c r="A7" s="139" t="s">
        <v>1</v>
      </c>
      <c r="B7" s="140"/>
      <c r="C7" s="140"/>
      <c r="D7" s="140"/>
      <c r="E7" s="140"/>
      <c r="F7" s="140"/>
      <c r="G7" s="140"/>
      <c r="H7" s="15"/>
      <c r="I7" s="15"/>
      <c r="J7" s="15"/>
      <c r="K7" s="15"/>
      <c r="L7" s="15"/>
      <c r="M7" s="15"/>
      <c r="N7" s="15"/>
      <c r="O7" s="15"/>
      <c r="P7" s="15"/>
    </row>
    <row r="8" spans="1:17" s="8" customFormat="1" ht="16.5" customHeight="1" x14ac:dyDescent="0.3">
      <c r="A8" s="141" t="s">
        <v>31</v>
      </c>
      <c r="B8" s="142"/>
      <c r="C8" s="142"/>
      <c r="D8" s="143" t="s">
        <v>2</v>
      </c>
      <c r="E8" s="143"/>
      <c r="F8" s="143"/>
      <c r="G8" s="144" t="s">
        <v>65</v>
      </c>
      <c r="H8" s="111"/>
      <c r="I8" s="111"/>
      <c r="J8" s="111"/>
      <c r="K8" s="111"/>
      <c r="L8" s="111"/>
      <c r="M8" s="112" t="s">
        <v>1</v>
      </c>
      <c r="N8" s="112"/>
      <c r="O8" s="112"/>
      <c r="P8" s="16" t="s">
        <v>1</v>
      </c>
    </row>
    <row r="9" spans="1:17" s="8" customFormat="1" ht="16.5" customHeight="1" x14ac:dyDescent="0.3">
      <c r="A9" s="141" t="s">
        <v>87</v>
      </c>
      <c r="B9" s="142"/>
      <c r="C9" s="142"/>
      <c r="D9" s="142"/>
      <c r="E9" s="142"/>
      <c r="F9" s="142"/>
      <c r="G9" s="145"/>
      <c r="H9" s="17"/>
      <c r="I9" s="17"/>
      <c r="J9" s="12"/>
      <c r="K9" s="12"/>
      <c r="L9" s="12"/>
      <c r="M9" s="12"/>
      <c r="N9" s="12"/>
      <c r="O9" s="12"/>
      <c r="P9" s="16" t="s">
        <v>1</v>
      </c>
    </row>
    <row r="10" spans="1:17" s="8" customFormat="1" ht="16.5" customHeight="1" x14ac:dyDescent="0.3">
      <c r="A10" s="141" t="s">
        <v>66</v>
      </c>
      <c r="B10" s="142"/>
      <c r="C10" s="142"/>
      <c r="D10" s="142"/>
      <c r="E10" s="142"/>
      <c r="F10" s="142"/>
      <c r="G10" s="145"/>
      <c r="H10" s="17"/>
      <c r="I10" s="17"/>
      <c r="J10" s="12"/>
      <c r="K10" s="18"/>
      <c r="L10" s="12"/>
      <c r="M10" s="12"/>
      <c r="N10" s="12"/>
      <c r="O10" s="12"/>
      <c r="P10" s="16" t="s">
        <v>1</v>
      </c>
    </row>
    <row r="11" spans="1:17" s="8" customFormat="1" ht="16.5" x14ac:dyDescent="0.3">
      <c r="A11" s="146" t="s">
        <v>1</v>
      </c>
      <c r="B11" s="147"/>
      <c r="C11" s="147"/>
      <c r="D11" s="147"/>
      <c r="E11" s="147"/>
      <c r="F11" s="147"/>
      <c r="G11" s="147"/>
      <c r="H11" s="19"/>
      <c r="I11" s="16" t="s">
        <v>1</v>
      </c>
      <c r="J11" s="12"/>
      <c r="K11" s="12"/>
      <c r="L11" s="20"/>
      <c r="M11" s="20"/>
      <c r="N11" s="20"/>
      <c r="O11" s="20"/>
      <c r="P11" s="20"/>
    </row>
    <row r="12" spans="1:17" s="8" customFormat="1" ht="16.5" thickBot="1" x14ac:dyDescent="0.3">
      <c r="A12" s="109" t="s">
        <v>3</v>
      </c>
      <c r="B12" s="110"/>
      <c r="C12" s="110"/>
      <c r="D12" s="110"/>
      <c r="E12" s="110"/>
      <c r="F12" s="110"/>
      <c r="G12" s="110"/>
      <c r="H12" s="14"/>
      <c r="I12" s="14"/>
      <c r="J12" s="14"/>
      <c r="K12" s="14"/>
      <c r="L12" s="14"/>
      <c r="M12" s="14"/>
      <c r="N12" s="14"/>
      <c r="O12" s="14"/>
      <c r="P12" s="14"/>
      <c r="Q12" s="12"/>
    </row>
    <row r="13" spans="1:17" s="8" customFormat="1" ht="32.25" thickBot="1" x14ac:dyDescent="0.25">
      <c r="A13" s="21" t="s">
        <v>4</v>
      </c>
      <c r="B13" s="22" t="s">
        <v>5</v>
      </c>
      <c r="C13" s="22" t="s">
        <v>6</v>
      </c>
      <c r="D13" s="23" t="s">
        <v>7</v>
      </c>
      <c r="E13" s="24" t="s">
        <v>8</v>
      </c>
      <c r="F13" s="25" t="s">
        <v>9</v>
      </c>
      <c r="G13" s="22" t="s">
        <v>10</v>
      </c>
    </row>
    <row r="14" spans="1:17" s="8" customFormat="1" ht="15.75" x14ac:dyDescent="0.2">
      <c r="A14" s="100"/>
      <c r="B14" s="100"/>
      <c r="C14" s="100"/>
      <c r="D14" s="100"/>
      <c r="E14" s="100"/>
      <c r="F14" s="100"/>
      <c r="G14" s="100"/>
    </row>
    <row r="15" spans="1:17" s="8" customFormat="1" ht="20.25" customHeight="1" x14ac:dyDescent="0.25">
      <c r="A15" s="89">
        <v>1</v>
      </c>
      <c r="B15" s="101" t="s">
        <v>69</v>
      </c>
      <c r="C15" s="101"/>
      <c r="D15" s="101"/>
      <c r="E15" s="101"/>
      <c r="F15" s="101"/>
      <c r="G15" s="101"/>
    </row>
    <row r="16" spans="1:17" s="8" customFormat="1" ht="28.5" x14ac:dyDescent="0.25">
      <c r="A16" s="96">
        <f>A15+0.01</f>
        <v>1.01</v>
      </c>
      <c r="B16" s="95" t="s">
        <v>78</v>
      </c>
      <c r="C16" s="98">
        <v>0.7</v>
      </c>
      <c r="D16" s="82" t="s">
        <v>44</v>
      </c>
      <c r="E16" s="148"/>
      <c r="F16" s="108">
        <f>ROUND(C16*E16,2)</f>
        <v>0</v>
      </c>
      <c r="G16" s="83"/>
    </row>
    <row r="17" spans="1:7" s="8" customFormat="1" ht="21.75" customHeight="1" x14ac:dyDescent="0.25">
      <c r="A17" s="96">
        <f t="shared" ref="A17:A35" si="0">A16+0.01</f>
        <v>1.02</v>
      </c>
      <c r="B17" s="95" t="s">
        <v>32</v>
      </c>
      <c r="C17" s="98">
        <v>2</v>
      </c>
      <c r="D17" s="82" t="s">
        <v>68</v>
      </c>
      <c r="E17" s="148"/>
      <c r="F17" s="108">
        <f t="shared" ref="F17:F35" si="1">ROUND(C17*E17,2)</f>
        <v>0</v>
      </c>
      <c r="G17" s="83"/>
    </row>
    <row r="18" spans="1:7" s="8" customFormat="1" ht="21.75" customHeight="1" x14ac:dyDescent="0.25">
      <c r="A18" s="96">
        <f t="shared" si="0"/>
        <v>1.03</v>
      </c>
      <c r="B18" s="95" t="s">
        <v>59</v>
      </c>
      <c r="C18" s="98">
        <v>2</v>
      </c>
      <c r="D18" s="82" t="s">
        <v>68</v>
      </c>
      <c r="E18" s="148"/>
      <c r="F18" s="108">
        <f t="shared" si="1"/>
        <v>0</v>
      </c>
      <c r="G18" s="83"/>
    </row>
    <row r="19" spans="1:7" s="8" customFormat="1" ht="21.75" customHeight="1" x14ac:dyDescent="0.25">
      <c r="A19" s="96">
        <f t="shared" si="0"/>
        <v>1.04</v>
      </c>
      <c r="B19" s="95" t="s">
        <v>45</v>
      </c>
      <c r="C19" s="98">
        <v>50</v>
      </c>
      <c r="D19" s="82" t="s">
        <v>30</v>
      </c>
      <c r="E19" s="148"/>
      <c r="F19" s="108">
        <f t="shared" si="1"/>
        <v>0</v>
      </c>
      <c r="G19" s="83"/>
    </row>
    <row r="20" spans="1:7" s="8" customFormat="1" ht="21.75" customHeight="1" x14ac:dyDescent="0.25">
      <c r="A20" s="96">
        <f t="shared" si="0"/>
        <v>1.05</v>
      </c>
      <c r="B20" s="95" t="s">
        <v>79</v>
      </c>
      <c r="C20" s="98">
        <v>6</v>
      </c>
      <c r="D20" s="82" t="s">
        <v>30</v>
      </c>
      <c r="E20" s="148"/>
      <c r="F20" s="108">
        <f t="shared" si="1"/>
        <v>0</v>
      </c>
      <c r="G20" s="83"/>
    </row>
    <row r="21" spans="1:7" s="8" customFormat="1" ht="57.75" customHeight="1" x14ac:dyDescent="0.25">
      <c r="A21" s="96">
        <f t="shared" si="0"/>
        <v>1.06</v>
      </c>
      <c r="B21" s="97" t="s">
        <v>46</v>
      </c>
      <c r="C21" s="98">
        <v>6</v>
      </c>
      <c r="D21" s="82" t="s">
        <v>30</v>
      </c>
      <c r="E21" s="148"/>
      <c r="F21" s="108">
        <f t="shared" si="1"/>
        <v>0</v>
      </c>
      <c r="G21" s="83"/>
    </row>
    <row r="22" spans="1:7" s="8" customFormat="1" ht="42.75" x14ac:dyDescent="0.25">
      <c r="A22" s="96">
        <f t="shared" si="0"/>
        <v>1.07</v>
      </c>
      <c r="B22" s="97" t="s">
        <v>47</v>
      </c>
      <c r="C22" s="98">
        <v>50</v>
      </c>
      <c r="D22" s="82" t="s">
        <v>30</v>
      </c>
      <c r="E22" s="148"/>
      <c r="F22" s="108">
        <f t="shared" si="1"/>
        <v>0</v>
      </c>
      <c r="G22" s="83"/>
    </row>
    <row r="23" spans="1:7" s="8" customFormat="1" ht="35.25" customHeight="1" x14ac:dyDescent="0.25">
      <c r="A23" s="96">
        <f t="shared" si="0"/>
        <v>1.08</v>
      </c>
      <c r="B23" s="97" t="s">
        <v>48</v>
      </c>
      <c r="C23" s="98">
        <v>6</v>
      </c>
      <c r="D23" s="82" t="s">
        <v>30</v>
      </c>
      <c r="E23" s="148"/>
      <c r="F23" s="108">
        <f t="shared" si="1"/>
        <v>0</v>
      </c>
      <c r="G23" s="83"/>
    </row>
    <row r="24" spans="1:7" s="8" customFormat="1" ht="57" x14ac:dyDescent="0.25">
      <c r="A24" s="96">
        <f t="shared" si="0"/>
        <v>1.0900000000000001</v>
      </c>
      <c r="B24" s="95" t="s">
        <v>80</v>
      </c>
      <c r="C24" s="98">
        <v>4</v>
      </c>
      <c r="D24" s="82" t="s">
        <v>68</v>
      </c>
      <c r="E24" s="148"/>
      <c r="F24" s="108">
        <f t="shared" si="1"/>
        <v>0</v>
      </c>
      <c r="G24" s="83"/>
    </row>
    <row r="25" spans="1:7" s="8" customFormat="1" ht="90.75" customHeight="1" x14ac:dyDescent="0.25">
      <c r="A25" s="96">
        <f t="shared" si="0"/>
        <v>1.1000000000000001</v>
      </c>
      <c r="B25" s="99" t="s">
        <v>60</v>
      </c>
      <c r="C25" s="98">
        <v>2</v>
      </c>
      <c r="D25" s="82" t="s">
        <v>68</v>
      </c>
      <c r="E25" s="148"/>
      <c r="F25" s="108">
        <f t="shared" si="1"/>
        <v>0</v>
      </c>
      <c r="G25" s="83"/>
    </row>
    <row r="26" spans="1:7" s="8" customFormat="1" ht="48" customHeight="1" x14ac:dyDescent="0.25">
      <c r="A26" s="96">
        <f t="shared" si="0"/>
        <v>1.1100000000000001</v>
      </c>
      <c r="B26" s="95" t="s">
        <v>81</v>
      </c>
      <c r="C26" s="98">
        <v>2</v>
      </c>
      <c r="D26" s="82" t="s">
        <v>68</v>
      </c>
      <c r="E26" s="148"/>
      <c r="F26" s="108">
        <f t="shared" si="1"/>
        <v>0</v>
      </c>
      <c r="G26" s="83"/>
    </row>
    <row r="27" spans="1:7" s="8" customFormat="1" ht="63.75" customHeight="1" x14ac:dyDescent="0.25">
      <c r="A27" s="96">
        <f t="shared" si="0"/>
        <v>1.1200000000000001</v>
      </c>
      <c r="B27" s="95" t="s">
        <v>82</v>
      </c>
      <c r="C27" s="98">
        <v>2</v>
      </c>
      <c r="D27" s="82" t="s">
        <v>68</v>
      </c>
      <c r="E27" s="148"/>
      <c r="F27" s="108">
        <f t="shared" si="1"/>
        <v>0</v>
      </c>
      <c r="G27" s="83"/>
    </row>
    <row r="28" spans="1:7" s="8" customFormat="1" ht="36" customHeight="1" x14ac:dyDescent="0.25">
      <c r="A28" s="96">
        <f t="shared" si="0"/>
        <v>1.1300000000000001</v>
      </c>
      <c r="B28" s="95" t="s">
        <v>35</v>
      </c>
      <c r="C28" s="98">
        <v>2</v>
      </c>
      <c r="D28" s="82" t="s">
        <v>68</v>
      </c>
      <c r="E28" s="148"/>
      <c r="F28" s="108">
        <f t="shared" si="1"/>
        <v>0</v>
      </c>
      <c r="G28" s="83"/>
    </row>
    <row r="29" spans="1:7" s="8" customFormat="1" ht="27" customHeight="1" x14ac:dyDescent="0.25">
      <c r="A29" s="96">
        <f t="shared" si="0"/>
        <v>1.1400000000000001</v>
      </c>
      <c r="B29" s="95" t="s">
        <v>36</v>
      </c>
      <c r="C29" s="98">
        <v>2</v>
      </c>
      <c r="D29" s="82" t="s">
        <v>68</v>
      </c>
      <c r="E29" s="148"/>
      <c r="F29" s="108">
        <f t="shared" si="1"/>
        <v>0</v>
      </c>
      <c r="G29" s="83"/>
    </row>
    <row r="30" spans="1:7" s="8" customFormat="1" ht="29.25" customHeight="1" x14ac:dyDescent="0.25">
      <c r="A30" s="96">
        <f t="shared" si="0"/>
        <v>1.1500000000000001</v>
      </c>
      <c r="B30" s="95" t="s">
        <v>37</v>
      </c>
      <c r="C30" s="98">
        <v>2</v>
      </c>
      <c r="D30" s="82" t="s">
        <v>68</v>
      </c>
      <c r="E30" s="148"/>
      <c r="F30" s="108">
        <f t="shared" si="1"/>
        <v>0</v>
      </c>
      <c r="G30" s="83"/>
    </row>
    <row r="31" spans="1:7" s="8" customFormat="1" ht="42.75" x14ac:dyDescent="0.25">
      <c r="A31" s="96">
        <f t="shared" si="0"/>
        <v>1.1600000000000001</v>
      </c>
      <c r="B31" s="95" t="s">
        <v>50</v>
      </c>
      <c r="C31" s="98">
        <v>2</v>
      </c>
      <c r="D31" s="82" t="s">
        <v>68</v>
      </c>
      <c r="E31" s="148"/>
      <c r="F31" s="108">
        <f t="shared" si="1"/>
        <v>0</v>
      </c>
      <c r="G31" s="83"/>
    </row>
    <row r="32" spans="1:7" s="8" customFormat="1" ht="26.25" customHeight="1" x14ac:dyDescent="0.25">
      <c r="A32" s="96">
        <f t="shared" si="0"/>
        <v>1.1700000000000002</v>
      </c>
      <c r="B32" s="95" t="s">
        <v>71</v>
      </c>
      <c r="C32" s="98">
        <v>2</v>
      </c>
      <c r="D32" s="82" t="s">
        <v>68</v>
      </c>
      <c r="E32" s="148"/>
      <c r="F32" s="108">
        <f t="shared" si="1"/>
        <v>0</v>
      </c>
      <c r="G32" s="83"/>
    </row>
    <row r="33" spans="1:7" s="8" customFormat="1" ht="42.75" x14ac:dyDescent="0.25">
      <c r="A33" s="96">
        <f t="shared" si="0"/>
        <v>1.1800000000000002</v>
      </c>
      <c r="B33" s="95" t="s">
        <v>72</v>
      </c>
      <c r="C33" s="98">
        <v>2</v>
      </c>
      <c r="D33" s="82" t="s">
        <v>68</v>
      </c>
      <c r="E33" s="148"/>
      <c r="F33" s="108">
        <f t="shared" si="1"/>
        <v>0</v>
      </c>
      <c r="G33" s="83"/>
    </row>
    <row r="34" spans="1:7" s="8" customFormat="1" ht="21.75" customHeight="1" x14ac:dyDescent="0.25">
      <c r="A34" s="96">
        <f t="shared" si="0"/>
        <v>1.1900000000000002</v>
      </c>
      <c r="B34" s="95" t="s">
        <v>61</v>
      </c>
      <c r="C34" s="98">
        <v>1</v>
      </c>
      <c r="D34" s="82" t="s">
        <v>63</v>
      </c>
      <c r="E34" s="148"/>
      <c r="F34" s="108">
        <f t="shared" si="1"/>
        <v>0</v>
      </c>
      <c r="G34" s="83"/>
    </row>
    <row r="35" spans="1:7" s="8" customFormat="1" ht="21.75" customHeight="1" x14ac:dyDescent="0.25">
      <c r="A35" s="96">
        <f t="shared" si="0"/>
        <v>1.2000000000000002</v>
      </c>
      <c r="B35" s="95" t="s">
        <v>62</v>
      </c>
      <c r="C35" s="98">
        <v>1</v>
      </c>
      <c r="D35" s="82" t="s">
        <v>63</v>
      </c>
      <c r="E35" s="148"/>
      <c r="F35" s="108">
        <f t="shared" si="1"/>
        <v>0</v>
      </c>
      <c r="G35" s="83"/>
    </row>
    <row r="36" spans="1:7" s="8" customFormat="1" ht="19.5" customHeight="1" x14ac:dyDescent="0.2">
      <c r="A36" s="102"/>
      <c r="B36" s="103" t="s">
        <v>11</v>
      </c>
      <c r="C36" s="104"/>
      <c r="D36" s="105"/>
      <c r="E36" s="149"/>
      <c r="F36" s="106"/>
      <c r="G36" s="107">
        <f>SUM(F16:F35)</f>
        <v>0</v>
      </c>
    </row>
    <row r="37" spans="1:7" s="8" customFormat="1" ht="15.75" x14ac:dyDescent="0.2">
      <c r="A37" s="100"/>
      <c r="B37" s="100"/>
      <c r="C37" s="100"/>
      <c r="D37" s="100"/>
      <c r="E37" s="150"/>
      <c r="F37" s="100"/>
      <c r="G37" s="100"/>
    </row>
    <row r="38" spans="1:7" s="8" customFormat="1" x14ac:dyDescent="0.25">
      <c r="A38" s="89">
        <v>2</v>
      </c>
      <c r="B38" s="101" t="s">
        <v>43</v>
      </c>
      <c r="C38" s="101"/>
      <c r="D38" s="101"/>
      <c r="E38" s="151"/>
      <c r="F38" s="101"/>
      <c r="G38" s="101"/>
    </row>
    <row r="39" spans="1:7" s="8" customFormat="1" ht="28.5" x14ac:dyDescent="0.25">
      <c r="A39" s="96">
        <f>A38+0.01</f>
        <v>2.0099999999999998</v>
      </c>
      <c r="B39" s="95" t="s">
        <v>54</v>
      </c>
      <c r="C39" s="98">
        <v>4.2</v>
      </c>
      <c r="D39" s="82" t="s">
        <v>44</v>
      </c>
      <c r="E39" s="148"/>
      <c r="F39" s="108">
        <f t="shared" ref="F39:F74" si="2">ROUND(C39*E39,2)</f>
        <v>0</v>
      </c>
      <c r="G39" s="83"/>
    </row>
    <row r="40" spans="1:7" s="8" customFormat="1" ht="23.25" customHeight="1" x14ac:dyDescent="0.25">
      <c r="A40" s="96">
        <f t="shared" ref="A40:A74" si="3">A39+0.01</f>
        <v>2.0199999999999996</v>
      </c>
      <c r="B40" s="95" t="s">
        <v>52</v>
      </c>
      <c r="C40" s="98">
        <v>1</v>
      </c>
      <c r="D40" s="82" t="s">
        <v>68</v>
      </c>
      <c r="E40" s="148"/>
      <c r="F40" s="108">
        <f t="shared" si="2"/>
        <v>0</v>
      </c>
      <c r="G40" s="83"/>
    </row>
    <row r="41" spans="1:7" s="8" customFormat="1" ht="20.25" customHeight="1" x14ac:dyDescent="0.25">
      <c r="A41" s="96">
        <f t="shared" si="3"/>
        <v>2.0299999999999994</v>
      </c>
      <c r="B41" s="95" t="s">
        <v>53</v>
      </c>
      <c r="C41" s="98">
        <v>1</v>
      </c>
      <c r="D41" s="82" t="s">
        <v>68</v>
      </c>
      <c r="E41" s="148"/>
      <c r="F41" s="108">
        <f t="shared" si="2"/>
        <v>0</v>
      </c>
      <c r="G41" s="83"/>
    </row>
    <row r="42" spans="1:7" s="8" customFormat="1" ht="28.5" x14ac:dyDescent="0.25">
      <c r="A42" s="96">
        <f t="shared" si="3"/>
        <v>2.0399999999999991</v>
      </c>
      <c r="B42" s="95" t="s">
        <v>78</v>
      </c>
      <c r="C42" s="98">
        <v>3.54</v>
      </c>
      <c r="D42" s="82" t="s">
        <v>44</v>
      </c>
      <c r="E42" s="148"/>
      <c r="F42" s="108">
        <f t="shared" si="2"/>
        <v>0</v>
      </c>
      <c r="G42" s="83"/>
    </row>
    <row r="43" spans="1:7" s="8" customFormat="1" ht="21.75" customHeight="1" x14ac:dyDescent="0.25">
      <c r="A43" s="96">
        <f t="shared" si="3"/>
        <v>2.0499999999999989</v>
      </c>
      <c r="B43" s="95" t="s">
        <v>79</v>
      </c>
      <c r="C43" s="98">
        <v>35.380000000000003</v>
      </c>
      <c r="D43" s="82" t="s">
        <v>30</v>
      </c>
      <c r="E43" s="148"/>
      <c r="F43" s="108">
        <f t="shared" si="2"/>
        <v>0</v>
      </c>
      <c r="G43" s="83"/>
    </row>
    <row r="44" spans="1:7" s="8" customFormat="1" ht="23.25" customHeight="1" x14ac:dyDescent="0.25">
      <c r="A44" s="96">
        <f t="shared" si="3"/>
        <v>2.0599999999999987</v>
      </c>
      <c r="B44" s="95" t="s">
        <v>32</v>
      </c>
      <c r="C44" s="98">
        <v>6</v>
      </c>
      <c r="D44" s="82" t="s">
        <v>68</v>
      </c>
      <c r="E44" s="148"/>
      <c r="F44" s="108">
        <f t="shared" si="2"/>
        <v>0</v>
      </c>
      <c r="G44" s="83"/>
    </row>
    <row r="45" spans="1:7" s="8" customFormat="1" ht="24.75" customHeight="1" x14ac:dyDescent="0.25">
      <c r="A45" s="96">
        <f t="shared" si="3"/>
        <v>2.0699999999999985</v>
      </c>
      <c r="B45" s="95" t="s">
        <v>59</v>
      </c>
      <c r="C45" s="98">
        <v>6</v>
      </c>
      <c r="D45" s="82" t="s">
        <v>68</v>
      </c>
      <c r="E45" s="148"/>
      <c r="F45" s="108">
        <f t="shared" si="2"/>
        <v>0</v>
      </c>
      <c r="G45" s="83"/>
    </row>
    <row r="46" spans="1:7" s="8" customFormat="1" ht="21.75" customHeight="1" x14ac:dyDescent="0.25">
      <c r="A46" s="96">
        <f t="shared" si="3"/>
        <v>2.0799999999999983</v>
      </c>
      <c r="B46" s="95" t="s">
        <v>33</v>
      </c>
      <c r="C46" s="98">
        <v>9</v>
      </c>
      <c r="D46" s="82" t="s">
        <v>68</v>
      </c>
      <c r="E46" s="148"/>
      <c r="F46" s="108">
        <f t="shared" si="2"/>
        <v>0</v>
      </c>
      <c r="G46" s="83"/>
    </row>
    <row r="47" spans="1:7" s="8" customFormat="1" ht="25.5" customHeight="1" x14ac:dyDescent="0.25">
      <c r="A47" s="96">
        <f t="shared" si="3"/>
        <v>2.0899999999999981</v>
      </c>
      <c r="B47" s="95" t="s">
        <v>45</v>
      </c>
      <c r="C47" s="98">
        <v>129.21</v>
      </c>
      <c r="D47" s="82" t="s">
        <v>30</v>
      </c>
      <c r="E47" s="148"/>
      <c r="F47" s="108">
        <f t="shared" si="2"/>
        <v>0</v>
      </c>
      <c r="G47" s="83"/>
    </row>
    <row r="48" spans="1:7" s="8" customFormat="1" ht="22.5" customHeight="1" x14ac:dyDescent="0.25">
      <c r="A48" s="96">
        <f t="shared" si="3"/>
        <v>2.0999999999999979</v>
      </c>
      <c r="B48" s="95" t="s">
        <v>34</v>
      </c>
      <c r="C48" s="98">
        <v>23.7</v>
      </c>
      <c r="D48" s="82" t="s">
        <v>44</v>
      </c>
      <c r="E48" s="148"/>
      <c r="F48" s="108">
        <f t="shared" si="2"/>
        <v>0</v>
      </c>
      <c r="G48" s="83"/>
    </row>
    <row r="49" spans="1:7" s="8" customFormat="1" ht="60" customHeight="1" x14ac:dyDescent="0.25">
      <c r="A49" s="96">
        <f t="shared" si="3"/>
        <v>2.1099999999999977</v>
      </c>
      <c r="B49" s="97" t="s">
        <v>46</v>
      </c>
      <c r="C49" s="98">
        <v>35.380000000000003</v>
      </c>
      <c r="D49" s="82" t="s">
        <v>30</v>
      </c>
      <c r="E49" s="148"/>
      <c r="F49" s="108">
        <f t="shared" si="2"/>
        <v>0</v>
      </c>
      <c r="G49" s="83"/>
    </row>
    <row r="50" spans="1:7" s="8" customFormat="1" ht="48" customHeight="1" x14ac:dyDescent="0.25">
      <c r="A50" s="96">
        <f t="shared" si="3"/>
        <v>2.1199999999999974</v>
      </c>
      <c r="B50" s="97" t="s">
        <v>47</v>
      </c>
      <c r="C50" s="98">
        <v>129.21</v>
      </c>
      <c r="D50" s="82" t="s">
        <v>30</v>
      </c>
      <c r="E50" s="148"/>
      <c r="F50" s="108">
        <f t="shared" si="2"/>
        <v>0</v>
      </c>
      <c r="G50" s="83"/>
    </row>
    <row r="51" spans="1:7" s="8" customFormat="1" ht="36" customHeight="1" x14ac:dyDescent="0.25">
      <c r="A51" s="96">
        <f t="shared" si="3"/>
        <v>2.1299999999999972</v>
      </c>
      <c r="B51" s="95" t="s">
        <v>83</v>
      </c>
      <c r="C51" s="98">
        <v>8.64</v>
      </c>
      <c r="D51" s="82" t="s">
        <v>30</v>
      </c>
      <c r="E51" s="148"/>
      <c r="F51" s="108">
        <f t="shared" si="2"/>
        <v>0</v>
      </c>
      <c r="G51" s="83"/>
    </row>
    <row r="52" spans="1:7" s="8" customFormat="1" ht="36" customHeight="1" x14ac:dyDescent="0.25">
      <c r="A52" s="96">
        <f t="shared" si="3"/>
        <v>2.139999999999997</v>
      </c>
      <c r="B52" s="97" t="s">
        <v>48</v>
      </c>
      <c r="C52" s="98">
        <v>35.380000000000003</v>
      </c>
      <c r="D52" s="82" t="s">
        <v>30</v>
      </c>
      <c r="E52" s="148"/>
      <c r="F52" s="108">
        <f t="shared" si="2"/>
        <v>0</v>
      </c>
      <c r="G52" s="83"/>
    </row>
    <row r="53" spans="1:7" s="8" customFormat="1" ht="57" x14ac:dyDescent="0.25">
      <c r="A53" s="96">
        <f t="shared" si="3"/>
        <v>2.1499999999999968</v>
      </c>
      <c r="B53" s="95" t="s">
        <v>80</v>
      </c>
      <c r="C53" s="98">
        <v>7</v>
      </c>
      <c r="D53" s="82" t="s">
        <v>68</v>
      </c>
      <c r="E53" s="148"/>
      <c r="F53" s="108">
        <f t="shared" si="2"/>
        <v>0</v>
      </c>
      <c r="G53" s="83"/>
    </row>
    <row r="54" spans="1:7" s="8" customFormat="1" ht="57" x14ac:dyDescent="0.25">
      <c r="A54" s="96">
        <f t="shared" si="3"/>
        <v>2.1599999999999966</v>
      </c>
      <c r="B54" s="95" t="s">
        <v>82</v>
      </c>
      <c r="C54" s="98">
        <v>6</v>
      </c>
      <c r="D54" s="82" t="s">
        <v>68</v>
      </c>
      <c r="E54" s="148"/>
      <c r="F54" s="108">
        <f t="shared" si="2"/>
        <v>0</v>
      </c>
      <c r="G54" s="83"/>
    </row>
    <row r="55" spans="1:7" s="8" customFormat="1" ht="92.25" customHeight="1" x14ac:dyDescent="0.25">
      <c r="A55" s="96">
        <f t="shared" si="3"/>
        <v>2.1699999999999964</v>
      </c>
      <c r="B55" s="95" t="s">
        <v>84</v>
      </c>
      <c r="C55" s="98">
        <v>6</v>
      </c>
      <c r="D55" s="82" t="s">
        <v>68</v>
      </c>
      <c r="E55" s="148"/>
      <c r="F55" s="108">
        <f t="shared" si="2"/>
        <v>0</v>
      </c>
      <c r="G55" s="83"/>
    </row>
    <row r="56" spans="1:7" s="8" customFormat="1" ht="47.25" customHeight="1" x14ac:dyDescent="0.25">
      <c r="A56" s="96">
        <f t="shared" si="3"/>
        <v>2.1799999999999962</v>
      </c>
      <c r="B56" s="95" t="s">
        <v>85</v>
      </c>
      <c r="C56" s="98">
        <v>6</v>
      </c>
      <c r="D56" s="82" t="s">
        <v>68</v>
      </c>
      <c r="E56" s="148"/>
      <c r="F56" s="108">
        <f t="shared" si="2"/>
        <v>0</v>
      </c>
      <c r="G56" s="83"/>
    </row>
    <row r="57" spans="1:7" s="8" customFormat="1" ht="34.5" customHeight="1" x14ac:dyDescent="0.25">
      <c r="A57" s="96">
        <f t="shared" si="3"/>
        <v>2.1899999999999959</v>
      </c>
      <c r="B57" s="95" t="s">
        <v>49</v>
      </c>
      <c r="C57" s="98">
        <v>4.21</v>
      </c>
      <c r="D57" s="82" t="s">
        <v>30</v>
      </c>
      <c r="E57" s="148"/>
      <c r="F57" s="108">
        <f t="shared" si="2"/>
        <v>0</v>
      </c>
      <c r="G57" s="83"/>
    </row>
    <row r="58" spans="1:7" s="8" customFormat="1" ht="35.25" customHeight="1" x14ac:dyDescent="0.25">
      <c r="A58" s="96">
        <f t="shared" si="3"/>
        <v>2.1999999999999957</v>
      </c>
      <c r="B58" s="95" t="s">
        <v>86</v>
      </c>
      <c r="C58" s="98">
        <v>1.73</v>
      </c>
      <c r="D58" s="82" t="s">
        <v>30</v>
      </c>
      <c r="E58" s="148"/>
      <c r="F58" s="108">
        <f t="shared" si="2"/>
        <v>0</v>
      </c>
      <c r="G58" s="83"/>
    </row>
    <row r="59" spans="1:7" s="8" customFormat="1" ht="45" customHeight="1" x14ac:dyDescent="0.25">
      <c r="A59" s="96">
        <f t="shared" si="3"/>
        <v>2.2099999999999955</v>
      </c>
      <c r="B59" s="95" t="s">
        <v>70</v>
      </c>
      <c r="C59" s="98">
        <v>3</v>
      </c>
      <c r="D59" s="82" t="s">
        <v>68</v>
      </c>
      <c r="E59" s="148"/>
      <c r="F59" s="108">
        <f t="shared" si="2"/>
        <v>0</v>
      </c>
      <c r="G59" s="83"/>
    </row>
    <row r="60" spans="1:7" s="8" customFormat="1" ht="33" customHeight="1" x14ac:dyDescent="0.25">
      <c r="A60" s="96">
        <f t="shared" si="3"/>
        <v>2.2199999999999953</v>
      </c>
      <c r="B60" s="95" t="s">
        <v>35</v>
      </c>
      <c r="C60" s="98">
        <v>6</v>
      </c>
      <c r="D60" s="82" t="s">
        <v>68</v>
      </c>
      <c r="E60" s="148"/>
      <c r="F60" s="108">
        <f t="shared" si="2"/>
        <v>0</v>
      </c>
      <c r="G60" s="83"/>
    </row>
    <row r="61" spans="1:7" s="8" customFormat="1" ht="27.75" customHeight="1" x14ac:dyDescent="0.25">
      <c r="A61" s="96">
        <f t="shared" si="3"/>
        <v>2.2299999999999951</v>
      </c>
      <c r="B61" s="95" t="s">
        <v>36</v>
      </c>
      <c r="C61" s="98">
        <v>3</v>
      </c>
      <c r="D61" s="82" t="s">
        <v>68</v>
      </c>
      <c r="E61" s="148"/>
      <c r="F61" s="108">
        <f t="shared" si="2"/>
        <v>0</v>
      </c>
      <c r="G61" s="83"/>
    </row>
    <row r="62" spans="1:7" s="8" customFormat="1" ht="27.75" customHeight="1" x14ac:dyDescent="0.25">
      <c r="A62" s="96">
        <f t="shared" si="3"/>
        <v>2.2399999999999949</v>
      </c>
      <c r="B62" s="95" t="s">
        <v>37</v>
      </c>
      <c r="C62" s="98">
        <v>3</v>
      </c>
      <c r="D62" s="82" t="s">
        <v>68</v>
      </c>
      <c r="E62" s="148"/>
      <c r="F62" s="108">
        <f t="shared" si="2"/>
        <v>0</v>
      </c>
      <c r="G62" s="83"/>
    </row>
    <row r="63" spans="1:7" s="8" customFormat="1" ht="51" customHeight="1" x14ac:dyDescent="0.25">
      <c r="A63" s="96">
        <f t="shared" si="3"/>
        <v>2.2499999999999947</v>
      </c>
      <c r="B63" s="95" t="s">
        <v>50</v>
      </c>
      <c r="C63" s="98">
        <v>6</v>
      </c>
      <c r="D63" s="82" t="s">
        <v>68</v>
      </c>
      <c r="E63" s="148"/>
      <c r="F63" s="108">
        <f t="shared" si="2"/>
        <v>0</v>
      </c>
      <c r="G63" s="83"/>
    </row>
    <row r="64" spans="1:7" s="8" customFormat="1" ht="24.75" customHeight="1" x14ac:dyDescent="0.25">
      <c r="A64" s="96">
        <f t="shared" si="3"/>
        <v>2.2599999999999945</v>
      </c>
      <c r="B64" s="95" t="s">
        <v>38</v>
      </c>
      <c r="C64" s="98">
        <v>1</v>
      </c>
      <c r="D64" s="82" t="s">
        <v>39</v>
      </c>
      <c r="E64" s="148"/>
      <c r="F64" s="108">
        <f t="shared" si="2"/>
        <v>0</v>
      </c>
      <c r="G64" s="83"/>
    </row>
    <row r="65" spans="1:7" s="8" customFormat="1" ht="24.75" customHeight="1" x14ac:dyDescent="0.25">
      <c r="A65" s="96">
        <f t="shared" si="3"/>
        <v>2.2699999999999942</v>
      </c>
      <c r="B65" s="95" t="s">
        <v>40</v>
      </c>
      <c r="C65" s="98">
        <v>1</v>
      </c>
      <c r="D65" s="82" t="s">
        <v>39</v>
      </c>
      <c r="E65" s="148"/>
      <c r="F65" s="108">
        <f t="shared" si="2"/>
        <v>0</v>
      </c>
      <c r="G65" s="83"/>
    </row>
    <row r="66" spans="1:7" s="8" customFormat="1" ht="34.5" customHeight="1" x14ac:dyDescent="0.25">
      <c r="A66" s="96">
        <f t="shared" si="3"/>
        <v>2.279999999999994</v>
      </c>
      <c r="B66" s="95" t="s">
        <v>51</v>
      </c>
      <c r="C66" s="98">
        <v>6</v>
      </c>
      <c r="D66" s="82" t="s">
        <v>68</v>
      </c>
      <c r="E66" s="148"/>
      <c r="F66" s="108">
        <f t="shared" si="2"/>
        <v>0</v>
      </c>
      <c r="G66" s="83"/>
    </row>
    <row r="67" spans="1:7" s="8" customFormat="1" ht="25.5" customHeight="1" x14ac:dyDescent="0.25">
      <c r="A67" s="96">
        <f t="shared" si="3"/>
        <v>2.2899999999999938</v>
      </c>
      <c r="B67" s="95" t="s">
        <v>71</v>
      </c>
      <c r="C67" s="98">
        <v>3</v>
      </c>
      <c r="D67" s="82" t="s">
        <v>68</v>
      </c>
      <c r="E67" s="148"/>
      <c r="F67" s="108">
        <f t="shared" si="2"/>
        <v>0</v>
      </c>
      <c r="G67" s="83"/>
    </row>
    <row r="68" spans="1:7" s="8" customFormat="1" ht="45.75" customHeight="1" x14ac:dyDescent="0.25">
      <c r="A68" s="96">
        <f t="shared" si="3"/>
        <v>2.2999999999999936</v>
      </c>
      <c r="B68" s="95" t="s">
        <v>72</v>
      </c>
      <c r="C68" s="98">
        <v>4</v>
      </c>
      <c r="D68" s="82" t="s">
        <v>68</v>
      </c>
      <c r="E68" s="148"/>
      <c r="F68" s="108">
        <f t="shared" si="2"/>
        <v>0</v>
      </c>
      <c r="G68" s="83"/>
    </row>
    <row r="69" spans="1:7" s="8" customFormat="1" ht="33" customHeight="1" x14ac:dyDescent="0.25">
      <c r="A69" s="96">
        <f t="shared" si="3"/>
        <v>2.3099999999999934</v>
      </c>
      <c r="B69" s="95" t="s">
        <v>73</v>
      </c>
      <c r="C69" s="98">
        <v>4</v>
      </c>
      <c r="D69" s="82" t="s">
        <v>68</v>
      </c>
      <c r="E69" s="148"/>
      <c r="F69" s="108">
        <f t="shared" si="2"/>
        <v>0</v>
      </c>
      <c r="G69" s="83"/>
    </row>
    <row r="70" spans="1:7" s="8" customFormat="1" ht="65.25" customHeight="1" x14ac:dyDescent="0.25">
      <c r="A70" s="96">
        <f t="shared" si="3"/>
        <v>2.3199999999999932</v>
      </c>
      <c r="B70" s="95" t="s">
        <v>74</v>
      </c>
      <c r="C70" s="98">
        <v>22.39</v>
      </c>
      <c r="D70" s="82" t="s">
        <v>30</v>
      </c>
      <c r="E70" s="148"/>
      <c r="F70" s="108">
        <f t="shared" si="2"/>
        <v>0</v>
      </c>
      <c r="G70" s="83"/>
    </row>
    <row r="71" spans="1:7" s="8" customFormat="1" ht="21" customHeight="1" x14ac:dyDescent="0.25">
      <c r="A71" s="96">
        <f t="shared" si="3"/>
        <v>2.329999999999993</v>
      </c>
      <c r="B71" s="95" t="s">
        <v>75</v>
      </c>
      <c r="C71" s="98">
        <v>1</v>
      </c>
      <c r="D71" s="82" t="s">
        <v>68</v>
      </c>
      <c r="E71" s="148"/>
      <c r="F71" s="108">
        <f t="shared" si="2"/>
        <v>0</v>
      </c>
      <c r="G71" s="83"/>
    </row>
    <row r="72" spans="1:7" s="8" customFormat="1" ht="34.5" customHeight="1" x14ac:dyDescent="0.25">
      <c r="A72" s="96">
        <f t="shared" si="3"/>
        <v>2.3399999999999928</v>
      </c>
      <c r="B72" s="95" t="s">
        <v>56</v>
      </c>
      <c r="C72" s="98">
        <v>45</v>
      </c>
      <c r="D72" s="82" t="s">
        <v>30</v>
      </c>
      <c r="E72" s="148"/>
      <c r="F72" s="108">
        <f t="shared" si="2"/>
        <v>0</v>
      </c>
      <c r="G72" s="83"/>
    </row>
    <row r="73" spans="1:7" s="8" customFormat="1" ht="20.100000000000001" customHeight="1" x14ac:dyDescent="0.25">
      <c r="A73" s="96">
        <f t="shared" si="3"/>
        <v>2.3499999999999925</v>
      </c>
      <c r="B73" s="95" t="s">
        <v>41</v>
      </c>
      <c r="C73" s="98">
        <v>23.7</v>
      </c>
      <c r="D73" s="82" t="s">
        <v>44</v>
      </c>
      <c r="E73" s="148"/>
      <c r="F73" s="108">
        <f t="shared" si="2"/>
        <v>0</v>
      </c>
      <c r="G73" s="83"/>
    </row>
    <row r="74" spans="1:7" s="8" customFormat="1" ht="20.100000000000001" customHeight="1" x14ac:dyDescent="0.25">
      <c r="A74" s="96">
        <f t="shared" si="3"/>
        <v>2.3599999999999923</v>
      </c>
      <c r="B74" s="95" t="s">
        <v>42</v>
      </c>
      <c r="C74" s="98">
        <v>1</v>
      </c>
      <c r="D74" s="82" t="s">
        <v>39</v>
      </c>
      <c r="E74" s="148"/>
      <c r="F74" s="108">
        <f t="shared" si="2"/>
        <v>0</v>
      </c>
      <c r="G74" s="83"/>
    </row>
    <row r="75" spans="1:7" s="8" customFormat="1" ht="19.5" customHeight="1" x14ac:dyDescent="0.25">
      <c r="A75" s="84"/>
      <c r="B75" s="53" t="s">
        <v>11</v>
      </c>
      <c r="C75" s="85"/>
      <c r="D75" s="86"/>
      <c r="E75" s="152"/>
      <c r="F75" s="87"/>
      <c r="G75" s="88">
        <f>SUM(F39:F74)</f>
        <v>0</v>
      </c>
    </row>
    <row r="76" spans="1:7" s="8" customFormat="1" ht="15.75" x14ac:dyDescent="0.2">
      <c r="A76" s="100"/>
      <c r="B76" s="100"/>
      <c r="C76" s="100"/>
      <c r="D76" s="100"/>
      <c r="E76" s="150"/>
      <c r="F76" s="100"/>
      <c r="G76" s="100"/>
    </row>
    <row r="77" spans="1:7" x14ac:dyDescent="0.25">
      <c r="A77" s="89">
        <v>3</v>
      </c>
      <c r="B77" s="101" t="s">
        <v>55</v>
      </c>
      <c r="C77" s="101"/>
      <c r="D77" s="101"/>
      <c r="E77" s="151"/>
      <c r="F77" s="101"/>
      <c r="G77" s="101"/>
    </row>
    <row r="78" spans="1:7" ht="34.5" customHeight="1" x14ac:dyDescent="0.25">
      <c r="A78" s="96">
        <f>A77+0.01</f>
        <v>3.01</v>
      </c>
      <c r="B78" s="95" t="s">
        <v>57</v>
      </c>
      <c r="C78" s="98">
        <v>2500</v>
      </c>
      <c r="D78" s="82" t="s">
        <v>30</v>
      </c>
      <c r="E78" s="148"/>
      <c r="F78" s="108">
        <f t="shared" ref="F78" si="4">ROUND(C78*E78,2)</f>
        <v>0</v>
      </c>
      <c r="G78" s="83"/>
    </row>
    <row r="79" spans="1:7" ht="78.75" customHeight="1" x14ac:dyDescent="0.25">
      <c r="A79" s="96">
        <f t="shared" ref="A79:A82" si="5">A78+0.01</f>
        <v>3.0199999999999996</v>
      </c>
      <c r="B79" s="95" t="s">
        <v>76</v>
      </c>
      <c r="C79" s="98">
        <v>175</v>
      </c>
      <c r="D79" s="82" t="s">
        <v>58</v>
      </c>
      <c r="E79" s="148"/>
      <c r="F79" s="108">
        <f t="shared" ref="F79:F82" si="6">ROUND(C79*E79,2)</f>
        <v>0</v>
      </c>
      <c r="G79" s="83"/>
    </row>
    <row r="80" spans="1:7" ht="49.5" customHeight="1" x14ac:dyDescent="0.25">
      <c r="A80" s="96">
        <f t="shared" si="5"/>
        <v>3.0299999999999994</v>
      </c>
      <c r="B80" s="97" t="s">
        <v>67</v>
      </c>
      <c r="C80" s="98">
        <v>35.380000000000003</v>
      </c>
      <c r="D80" s="82" t="s">
        <v>30</v>
      </c>
      <c r="E80" s="148"/>
      <c r="F80" s="108">
        <f t="shared" si="6"/>
        <v>0</v>
      </c>
      <c r="G80" s="83"/>
    </row>
    <row r="81" spans="1:7" ht="33.75" customHeight="1" x14ac:dyDescent="0.25">
      <c r="A81" s="96">
        <f t="shared" si="5"/>
        <v>3.0399999999999991</v>
      </c>
      <c r="B81" s="95" t="s">
        <v>77</v>
      </c>
      <c r="C81" s="98">
        <v>1</v>
      </c>
      <c r="D81" s="82" t="s">
        <v>63</v>
      </c>
      <c r="E81" s="148"/>
      <c r="F81" s="108">
        <f t="shared" si="6"/>
        <v>0</v>
      </c>
      <c r="G81" s="83"/>
    </row>
    <row r="82" spans="1:7" ht="19.5" customHeight="1" x14ac:dyDescent="0.25">
      <c r="A82" s="96">
        <f t="shared" si="5"/>
        <v>3.0499999999999989</v>
      </c>
      <c r="B82" s="95" t="s">
        <v>64</v>
      </c>
      <c r="C82" s="98">
        <v>1</v>
      </c>
      <c r="D82" s="82" t="s">
        <v>63</v>
      </c>
      <c r="E82" s="148"/>
      <c r="F82" s="108">
        <f t="shared" si="6"/>
        <v>0</v>
      </c>
      <c r="G82" s="83"/>
    </row>
    <row r="83" spans="1:7" ht="17.25" customHeight="1" x14ac:dyDescent="0.25">
      <c r="A83" s="84"/>
      <c r="B83" s="53" t="s">
        <v>11</v>
      </c>
      <c r="C83" s="85"/>
      <c r="D83" s="86"/>
      <c r="E83" s="87"/>
      <c r="F83" s="87"/>
      <c r="G83" s="88">
        <f>SUM(F78:F82)</f>
        <v>0</v>
      </c>
    </row>
    <row r="84" spans="1:7" x14ac:dyDescent="0.25">
      <c r="A84" s="90"/>
      <c r="B84" s="90"/>
      <c r="C84" s="91"/>
      <c r="D84" s="92"/>
      <c r="E84" s="93"/>
      <c r="F84" s="93"/>
      <c r="G84" s="94"/>
    </row>
    <row r="85" spans="1:7" ht="15.75" x14ac:dyDescent="0.25">
      <c r="A85" s="78"/>
      <c r="B85" s="78" t="s">
        <v>12</v>
      </c>
      <c r="C85" s="79"/>
      <c r="D85" s="80"/>
      <c r="E85" s="78"/>
      <c r="F85" s="78"/>
      <c r="G85" s="81">
        <f>SUM(G16:G83)</f>
        <v>0</v>
      </c>
    </row>
    <row r="86" spans="1:7" x14ac:dyDescent="0.25">
      <c r="A86" s="31"/>
      <c r="B86" s="31"/>
      <c r="C86" s="31"/>
      <c r="D86" s="31"/>
      <c r="E86" s="31"/>
      <c r="F86" s="31"/>
      <c r="G86" s="31"/>
    </row>
    <row r="87" spans="1:7" x14ac:dyDescent="0.25">
      <c r="A87" s="37">
        <v>4</v>
      </c>
      <c r="B87" s="38" t="s">
        <v>13</v>
      </c>
      <c r="C87" s="33"/>
      <c r="D87" s="34"/>
      <c r="E87" s="33"/>
      <c r="F87" s="35"/>
      <c r="G87" s="36"/>
    </row>
    <row r="88" spans="1:7" ht="17.25" customHeight="1" x14ac:dyDescent="0.25">
      <c r="A88" s="39">
        <f>A87+0.01</f>
        <v>4.01</v>
      </c>
      <c r="B88" s="113" t="s">
        <v>14</v>
      </c>
      <c r="C88" s="114"/>
      <c r="D88" s="115"/>
      <c r="E88" s="40">
        <v>0.1</v>
      </c>
      <c r="F88" s="41"/>
      <c r="G88" s="42">
        <f>E88*G85</f>
        <v>0</v>
      </c>
    </row>
    <row r="89" spans="1:7" ht="17.25" customHeight="1" x14ac:dyDescent="0.25">
      <c r="A89" s="39">
        <f>A88+0.01</f>
        <v>4.0199999999999996</v>
      </c>
      <c r="B89" s="113" t="s">
        <v>15</v>
      </c>
      <c r="C89" s="114"/>
      <c r="D89" s="115"/>
      <c r="E89" s="40">
        <v>0.03</v>
      </c>
      <c r="F89" s="41"/>
      <c r="G89" s="42">
        <f>E89*G85</f>
        <v>0</v>
      </c>
    </row>
    <row r="90" spans="1:7" ht="17.25" customHeight="1" x14ac:dyDescent="0.25">
      <c r="A90" s="43">
        <f>A89+0.01</f>
        <v>4.0299999999999994</v>
      </c>
      <c r="B90" s="113" t="s">
        <v>16</v>
      </c>
      <c r="C90" s="114"/>
      <c r="D90" s="115"/>
      <c r="E90" s="44">
        <v>2.5000000000000001E-2</v>
      </c>
      <c r="F90" s="45"/>
      <c r="G90" s="42">
        <f>E90*G85</f>
        <v>0</v>
      </c>
    </row>
    <row r="91" spans="1:7" ht="17.25" customHeight="1" x14ac:dyDescent="0.25">
      <c r="A91" s="27"/>
      <c r="B91" s="32" t="s">
        <v>17</v>
      </c>
      <c r="C91" s="28"/>
      <c r="D91" s="29"/>
      <c r="E91" s="28"/>
      <c r="F91" s="28"/>
      <c r="G91" s="30">
        <f>SUM(G88:G90)</f>
        <v>0</v>
      </c>
    </row>
    <row r="92" spans="1:7" ht="17.25" customHeight="1" x14ac:dyDescent="0.25">
      <c r="A92" s="46"/>
      <c r="B92" s="8"/>
      <c r="C92" s="47"/>
      <c r="D92" s="48"/>
      <c r="E92" s="49"/>
      <c r="F92" s="50"/>
      <c r="G92" s="51"/>
    </row>
    <row r="93" spans="1:7" ht="17.25" customHeight="1" x14ac:dyDescent="0.25">
      <c r="A93" s="27"/>
      <c r="B93" s="32" t="s">
        <v>18</v>
      </c>
      <c r="C93" s="28"/>
      <c r="D93" s="29"/>
      <c r="E93" s="28"/>
      <c r="F93" s="28"/>
      <c r="G93" s="30">
        <f>G91+G85</f>
        <v>0</v>
      </c>
    </row>
    <row r="94" spans="1:7" ht="17.25" customHeight="1" x14ac:dyDescent="0.25">
      <c r="A94" s="46"/>
      <c r="B94" s="8"/>
      <c r="C94" s="47"/>
      <c r="D94" s="48"/>
      <c r="E94" s="49"/>
      <c r="F94" s="50"/>
      <c r="G94" s="51"/>
    </row>
    <row r="95" spans="1:7" ht="17.25" customHeight="1" x14ac:dyDescent="0.25">
      <c r="A95" s="52"/>
      <c r="B95" s="53" t="s">
        <v>19</v>
      </c>
      <c r="C95" s="54"/>
      <c r="D95" s="55"/>
      <c r="E95" s="56">
        <v>0.1</v>
      </c>
      <c r="F95" s="54"/>
      <c r="G95" s="30">
        <f>ROUND(G93*E95,2)</f>
        <v>0</v>
      </c>
    </row>
    <row r="96" spans="1:7" ht="17.25" customHeight="1" x14ac:dyDescent="0.25">
      <c r="A96" s="46"/>
      <c r="B96" s="8"/>
      <c r="C96" s="47"/>
      <c r="D96" s="48"/>
      <c r="E96" s="49"/>
      <c r="F96" s="50"/>
      <c r="G96" s="51"/>
    </row>
    <row r="97" spans="1:8" ht="17.25" customHeight="1" x14ac:dyDescent="0.25">
      <c r="A97" s="39">
        <f>A90+0.01</f>
        <v>4.0399999999999991</v>
      </c>
      <c r="B97" s="113" t="s">
        <v>20</v>
      </c>
      <c r="C97" s="114"/>
      <c r="D97" s="115"/>
      <c r="E97" s="57">
        <v>0.18</v>
      </c>
      <c r="F97" s="58"/>
      <c r="G97" s="42">
        <f>ROUND(E97*(SUM(G95)),2)</f>
        <v>0</v>
      </c>
    </row>
    <row r="98" spans="1:8" ht="17.25" customHeight="1" x14ac:dyDescent="0.25">
      <c r="A98" s="39">
        <f>A97+0.01</f>
        <v>4.0499999999999989</v>
      </c>
      <c r="B98" s="113" t="s">
        <v>21</v>
      </c>
      <c r="C98" s="114"/>
      <c r="D98" s="115"/>
      <c r="E98" s="57">
        <v>4.4999999999999998E-2</v>
      </c>
      <c r="F98" s="58"/>
      <c r="G98" s="42">
        <f>E98*G85</f>
        <v>0</v>
      </c>
    </row>
    <row r="99" spans="1:8" ht="17.25" customHeight="1" x14ac:dyDescent="0.25">
      <c r="A99" s="39">
        <f>A98+0.01</f>
        <v>4.0599999999999987</v>
      </c>
      <c r="B99" s="113" t="s">
        <v>22</v>
      </c>
      <c r="C99" s="114"/>
      <c r="D99" s="115"/>
      <c r="E99" s="57">
        <v>0.01</v>
      </c>
      <c r="F99" s="58"/>
      <c r="G99" s="42">
        <f>E99*G85</f>
        <v>0</v>
      </c>
    </row>
    <row r="100" spans="1:8" ht="17.25" customHeight="1" x14ac:dyDescent="0.25">
      <c r="A100" s="39">
        <f>A99+0.01</f>
        <v>4.0699999999999985</v>
      </c>
      <c r="B100" s="113" t="s">
        <v>23</v>
      </c>
      <c r="C100" s="114"/>
      <c r="D100" s="115"/>
      <c r="E100" s="57">
        <v>1E-3</v>
      </c>
      <c r="F100" s="58"/>
      <c r="G100" s="42">
        <f>E100*G85</f>
        <v>0</v>
      </c>
    </row>
    <row r="101" spans="1:8" ht="17.25" customHeight="1" x14ac:dyDescent="0.25">
      <c r="A101" s="39">
        <f>A100+0.01</f>
        <v>4.0799999999999983</v>
      </c>
      <c r="B101" s="113" t="s">
        <v>24</v>
      </c>
      <c r="C101" s="114"/>
      <c r="D101" s="115"/>
      <c r="E101" s="57">
        <v>0.01</v>
      </c>
      <c r="F101" s="58"/>
      <c r="G101" s="42">
        <f>E101*G85</f>
        <v>0</v>
      </c>
    </row>
    <row r="102" spans="1:8" ht="17.25" customHeight="1" x14ac:dyDescent="0.25">
      <c r="A102" s="39">
        <f>A101+0.01</f>
        <v>4.0899999999999981</v>
      </c>
      <c r="B102" s="113" t="s">
        <v>25</v>
      </c>
      <c r="C102" s="114"/>
      <c r="D102" s="115"/>
      <c r="E102" s="57">
        <v>0.02</v>
      </c>
      <c r="F102" s="58"/>
      <c r="G102" s="42">
        <f>E102*G85</f>
        <v>0</v>
      </c>
    </row>
    <row r="103" spans="1:8" ht="17.25" customHeight="1" x14ac:dyDescent="0.25">
      <c r="A103" s="59"/>
      <c r="B103" s="60" t="s">
        <v>26</v>
      </c>
      <c r="C103" s="61"/>
      <c r="D103" s="62"/>
      <c r="E103" s="63"/>
      <c r="F103" s="61"/>
      <c r="G103" s="30">
        <f>SUM(G97:G102)</f>
        <v>0</v>
      </c>
    </row>
    <row r="104" spans="1:8" ht="17.25" customHeight="1" x14ac:dyDescent="0.25">
      <c r="A104" s="64"/>
      <c r="B104" s="65"/>
      <c r="C104" s="66"/>
      <c r="D104" s="67"/>
      <c r="E104" s="68"/>
      <c r="F104" s="69"/>
      <c r="G104" s="70"/>
    </row>
    <row r="105" spans="1:8" ht="17.25" customHeight="1" x14ac:dyDescent="0.25">
      <c r="A105" s="52"/>
      <c r="B105" s="53" t="s">
        <v>27</v>
      </c>
      <c r="C105" s="54"/>
      <c r="D105" s="55"/>
      <c r="E105" s="71"/>
      <c r="F105" s="54"/>
      <c r="G105" s="30">
        <f>G103+G91</f>
        <v>0</v>
      </c>
    </row>
    <row r="106" spans="1:8" ht="17.25" customHeight="1" x14ac:dyDescent="0.25">
      <c r="A106" s="46"/>
      <c r="B106" s="8"/>
      <c r="C106" s="72"/>
      <c r="D106" s="48"/>
      <c r="E106" s="73"/>
      <c r="F106" s="74"/>
      <c r="G106" s="75"/>
    </row>
    <row r="107" spans="1:8" ht="17.25" customHeight="1" x14ac:dyDescent="0.25">
      <c r="A107" s="39">
        <f>A102+0.01</f>
        <v>4.0999999999999979</v>
      </c>
      <c r="B107" s="113" t="s">
        <v>28</v>
      </c>
      <c r="C107" s="114"/>
      <c r="D107" s="115"/>
      <c r="E107" s="40">
        <v>0.05</v>
      </c>
      <c r="F107" s="41"/>
      <c r="G107" s="41">
        <f>+E107*G85</f>
        <v>0</v>
      </c>
      <c r="H107" s="7"/>
    </row>
    <row r="108" spans="1:8" ht="17.25" customHeight="1" x14ac:dyDescent="0.25">
      <c r="A108" s="46"/>
      <c r="B108" s="8"/>
      <c r="C108" s="47"/>
      <c r="D108" s="48"/>
      <c r="E108" s="49"/>
      <c r="F108" s="50"/>
      <c r="G108" s="35"/>
    </row>
    <row r="109" spans="1:8" ht="17.25" customHeight="1" x14ac:dyDescent="0.25">
      <c r="A109" s="76"/>
      <c r="B109" s="53" t="s">
        <v>29</v>
      </c>
      <c r="C109" s="54"/>
      <c r="D109" s="55"/>
      <c r="E109" s="54"/>
      <c r="F109" s="54"/>
      <c r="G109" s="30">
        <f>G107+G105+G85</f>
        <v>0</v>
      </c>
    </row>
    <row r="110" spans="1:8" x14ac:dyDescent="0.25">
      <c r="A110" s="77"/>
      <c r="B110" s="77"/>
      <c r="C110" s="77"/>
      <c r="D110" s="77"/>
      <c r="E110" s="77"/>
      <c r="F110" s="77"/>
      <c r="G110" s="77"/>
    </row>
    <row r="111" spans="1:8" x14ac:dyDescent="0.25">
      <c r="A111" s="26"/>
      <c r="B111" s="26"/>
      <c r="C111" s="26"/>
      <c r="D111" s="26"/>
      <c r="E111" s="26"/>
      <c r="F111" s="26"/>
      <c r="G111" s="26"/>
    </row>
    <row r="112" spans="1:8" x14ac:dyDescent="0.25">
      <c r="A112" s="26"/>
      <c r="B112" s="26"/>
      <c r="C112" s="26"/>
      <c r="D112" s="26"/>
      <c r="E112" s="26"/>
      <c r="F112" s="26"/>
      <c r="G112" s="26"/>
    </row>
    <row r="113" spans="1:7" x14ac:dyDescent="0.25">
      <c r="A113" s="26"/>
      <c r="B113" s="26"/>
      <c r="C113" s="26"/>
      <c r="D113" s="26"/>
      <c r="E113" s="26"/>
      <c r="F113" s="26"/>
      <c r="G113" s="26"/>
    </row>
    <row r="114" spans="1:7" x14ac:dyDescent="0.25">
      <c r="A114" s="26"/>
      <c r="B114" s="26"/>
      <c r="C114" s="26"/>
      <c r="D114" s="26"/>
      <c r="E114" s="26"/>
      <c r="F114" s="26"/>
      <c r="G114" s="26"/>
    </row>
    <row r="115" spans="1:7" x14ac:dyDescent="0.25">
      <c r="A115" s="26"/>
      <c r="B115" s="26"/>
      <c r="C115" s="26"/>
      <c r="D115" s="26"/>
      <c r="E115" s="26"/>
      <c r="F115" s="26"/>
      <c r="G115" s="26"/>
    </row>
    <row r="116" spans="1:7" x14ac:dyDescent="0.25">
      <c r="A116" s="5"/>
      <c r="B116" s="5"/>
      <c r="C116" s="5"/>
      <c r="D116" s="5"/>
      <c r="E116" s="5"/>
      <c r="F116" s="5"/>
      <c r="G116" s="5"/>
    </row>
    <row r="117" spans="1:7" x14ac:dyDescent="0.25">
      <c r="A117" s="5"/>
      <c r="B117" s="5"/>
      <c r="C117" s="5"/>
      <c r="D117" s="5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x14ac:dyDescent="0.25">
      <c r="A119" s="5"/>
      <c r="B119" s="5"/>
      <c r="C119" s="5"/>
      <c r="D119" s="5"/>
      <c r="E119" s="5"/>
      <c r="F119" s="5"/>
      <c r="G119" s="5"/>
    </row>
    <row r="120" spans="1:7" x14ac:dyDescent="0.25">
      <c r="A120" s="5"/>
      <c r="B120" s="5"/>
      <c r="C120" s="5"/>
      <c r="D120" s="5"/>
      <c r="E120" s="5"/>
      <c r="F120" s="5"/>
      <c r="G120" s="5"/>
    </row>
    <row r="121" spans="1:7" x14ac:dyDescent="0.25">
      <c r="A121" s="5"/>
      <c r="B121" s="5"/>
      <c r="C121" s="5"/>
      <c r="D121" s="5"/>
      <c r="E121" s="5"/>
      <c r="F121" s="5"/>
      <c r="G121" s="5"/>
    </row>
    <row r="122" spans="1:7" x14ac:dyDescent="0.25">
      <c r="A122" s="5"/>
      <c r="B122" s="5"/>
      <c r="C122" s="5"/>
      <c r="D122" s="5"/>
      <c r="E122" s="5"/>
      <c r="F122" s="5"/>
      <c r="G122" s="5"/>
    </row>
  </sheetData>
  <sheetProtection password="CA6E" sheet="1" objects="1" scenarios="1"/>
  <mergeCells count="19">
    <mergeCell ref="B107:D107"/>
    <mergeCell ref="B99:D99"/>
    <mergeCell ref="B88:D88"/>
    <mergeCell ref="B89:D89"/>
    <mergeCell ref="B90:D90"/>
    <mergeCell ref="B97:D97"/>
    <mergeCell ref="B98:D98"/>
    <mergeCell ref="H8:L8"/>
    <mergeCell ref="M8:O8"/>
    <mergeCell ref="B100:D100"/>
    <mergeCell ref="B101:D101"/>
    <mergeCell ref="B102:D102"/>
    <mergeCell ref="B2:C2"/>
    <mergeCell ref="A6:G6"/>
    <mergeCell ref="A8:C8"/>
    <mergeCell ref="D8:F8"/>
    <mergeCell ref="A12:G12"/>
    <mergeCell ref="A9:G9"/>
    <mergeCell ref="A10:G10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Footer>&amp;RPágina &amp;P de &amp;N</oddFooter>
  </headerFooter>
  <rowBreaks count="2" manualBreakCount="2">
    <brk id="67" max="6" man="1"/>
    <brk id="103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05b54953-3c8d-4842-a3b9-4b22db9cbd38">Person</Owner>
    <lcf76f155ced4ddcb4097134ff3c332f xmlns="05b54953-3c8d-4842-a3b9-4b22db9cbd38">
      <Terms xmlns="http://schemas.microsoft.com/office/infopath/2007/PartnerControls"/>
    </lcf76f155ced4ddcb4097134ff3c332f>
    <TaxCatchAll xmlns="7c2dde16-be45-4d8b-ad45-405530d814ce" xsi:nil="true"/>
    <SharedWithUsers xmlns="7c2dde16-be45-4d8b-ad45-405530d814ce">
      <UserInfo>
        <DisplayName>Oscar E. Ozuna B.</DisplayName>
        <AccountId>13</AccountId>
        <AccountType/>
      </UserInfo>
      <UserInfo>
        <DisplayName>Rocio A. Altagracia A.</DisplayName>
        <AccountId>20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7" ma:contentTypeDescription="Crear nuevo documento." ma:contentTypeScope="" ma:versionID="8b3c3abfbd094607a80d1951517043ac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0ed9b03b75ebea9c8c35ded094d308f4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4" nillable="true" ma:displayName="Owner" ma:default="Person" ma:format="Dropdown" ma:internalName="Own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1b08a9-ce65-45d4-8ffc-f2789fc70c99}" ma:internalName="TaxCatchAll" ma:showField="CatchAllData" ma:web="7c2dde16-be45-4d8b-ad45-405530d814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6DDA2A-C541-4C52-BE6C-839FE31267F0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05b54953-3c8d-4842-a3b9-4b22db9cbd38"/>
    <ds:schemaRef ds:uri="http://schemas.openxmlformats.org/package/2006/metadata/core-properties"/>
    <ds:schemaRef ds:uri="http://schemas.microsoft.com/office/2006/documentManagement/types"/>
    <ds:schemaRef ds:uri="7c2dde16-be45-4d8b-ad45-405530d814c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26DD9D-1962-4B34-B158-44CED15A29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54953-3c8d-4842-a3b9-4b22db9cbd38"/>
    <ds:schemaRef ds:uri="7c2dde16-be45-4d8b-ad45-405530d81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Oscar E. Ozuna B.</cp:lastModifiedBy>
  <cp:revision/>
  <cp:lastPrinted>2024-03-07T18:53:11Z</cp:lastPrinted>
  <dcterms:created xsi:type="dcterms:W3CDTF">2022-06-22T19:33:58Z</dcterms:created>
  <dcterms:modified xsi:type="dcterms:W3CDTF">2024-03-07T18:53:16Z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0x01010006558F80037620469333F3C8F92B2314</vt:lpwstr>
  </property>
  <property fmtid="{D5CDD505-2E9C-101B-9397-08002B2CF9AE}" pid="3" name="MediaServiceImageTags">
    <vt:lpwstr/>
  </property>
</Properties>
</file>