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ozuna\Downloads\"/>
    </mc:Choice>
  </mc:AlternateContent>
  <xr:revisionPtr revIDLastSave="0" documentId="11_98000A37DE1A807E873FF1B1AF54217A400A05DB" xr6:coauthVersionLast="47" xr6:coauthVersionMax="47" xr10:uidLastSave="{00000000-0000-0000-0000-000000000000}"/>
  <bookViews>
    <workbookView xWindow="0" yWindow="0" windowWidth="38400" windowHeight="17085" xr2:uid="{00000000-000D-0000-FFFF-FFFF00000000}"/>
  </bookViews>
  <sheets>
    <sheet name="Listado de cantidades" sheetId="3" r:id="rId1"/>
  </sheets>
  <definedNames>
    <definedName name="_xlnm.Print_Area" localSheetId="0">'Listado de cantidades'!$A$1:$G$262</definedName>
    <definedName name="_xlnm.Print_Titles" localSheetId="0">'Listado de cantidades'!$1:$13</definedName>
  </definedNam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3" l="1"/>
  <c r="F214" i="3"/>
  <c r="F213" i="3"/>
  <c r="F157" i="3" l="1"/>
  <c r="F120" i="3" l="1"/>
  <c r="F79" i="3" l="1"/>
  <c r="F27" i="3" l="1"/>
  <c r="F21" i="3"/>
  <c r="F22" i="3"/>
  <c r="F23" i="3"/>
  <c r="F24" i="3"/>
  <c r="F25" i="3"/>
  <c r="F175" i="3" l="1"/>
  <c r="F174" i="3"/>
  <c r="A157" i="3" l="1"/>
  <c r="A158" i="3" s="1"/>
  <c r="A159" i="3" s="1"/>
  <c r="A160" i="3" s="1"/>
  <c r="F140" i="3"/>
  <c r="F111" i="3" l="1"/>
  <c r="F112" i="3"/>
  <c r="A73" i="3"/>
  <c r="A74" i="3" s="1"/>
  <c r="A75" i="3" s="1"/>
  <c r="A76" i="3" s="1"/>
  <c r="A77" i="3" s="1"/>
  <c r="A78" i="3" s="1"/>
  <c r="A79" i="3" l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F20" i="3"/>
  <c r="F153" i="3"/>
  <c r="F124" i="3"/>
  <c r="A204" i="3"/>
  <c r="A205" i="3" s="1"/>
  <c r="A206" i="3" s="1"/>
  <c r="A207" i="3" s="1"/>
  <c r="A208" i="3" s="1"/>
  <c r="A209" i="3" s="1"/>
  <c r="A210" i="3" l="1"/>
  <c r="A211" i="3" s="1"/>
  <c r="A212" i="3" s="1"/>
  <c r="A213" i="3" s="1"/>
  <c r="A214" i="3" s="1"/>
  <c r="A215" i="3" s="1"/>
  <c r="A216" i="3" s="1"/>
  <c r="A217" i="3" s="1"/>
  <c r="A218" i="3" s="1"/>
  <c r="A219" i="3" l="1"/>
  <c r="A220" i="3" s="1"/>
  <c r="A221" i="3" s="1"/>
  <c r="A222" i="3" s="1"/>
  <c r="F170" i="3"/>
  <c r="F171" i="3"/>
  <c r="F172" i="3"/>
  <c r="F110" i="3"/>
  <c r="F109" i="3"/>
  <c r="F198" i="3" l="1"/>
  <c r="F197" i="3"/>
  <c r="F207" i="3"/>
  <c r="F206" i="3"/>
  <c r="F205" i="3"/>
  <c r="F196" i="3"/>
  <c r="F193" i="3"/>
  <c r="F195" i="3"/>
  <c r="F199" i="3"/>
  <c r="F194" i="3" l="1"/>
  <c r="F189" i="3"/>
  <c r="F192" i="3"/>
  <c r="F191" i="3"/>
  <c r="F190" i="3"/>
  <c r="F188" i="3"/>
  <c r="F187" i="3"/>
  <c r="A187" i="3"/>
  <c r="A188" i="3" s="1"/>
  <c r="A189" i="3" s="1"/>
  <c r="A190" i="3" s="1"/>
  <c r="A191" i="3" s="1"/>
  <c r="A192" i="3" s="1"/>
  <c r="A194" i="3" s="1"/>
  <c r="F100" i="3"/>
  <c r="F99" i="3"/>
  <c r="F98" i="3"/>
  <c r="F97" i="3"/>
  <c r="F96" i="3"/>
  <c r="F95" i="3"/>
  <c r="F94" i="3"/>
  <c r="F93" i="3"/>
  <c r="A93" i="3"/>
  <c r="A94" i="3" s="1"/>
  <c r="A95" i="3" s="1"/>
  <c r="A96" i="3" s="1"/>
  <c r="A97" i="3" s="1"/>
  <c r="A98" i="3" s="1"/>
  <c r="A99" i="3" s="1"/>
  <c r="A100" i="3" s="1"/>
  <c r="G101" i="3" l="1"/>
  <c r="A193" i="3"/>
  <c r="A195" i="3" s="1"/>
  <c r="A196" i="3"/>
  <c r="G200" i="3"/>
  <c r="F76" i="3"/>
  <c r="F77" i="3"/>
  <c r="A104" i="3"/>
  <c r="A105" i="3" s="1"/>
  <c r="A106" i="3" s="1"/>
  <c r="A107" i="3" s="1"/>
  <c r="A108" i="3" s="1"/>
  <c r="A109" i="3" s="1"/>
  <c r="A110" i="3" s="1"/>
  <c r="A111" i="3" s="1"/>
  <c r="A112" i="3" s="1"/>
  <c r="A113" i="3" s="1"/>
  <c r="A197" i="3" l="1"/>
  <c r="A198" i="3" s="1"/>
  <c r="A199" i="3" s="1"/>
  <c r="A114" i="3"/>
  <c r="A115" i="3" s="1"/>
  <c r="F40" i="3"/>
  <c r="F115" i="3" l="1"/>
  <c r="F114" i="3"/>
  <c r="F113" i="3"/>
  <c r="F108" i="3"/>
  <c r="F107" i="3"/>
  <c r="F106" i="3"/>
  <c r="F105" i="3"/>
  <c r="F104" i="3"/>
  <c r="G116" i="3" l="1"/>
  <c r="F183" i="3"/>
  <c r="F159" i="3" l="1"/>
  <c r="F160" i="3"/>
  <c r="F158" i="3"/>
  <c r="G161" i="3" l="1"/>
  <c r="F168" i="3"/>
  <c r="F222" i="3" l="1"/>
  <c r="F221" i="3"/>
  <c r="F220" i="3"/>
  <c r="F219" i="3"/>
  <c r="F218" i="3"/>
  <c r="F217" i="3"/>
  <c r="F216" i="3"/>
  <c r="F212" i="3"/>
  <c r="F211" i="3"/>
  <c r="F210" i="3"/>
  <c r="F209" i="3"/>
  <c r="F208" i="3"/>
  <c r="F204" i="3"/>
  <c r="F182" i="3"/>
  <c r="F181" i="3"/>
  <c r="F180" i="3"/>
  <c r="F179" i="3"/>
  <c r="F176" i="3"/>
  <c r="F178" i="3"/>
  <c r="F177" i="3"/>
  <c r="F173" i="3"/>
  <c r="F42" i="3"/>
  <c r="F41" i="3"/>
  <c r="F167" i="3"/>
  <c r="F166" i="3"/>
  <c r="F165" i="3"/>
  <c r="F164" i="3"/>
  <c r="A164" i="3"/>
  <c r="A165" i="3" s="1"/>
  <c r="A166" i="3" s="1"/>
  <c r="A167" i="3" s="1"/>
  <c r="A168" i="3" s="1"/>
  <c r="A170" i="3" s="1"/>
  <c r="A169" i="3" s="1"/>
  <c r="A172" i="3" s="1"/>
  <c r="A153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F18" i="3"/>
  <c r="F19" i="3"/>
  <c r="F26" i="3"/>
  <c r="A31" i="3"/>
  <c r="A32" i="3" s="1"/>
  <c r="A33" i="3" s="1"/>
  <c r="A34" i="3" s="1"/>
  <c r="A35" i="3" s="1"/>
  <c r="F31" i="3"/>
  <c r="F33" i="3"/>
  <c r="F34" i="3"/>
  <c r="F35" i="3"/>
  <c r="A39" i="3"/>
  <c r="A40" i="3" s="1"/>
  <c r="A41" i="3" s="1"/>
  <c r="A42" i="3" s="1"/>
  <c r="A43" i="3" s="1"/>
  <c r="A44" i="3" s="1"/>
  <c r="A45" i="3" s="1"/>
  <c r="F43" i="3"/>
  <c r="F44" i="3"/>
  <c r="F45" i="3"/>
  <c r="F46" i="3"/>
  <c r="F47" i="3"/>
  <c r="A52" i="3"/>
  <c r="A53" i="3" s="1"/>
  <c r="F52" i="3"/>
  <c r="F53" i="3"/>
  <c r="A57" i="3"/>
  <c r="A58" i="3" s="1"/>
  <c r="A59" i="3" s="1"/>
  <c r="A60" i="3" s="1"/>
  <c r="A61" i="3" s="1"/>
  <c r="A62" i="3" s="1"/>
  <c r="A63" i="3" s="1"/>
  <c r="F57" i="3"/>
  <c r="F59" i="3"/>
  <c r="F60" i="3"/>
  <c r="F61" i="3"/>
  <c r="F62" i="3"/>
  <c r="F63" i="3"/>
  <c r="A67" i="3"/>
  <c r="A68" i="3" s="1"/>
  <c r="A69" i="3" s="1"/>
  <c r="F67" i="3"/>
  <c r="F69" i="3"/>
  <c r="F73" i="3"/>
  <c r="F75" i="3"/>
  <c r="F78" i="3"/>
  <c r="F80" i="3"/>
  <c r="F81" i="3"/>
  <c r="F82" i="3"/>
  <c r="F83" i="3"/>
  <c r="F85" i="3"/>
  <c r="F87" i="3"/>
  <c r="F88" i="3"/>
  <c r="A119" i="3"/>
  <c r="F119" i="3"/>
  <c r="F122" i="3"/>
  <c r="F123" i="3"/>
  <c r="A128" i="3"/>
  <c r="A129" i="3" s="1"/>
  <c r="F128" i="3"/>
  <c r="F129" i="3"/>
  <c r="A133" i="3"/>
  <c r="A134" i="3" s="1"/>
  <c r="F133" i="3"/>
  <c r="F134" i="3"/>
  <c r="F135" i="3"/>
  <c r="F136" i="3"/>
  <c r="F137" i="3"/>
  <c r="F138" i="3"/>
  <c r="F139" i="3"/>
  <c r="F141" i="3"/>
  <c r="F142" i="3"/>
  <c r="F144" i="3"/>
  <c r="F145" i="3"/>
  <c r="F146" i="3"/>
  <c r="F148" i="3"/>
  <c r="A120" i="3" l="1"/>
  <c r="A121" i="3" s="1"/>
  <c r="A122" i="3" s="1"/>
  <c r="A124" i="3" s="1"/>
  <c r="A123" i="3" s="1"/>
  <c r="A171" i="3"/>
  <c r="A173" i="3" s="1"/>
  <c r="A174" i="3"/>
  <c r="A135" i="3"/>
  <c r="A136" i="3" s="1"/>
  <c r="A137" i="3" s="1"/>
  <c r="A138" i="3" s="1"/>
  <c r="A139" i="3" s="1"/>
  <c r="A46" i="3"/>
  <c r="A47" i="3" s="1"/>
  <c r="G223" i="3"/>
  <c r="G28" i="3"/>
  <c r="G154" i="3"/>
  <c r="F147" i="3"/>
  <c r="F121" i="3"/>
  <c r="G125" i="3" s="1"/>
  <c r="F68" i="3"/>
  <c r="F74" i="3"/>
  <c r="F89" i="3"/>
  <c r="F39" i="3"/>
  <c r="F58" i="3"/>
  <c r="F169" i="3"/>
  <c r="G184" i="3" s="1"/>
  <c r="F32" i="3"/>
  <c r="A8" i="3"/>
  <c r="A177" i="3" l="1"/>
  <c r="A178" i="3" s="1"/>
  <c r="A176" i="3" s="1"/>
  <c r="A179" i="3" s="1"/>
  <c r="A180" i="3" s="1"/>
  <c r="A175" i="3"/>
  <c r="A141" i="3"/>
  <c r="A140" i="3"/>
  <c r="A142" i="3" s="1"/>
  <c r="G48" i="3"/>
  <c r="F84" i="3"/>
  <c r="F86" i="3"/>
  <c r="G54" i="3"/>
  <c r="F143" i="3"/>
  <c r="A181" i="3" l="1"/>
  <c r="A182" i="3" s="1"/>
  <c r="A183" i="3" s="1"/>
  <c r="G90" i="3"/>
  <c r="A143" i="3"/>
  <c r="A144" i="3" s="1"/>
  <c r="A145" i="3" s="1"/>
  <c r="A146" i="3" s="1"/>
  <c r="A147" i="3" s="1"/>
  <c r="A148" i="3" s="1"/>
  <c r="G70" i="3"/>
  <c r="G36" i="3"/>
  <c r="G64" i="3"/>
  <c r="G130" i="3"/>
  <c r="G149" i="3"/>
  <c r="G225" i="3" l="1"/>
  <c r="G242" i="3" l="1"/>
  <c r="G229" i="3"/>
  <c r="G228" i="3"/>
  <c r="G240" i="3"/>
  <c r="G239" i="3"/>
  <c r="G238" i="3"/>
  <c r="G241" i="3"/>
  <c r="G247" i="3"/>
  <c r="G230" i="3"/>
  <c r="G231" i="3" l="1"/>
  <c r="G233" i="3" s="1"/>
  <c r="G235" i="3" s="1"/>
  <c r="G237" i="3" s="1"/>
  <c r="G243" i="3" s="1"/>
  <c r="G245" i="3" s="1"/>
  <c r="G249" i="3" s="1"/>
  <c r="A228" i="3"/>
  <c r="A229" i="3" s="1"/>
  <c r="A230" i="3" s="1"/>
  <c r="A237" i="3" s="1"/>
  <c r="A238" i="3" s="1"/>
  <c r="A239" i="3" s="1"/>
  <c r="A240" i="3" s="1"/>
  <c r="A241" i="3" s="1"/>
  <c r="A242" i="3" s="1"/>
  <c r="A247" i="3" s="1"/>
</calcChain>
</file>

<file path=xl/sharedStrings.xml><?xml version="1.0" encoding="utf-8"?>
<sst xmlns="http://schemas.openxmlformats.org/spreadsheetml/2006/main" count="377" uniqueCount="215">
  <si>
    <t>INFORMACIONES DEL PROYECTO</t>
  </si>
  <si>
    <t> </t>
  </si>
  <si>
    <r>
      <t xml:space="preserve">NOMBRE DEL PROYECTO:  </t>
    </r>
    <r>
      <rPr>
        <sz val="14"/>
        <color rgb="FF000000"/>
        <rFont val="Arial Narrow"/>
        <family val="2"/>
      </rPr>
      <t>Lote 3-Construcción del Juzgado de Paz de Vicente Noble</t>
    </r>
  </si>
  <si>
    <t>DIRECCIÓN DEL PROYECTO           VICENTE NOBLE</t>
  </si>
  <si>
    <t xml:space="preserve">LISTADO DE CANTIDADES 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</si>
  <si>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</si>
  <si>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</si>
  <si>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</si>
  <si>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</si>
  <si>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</si>
  <si>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</si>
  <si>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</si>
  <si>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CONSTRUCCIÓN DE JUZGADO DE PAZ DE VICENTE NOBLE </t>
  </si>
  <si>
    <t>PRELIMINARES</t>
  </si>
  <si>
    <t>Demolición de acera exterior en calle</t>
  </si>
  <si>
    <t>m2</t>
  </si>
  <si>
    <t>Limpieza de solar e interior de construcción existente,  (incluye acarreo y bote de desperdicios)</t>
  </si>
  <si>
    <t>Demolición de muros de bloques de 0.20m</t>
  </si>
  <si>
    <t>Demolición en muro de 0.20m para incrustar columna de 0.25*0.25 (Incluye cortes )</t>
  </si>
  <si>
    <t>und</t>
  </si>
  <si>
    <t>Demolición de zapata de muros de 0.20m (Incluye excavación, demolición y retiro de material demolido)</t>
  </si>
  <si>
    <t>m3</t>
  </si>
  <si>
    <t>Demolición en viga de amarre de 0.20m x 0.20m para incrustar columna de 0.25*0.25 (Incluye cortes )</t>
  </si>
  <si>
    <t xml:space="preserve">Demolición en viga dintel de 0.20m x 0.20m </t>
  </si>
  <si>
    <t>Remoción capa vegetal y terreno (h=0.20)</t>
  </si>
  <si>
    <t>Caseta de materiales (150 fundas)</t>
  </si>
  <si>
    <t>u</t>
  </si>
  <si>
    <t>Bote de material (incluye acarreo interno y cargío)</t>
  </si>
  <si>
    <t>Sub-total</t>
  </si>
  <si>
    <t>MOVIMIENTO DE TIERRA</t>
  </si>
  <si>
    <t>Excavación en tierra a mano H&lt;3 m. para zapata de muros y columnas</t>
  </si>
  <si>
    <t>Relleno compactado con caliche interior</t>
  </si>
  <si>
    <t>Relleno compactado con caliche exterior h=0.20 m</t>
  </si>
  <si>
    <t>Relleno de reposición</t>
  </si>
  <si>
    <t>Bote de material excavado (Incluye acarreo interno y cargío)</t>
  </si>
  <si>
    <t>HORMIGÓN ARMADO EN:</t>
  </si>
  <si>
    <t>Zapata de muro, 0.60 x .25,  hormigón 1:3:5</t>
  </si>
  <si>
    <t>Zapata de muro, 0.45 x .20,  hormigón 1:3:5</t>
  </si>
  <si>
    <t>H.A. zapata de columna tipo C1 (1.0x1.0X0.35)</t>
  </si>
  <si>
    <t>H.A. en columnas Tipo C2 circular diámetro 0.3 m, 6 barras de 1/2", estribos 3/8"@0.15 m</t>
  </si>
  <si>
    <t>H. A. losa piso H=0.10 con acero malla electrosoldada 20x20</t>
  </si>
  <si>
    <t>H. A. viga V1 (0.25 x 0.50 ;  hormigón Industrial 210 kg/cm2)</t>
  </si>
  <si>
    <t>H. A. viga V2  y V3 (0.20 x 0.50) ; hormigón Industrial 210)</t>
  </si>
  <si>
    <t>H. A. losa H=0.12 (hormigón Industrial 210)</t>
  </si>
  <si>
    <t>H. A. vuelo de losa H=0.12 (hormigón Industrial 210)</t>
  </si>
  <si>
    <t>MUROS DE BLOQUES EN :</t>
  </si>
  <si>
    <t>Muro bloques hormigón 8"   ,  acero 3/8" @ 40 cm</t>
  </si>
  <si>
    <t>Muro bloques hormigón 6" 3/8 @0.6  en antepecho</t>
  </si>
  <si>
    <t>TERMINACIÓN DE SUPERFICIE</t>
  </si>
  <si>
    <t>Pañete maestreado interior</t>
  </si>
  <si>
    <t>Pañete maestreado techo y vuelo</t>
  </si>
  <si>
    <t>Fraguache</t>
  </si>
  <si>
    <t>Pañete maestreado exterior</t>
  </si>
  <si>
    <t>Cornisas</t>
  </si>
  <si>
    <t>ml</t>
  </si>
  <si>
    <t>Goteros colgantes</t>
  </si>
  <si>
    <t>Cantos y mochetas</t>
  </si>
  <si>
    <t>.</t>
  </si>
  <si>
    <t>TERMINACIÓN DE TECHO</t>
  </si>
  <si>
    <t xml:space="preserve">Suministro y colocación de fino de techo nuevo </t>
  </si>
  <si>
    <r>
      <t>Suministro y colocación de lona asfáltica (5kg/m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), incluye primer y cemento plástico.</t>
    </r>
  </si>
  <si>
    <t xml:space="preserve">Zabaleta </t>
  </si>
  <si>
    <t xml:space="preserve">INSTALACIONES SANITARIAS </t>
  </si>
  <si>
    <t xml:space="preserve">Suministro e instalación de inodoro de tanque con tapa de caída lenta, de una pieza color blanco en porcelana, taza elongado y botón push, capacidad de tanque de 4.8 litros. Incluye todas las piezas y materiales necesarios para la instalación. Incluye salidas. </t>
  </si>
  <si>
    <t>ud</t>
  </si>
  <si>
    <t xml:space="preserve">Suministro e instalación de lavamanos ovalado de pedestal, pieza color blanco en porcelana, antimanchas de un hoyo con rebosadero. Sifón metálico de 1-1/4” con acabado cromado y boquilla con cola metálica con acabado cromado tipo push. Incluye todas las piezas y materiales necesarios para la instalación. Incluye salidas. </t>
  </si>
  <si>
    <t>Suministro e instalación fregadero sencillo de acero inoxidable (15"x 15"), incluye accesorios. (incluye salida).</t>
  </si>
  <si>
    <t>Suministro e instalación de llave de fregadero</t>
  </si>
  <si>
    <t xml:space="preserve">Suministro e instalación de llave monomando para lavamanos en acero inoxidable de 1 hoyo, color plateado,  tipo de manija en palanca y consumo de agua de 1.2 GPM. </t>
  </si>
  <si>
    <t>Suministro y confección  de Ventilación 3"</t>
  </si>
  <si>
    <t>Suministro e instalación de desagüe de piso cuadrado con rejilla cromada para salida de 2”, acabado en acero inoxidable.  Incluye sifón PVC para drenaje de 2” y salidas.</t>
  </si>
  <si>
    <t>Suministro y confección de Desagüe de techos 3" superficial anclados en muros (incluye rejilla de desagüe para techo, bajante hasta pios exterior)</t>
  </si>
  <si>
    <t>Suministro y confección de vertedero revestidos en porcelanato a una altura de 0.80m en muros y losa de piso</t>
  </si>
  <si>
    <t>Suministro y confección de cámaras de inspección (incluye tapón registro en entrada )</t>
  </si>
  <si>
    <t>Suministro y confección de trampa de grasa de  1.00mx 1.00m x 1.00m, interior pulido (Incluye tapa)</t>
  </si>
  <si>
    <t>Confección de Pozo filtrante encamisado en 8 pulg. PVC- SDR -32.5 ranurados</t>
  </si>
  <si>
    <t>pl</t>
  </si>
  <si>
    <t>Suministro e instalación de Bomba Myers de 3/4 HP y tanque hidroneumático (presurizado)  de 40 gas de fibra de vidrio (garantía de 5 años).</t>
  </si>
  <si>
    <t>Suministro e instalación de Tinaco de 500 gas</t>
  </si>
  <si>
    <t>Tuberías y Piezas  (incluye todos los insumos y materiales gastables para el suministro, drenaje, bombeo e instalaciones hidrosanitarias generales, salidas etc.)</t>
  </si>
  <si>
    <t>Excavación en tierra a mano (profundidad menor a 3 m). Para instalaciones sanitarias  en general</t>
  </si>
  <si>
    <t>Mano de obra plomero</t>
  </si>
  <si>
    <t>CAMARA SEPTICA 2.50 x 2.00x 1.7 (MEDIDAS INTERNAS)</t>
  </si>
  <si>
    <t xml:space="preserve">Excavación </t>
  </si>
  <si>
    <t>Bote material excavado</t>
  </si>
  <si>
    <t xml:space="preserve">Suministro y confección de Losa de techo e=0.15 m de espesor 3/8@0.2  Dir. X-X y  3/8@0.2 Dir.-y-y </t>
  </si>
  <si>
    <t>Suministro y confección de Losa de techo 0.15 m de espesor 3/8@0.15  Dir. X-X y  3/8@0.15 Dir.-y-y</t>
  </si>
  <si>
    <t>Muro bloques hormigón 8"  ,  acero 3/8" @ 40 cm (todos los hoyos llenos)</t>
  </si>
  <si>
    <t>Pañete pulido en losa de piso, techo y muros</t>
  </si>
  <si>
    <t>Zabaleta de piso</t>
  </si>
  <si>
    <t>m</t>
  </si>
  <si>
    <t>Mano de obra de conexion de línea sanitarias a séptico y séptico a filtrante (Incluye piezas y materiales)</t>
  </si>
  <si>
    <t>P.A</t>
  </si>
  <si>
    <t>CISTERNA 5,000 gas. (3.20 x 3.00 x 2.00 en tierra)</t>
  </si>
  <si>
    <t>Suministro y confección Viga de amarre 20 cm x 20 xm est. 3/8@0.2 m , 4 barras longitudinales 3/8"</t>
  </si>
  <si>
    <t>Confección de Cantos</t>
  </si>
  <si>
    <t>Suministro y confección de muro bloques hormigón 6"  3/8"@0.8</t>
  </si>
  <si>
    <t>Suministro y confección de tapa para cisterna</t>
  </si>
  <si>
    <t>H. A. columna Amarre  (20x20), acero longitudinal 4 @3/8", estribos@ 0.3 m</t>
  </si>
  <si>
    <t>H. A. viga V2 (0.20 x 0.50 ; hormigón Industrial 210)</t>
  </si>
  <si>
    <t>Pañete pulido</t>
  </si>
  <si>
    <t>Tuberías y piezas</t>
  </si>
  <si>
    <t>Zabaleta</t>
  </si>
  <si>
    <t>M.O. plomero</t>
  </si>
  <si>
    <t>TERMINACIÓN PISO</t>
  </si>
  <si>
    <t>Suministro y colocación de piso en granito 30 x 30 cm fondo blanco</t>
  </si>
  <si>
    <t>Pulido de piso de granito (Incluye brillado y cristalizado)</t>
  </si>
  <si>
    <t>Suministro y colocación de zócalos de 7 cm en granito  fondo blanco (con piezas de 40 x 40)</t>
  </si>
  <si>
    <t>Suministro e instalación de piso de vibrazo</t>
  </si>
  <si>
    <t>Suministro e instalación de zócalos de vibrazo</t>
  </si>
  <si>
    <t>Suministro e instalación de porcelanato 30.00 x 60.00 cms  en pisos de baños, incluye pegamento, derretido y separadores.</t>
  </si>
  <si>
    <t>REVESTIMIENTO</t>
  </si>
  <si>
    <t>Suministro e instalación de porcelanato 30.00 x 60.00 cms  en muros, incluye pegamento, derretido y separadores.</t>
  </si>
  <si>
    <t>Suministro e instalación de porcelanato de pared en meseta de cocina (h=0.45 mts)</t>
  </si>
  <si>
    <t>INSTALACIÓN ELÉCTRICA</t>
  </si>
  <si>
    <t>Suministro e instalación de salidas para Luces cenitales</t>
  </si>
  <si>
    <t>Suministro e Instalación de lámparas para luminarias Led 2" x 2" de superficies parabólicas con tubos T8 de 18W 24", 800 LM, 4000 K, 120-277 VAC, 40MIL horas CERTIFICACIÓN UL.</t>
  </si>
  <si>
    <t>Suministro e instalación Interruptores sencillos</t>
  </si>
  <si>
    <t>Suministro e instalación Interruptores doble</t>
  </si>
  <si>
    <t>Suministro e instalación Interruptores tres vías (3W)</t>
  </si>
  <si>
    <t>Suministro e instalación Toma-corrientes doble 120 v.</t>
  </si>
  <si>
    <t>Suministro e instalación de Salidas de Data y Teléfonos</t>
  </si>
  <si>
    <t>Suministro e instalación de Salidas para lámparas exteriores</t>
  </si>
  <si>
    <t>Suministro e instalación de Registro 10" x 10" x 4" , Eléctricos y Data  ( Instalado )</t>
  </si>
  <si>
    <t>Suministro e instalación Paneles de distribución 12/24 circuitos, incluye Breakers y M/O de instalación. (L, TC) y (A/A) y materiales menores para su instalación</t>
  </si>
  <si>
    <t>Suministro e instalación de Lámpara led de 150W tipo cobra, con fotoceldas</t>
  </si>
  <si>
    <t>Sistema de Puesta a Tierra, con Varillas de tierra 5/8" x 6', conector para varilla 5/8, Cable # 10 y M/O instalación.</t>
  </si>
  <si>
    <t>Salida y alimentación bomba de agua, con 2 THW # 10 (220V).</t>
  </si>
  <si>
    <t>Acometida eléctrica para Panel de Distribución 12/24 circuitos. Con 2 THW # 04 y 1 THW # 06, (Incluye actividades e insumos para su instalación)</t>
  </si>
  <si>
    <t>ML</t>
  </si>
  <si>
    <t>Suministro e instalación de Acometida telefónica Principal de poste a registro (incluye actividades relacionadas e insumos para su desarrollo)</t>
  </si>
  <si>
    <t>Suministro e instalación de Switch de seguridad de 100 Amp (incluye insumos y material gastable)</t>
  </si>
  <si>
    <t xml:space="preserve"> </t>
  </si>
  <si>
    <t>VENTANAS</t>
  </si>
  <si>
    <t>Suministro e instalación de ventanas Correderas aluminio bronce, vidrio bronce.(incluye insumos menores para su instalación, preparación de huecos y actividades relacionadas para su instalación)</t>
  </si>
  <si>
    <t>p2</t>
  </si>
  <si>
    <t>PINTURA</t>
  </si>
  <si>
    <t>Suministro y aplicación de pintura base (Incluye preparación de superficie, masillado y lijado).</t>
  </si>
  <si>
    <t>Suministro y aplicación de pintura satinada exterior (Incluye preparación de superficie, masillado y lijado).</t>
  </si>
  <si>
    <t>Suministro y aplicación de pintura en techo (Incluye preparación de superficie, masillado y lijado).</t>
  </si>
  <si>
    <t>Suministro y aplicación de pintura satinada en muro interior (Incluye preparación de superficie, masillado y lijado).</t>
  </si>
  <si>
    <t>VERJA FRONTAL, POSTERIOR  Y  LATERAL DERECHA</t>
  </si>
  <si>
    <t xml:space="preserve">Excavación zapatas </t>
  </si>
  <si>
    <t>m3c</t>
  </si>
  <si>
    <t>Bote de material</t>
  </si>
  <si>
    <t>Zapata muro 8", 0,6 mx .25,  hormigón 210kg/cm2 para verja perimetral- (Tramo frontal)</t>
  </si>
  <si>
    <t>Zapata muro 6", .45 x .20,  hormigón 1:3:5 para verja perimetral- (Tramo de malla ciclónica)</t>
  </si>
  <si>
    <t>Zapata columnas Amarre  (1 m x1 m x 0.25 m)  hormigón Industrial 210 -Tramo de frontal )</t>
  </si>
  <si>
    <t>Zapata columnas Amarre (0.5 m x0.5m x0,25 m)  hormigón Industrial 210 -Tramo de malla ciclónica)</t>
  </si>
  <si>
    <t>H. A. columna   (40x40), acero longitudinal 6 @1/2", estribos@ 0.2 m (exteriores)-Zona frontal</t>
  </si>
  <si>
    <t>H. A. columna Amarre  (15x15), acero longitudinal 4 @3/8", estribos@ 0.25 m(Tramo de malla ciclónica)</t>
  </si>
  <si>
    <t>H. A. viga de amarre en verja perimetral 20x20 cm , 4 barras de 3/8" longitudinal, estribos 3/8" @0.2 (tramo frontal) hormigón Industrial 210 kg/cm2</t>
  </si>
  <si>
    <t>Muro bloques hormigón 8"  en verja perimetral ,3/8"@0.8 m  altura de 60 cm sobre NP y 40 cm BNP</t>
  </si>
  <si>
    <t>Muro bloques hormigón 6"  en verja perimetral ,3/8"@0.8 m  altura de 60 cm sobre NP y 40 cm BNP</t>
  </si>
  <si>
    <t>Pañete maestrado en verja exterior</t>
  </si>
  <si>
    <t>Confección de Cantos y mochetas</t>
  </si>
  <si>
    <t>Suministro y confección de puerta de hierro peatonal</t>
  </si>
  <si>
    <t>Suministro y confección de protectores de hierro en verja (incluye oxido negro)</t>
  </si>
  <si>
    <t>Capiteles de columnas</t>
  </si>
  <si>
    <t>Suministro y aplicación de pintura satinada exterior en verja (Incluye preparación de superficie, masillado y lijado).</t>
  </si>
  <si>
    <t>Suministro e instalación de malla ciclónica (Incluye piezas y accesorios de instalación)  H= 1.80 m (6 pie)</t>
  </si>
  <si>
    <t>RAMPA DE ACCESO PARA PERSONAS CON DISCAPACIDAD Y ESCALERA DE ACCESO</t>
  </si>
  <si>
    <t xml:space="preserve">Excavación de zapatas de muros de 15" </t>
  </si>
  <si>
    <t xml:space="preserve"> Hormigón Armado en zapata de muros 0.45 x 0.25 Acero transversal 3/8"@20cm, Acero long. 3 de 3/8" </t>
  </si>
  <si>
    <t xml:space="preserve">Suministro y colocación bloques de 6" 3/8" @ 0.40mts todas las cámaras llenas. BNP y SNP </t>
  </si>
  <si>
    <t xml:space="preserve"> Hormigón Armado en columnas de amarre 0.15 x 0.20 mt. Estr. 3/8"@0.20mts. Long. 4 barras 3/8" </t>
  </si>
  <si>
    <t xml:space="preserve"> Hormigón Armado en viga de amarre 0.20 x 0.20 mt. Estr. 3/8"@0.20mts. Long. 4 barras 3/8" 1.80 m3 0.00</t>
  </si>
  <si>
    <t>Relleno compactado (E=0.50) material clasificado 10.50 m3 0.00</t>
  </si>
  <si>
    <t>Losa H.A (Chapapote) para colocación de piso de vibrazo</t>
  </si>
  <si>
    <t>Suministro y colocación de piso en vibrazo gris 40 x 40</t>
  </si>
  <si>
    <t xml:space="preserve">Pañete en muros de bloques y elementos estructurales </t>
  </si>
  <si>
    <t xml:space="preserve">Cantos  </t>
  </si>
  <si>
    <t xml:space="preserve"> Baranda en Rampa para personas con discapacidad de tubos de 2", 1 1/2" y 3/8" en Acero Inoxidable (Ver detalles en planos)</t>
  </si>
  <si>
    <t>Formación de escalones en hormigón de escalera (Huellas y contrahuellas)</t>
  </si>
  <si>
    <t xml:space="preserve">Suministro e instalación de escalones de Granito fondo blanco en 
entrada principal (Incluye zócalos, huella, contra huella ,brillado y pulido). 
</t>
  </si>
  <si>
    <t>MISCELÁNEOS</t>
  </si>
  <si>
    <t>Acceso vehicular (losa con acero malla)</t>
  </si>
  <si>
    <t>Suministro y colocación de tierra negra</t>
  </si>
  <si>
    <t xml:space="preserve">Suministro y colocación de grava blanca </t>
  </si>
  <si>
    <t>Suministro y colocación de césped</t>
  </si>
  <si>
    <t>Acera calle frontal</t>
  </si>
  <si>
    <t>Acera perimetral en hormigón simple 180 kg/cm2</t>
  </si>
  <si>
    <t xml:space="preserve">Gravilla regada en área exterior (h=10 cms) </t>
  </si>
  <si>
    <t>Jardineras con cornisas y jardinería</t>
  </si>
  <si>
    <t>pa</t>
  </si>
  <si>
    <t>Astas de banderas HG (incluye driza )</t>
  </si>
  <si>
    <t>Suministro e instalación de espejo plano rectangular de 0.70x1.00 m y 5 mm de espesor, sin marco, con canto pulido y sujetadores para pared de acero inoxidable no visibles.</t>
  </si>
  <si>
    <t>Suministro e Instalación de dispensador de papel higiénico jumbo PVC, acabado blanco, rollo de 9” para montaje en pared con cerradura</t>
  </si>
  <si>
    <t>Suministro e instalación de dispensador de rollos de papel toalla para manos en PVC, montaje en pared.</t>
  </si>
  <si>
    <t>Suministro y confección de gabinete de piso en caoba (ver planos)</t>
  </si>
  <si>
    <t>Suministro y confección de gabinete de pared en caoba  (ver planos)</t>
  </si>
  <si>
    <t>Suministro e instalación de tope de granito gris  (ver planos)</t>
  </si>
  <si>
    <t>Suministro e instalación de barras de apoyo para baños en acero inoxidables de 36'' de longitud y 1 ½” diámetro de barra, acabado cromado con cubre faltas.   (ver planos)</t>
  </si>
  <si>
    <t>Suministro e instalación de llave de jardín</t>
  </si>
  <si>
    <t>Suministro e instalación de espejo plano rectangular de 0.70x1.00 m y 5 mm de espesor, sin marco, con canto pulido y sujetadores para pared de acero inoxidable.</t>
  </si>
  <si>
    <t>Limpieza final</t>
  </si>
  <si>
    <t>PA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</si>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</sst>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[$$-2C0A]\ #,##0.00"/>
    <numFmt numFmtId="167" formatCode="_(&quot;RD$&quot;* #,##0.00_);_(&quot;RD$&quot;* \(#,##0.00\);_(&quot;RD$&quot;* &quot;-&quot;??_);_(@_)"/>
    <numFmt numFmtId="168" formatCode="[$-F800]dddd\,\ mmmm\ dd\,\ yy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6"/>
      <color indexed="8"/>
      <name val="Arial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3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5" borderId="4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6" borderId="0" xfId="0" applyFont="1" applyFill="1"/>
    <xf numFmtId="0" fontId="8" fillId="6" borderId="0" xfId="0" applyFont="1" applyFill="1"/>
    <xf numFmtId="0" fontId="11" fillId="5" borderId="13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2" fillId="6" borderId="0" xfId="0" applyFont="1" applyFill="1"/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4" fontId="16" fillId="3" borderId="2" xfId="2" applyNumberFormat="1" applyFont="1" applyFill="1" applyBorder="1" applyAlignment="1">
      <alignment horizontal="right"/>
    </xf>
    <xf numFmtId="4" fontId="16" fillId="3" borderId="2" xfId="2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4" fontId="16" fillId="0" borderId="0" xfId="2" applyNumberFormat="1" applyFont="1" applyFill="1" applyBorder="1" applyAlignment="1">
      <alignment horizontal="right" vertical="center"/>
    </xf>
    <xf numFmtId="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right"/>
    </xf>
    <xf numFmtId="4" fontId="16" fillId="0" borderId="0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justify"/>
    </xf>
    <xf numFmtId="2" fontId="15" fillId="0" borderId="0" xfId="0" applyNumberFormat="1" applyFont="1" applyAlignment="1">
      <alignment horizontal="center" vertical="center"/>
    </xf>
    <xf numFmtId="4" fontId="15" fillId="0" borderId="0" xfId="4" applyNumberFormat="1" applyFont="1" applyBorder="1" applyAlignment="1" applyProtection="1">
      <alignment horizontal="center"/>
    </xf>
    <xf numFmtId="4" fontId="15" fillId="0" borderId="0" xfId="0" applyNumberFormat="1" applyFont="1" applyAlignment="1">
      <alignment horizontal="center"/>
    </xf>
    <xf numFmtId="10" fontId="15" fillId="0" borderId="0" xfId="4" applyNumberFormat="1" applyFont="1" applyBorder="1" applyAlignment="1">
      <alignment horizontal="center"/>
    </xf>
    <xf numFmtId="4" fontId="15" fillId="0" borderId="0" xfId="2" applyNumberFormat="1" applyFont="1" applyFill="1" applyBorder="1" applyAlignment="1">
      <alignment horizontal="right"/>
    </xf>
    <xf numFmtId="4" fontId="15" fillId="0" borderId="0" xfId="3" applyNumberFormat="1" applyFont="1" applyFill="1" applyBorder="1" applyAlignment="1">
      <alignment horizontal="right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8" fillId="9" borderId="0" xfId="0" applyNumberFormat="1" applyFont="1" applyFill="1" applyAlignment="1">
      <alignment horizontal="center" vertical="center"/>
    </xf>
    <xf numFmtId="0" fontId="5" fillId="9" borderId="0" xfId="0" applyFont="1" applyFill="1"/>
    <xf numFmtId="2" fontId="16" fillId="9" borderId="0" xfId="2" applyNumberFormat="1" applyFont="1" applyFill="1" applyBorder="1" applyAlignment="1">
      <alignment horizontal="right"/>
    </xf>
    <xf numFmtId="43" fontId="16" fillId="9" borderId="0" xfId="2" applyFont="1" applyFill="1" applyBorder="1" applyAlignment="1">
      <alignment horizontal="right"/>
    </xf>
    <xf numFmtId="40" fontId="16" fillId="9" borderId="0" xfId="2" applyNumberFormat="1" applyFont="1" applyFill="1" applyBorder="1" applyAlignment="1">
      <alignment horizontal="right"/>
    </xf>
    <xf numFmtId="167" fontId="16" fillId="9" borderId="0" xfId="3" applyNumberFormat="1" applyFont="1" applyFill="1" applyBorder="1" applyAlignment="1">
      <alignment horizontal="right"/>
    </xf>
    <xf numFmtId="164" fontId="15" fillId="10" borderId="1" xfId="0" applyNumberFormat="1" applyFont="1" applyFill="1" applyBorder="1" applyAlignment="1">
      <alignment horizontal="right" vertical="center"/>
    </xf>
    <xf numFmtId="2" fontId="20" fillId="10" borderId="2" xfId="0" applyNumberFormat="1" applyFont="1" applyFill="1" applyBorder="1" applyAlignment="1">
      <alignment vertical="center"/>
    </xf>
    <xf numFmtId="4" fontId="20" fillId="10" borderId="2" xfId="2" applyNumberFormat="1" applyFont="1" applyFill="1" applyBorder="1" applyAlignment="1">
      <alignment horizontal="center" vertical="center"/>
    </xf>
    <xf numFmtId="43" fontId="20" fillId="10" borderId="2" xfId="2" applyFont="1" applyFill="1" applyBorder="1" applyAlignment="1">
      <alignment horizontal="center" vertical="center"/>
    </xf>
    <xf numFmtId="40" fontId="20" fillId="10" borderId="2" xfId="2" applyNumberFormat="1" applyFont="1" applyFill="1" applyBorder="1" applyAlignment="1">
      <alignment horizontal="right" vertical="center"/>
    </xf>
    <xf numFmtId="167" fontId="20" fillId="10" borderId="3" xfId="3" applyNumberFormat="1" applyFont="1" applyFill="1" applyBorder="1" applyAlignment="1">
      <alignment horizontal="right" vertical="center"/>
    </xf>
    <xf numFmtId="164" fontId="15" fillId="6" borderId="0" xfId="0" applyNumberFormat="1" applyFont="1" applyFill="1" applyAlignment="1">
      <alignment horizontal="right" vertical="center"/>
    </xf>
    <xf numFmtId="2" fontId="20" fillId="6" borderId="0" xfId="0" applyNumberFormat="1" applyFont="1" applyFill="1" applyAlignment="1">
      <alignment vertical="center"/>
    </xf>
    <xf numFmtId="4" fontId="20" fillId="6" borderId="0" xfId="2" applyNumberFormat="1" applyFont="1" applyFill="1" applyBorder="1" applyAlignment="1">
      <alignment horizontal="center" vertical="center"/>
    </xf>
    <xf numFmtId="43" fontId="20" fillId="6" borderId="0" xfId="2" applyFont="1" applyFill="1" applyBorder="1" applyAlignment="1">
      <alignment horizontal="center" vertical="center"/>
    </xf>
    <xf numFmtId="40" fontId="20" fillId="6" borderId="0" xfId="2" applyNumberFormat="1" applyFont="1" applyFill="1" applyBorder="1" applyAlignment="1">
      <alignment horizontal="right" vertical="center"/>
    </xf>
    <xf numFmtId="167" fontId="20" fillId="6" borderId="0" xfId="3" applyNumberFormat="1" applyFont="1" applyFill="1" applyBorder="1" applyAlignment="1">
      <alignment horizontal="right" vertical="center"/>
    </xf>
    <xf numFmtId="164" fontId="15" fillId="9" borderId="0" xfId="0" applyNumberFormat="1" applyFont="1" applyFill="1" applyAlignment="1">
      <alignment horizontal="right" vertical="center"/>
    </xf>
    <xf numFmtId="2" fontId="20" fillId="9" borderId="0" xfId="0" applyNumberFormat="1" applyFont="1" applyFill="1" applyAlignment="1">
      <alignment vertical="center"/>
    </xf>
    <xf numFmtId="4" fontId="20" fillId="9" borderId="0" xfId="2" applyNumberFormat="1" applyFont="1" applyFill="1" applyBorder="1" applyAlignment="1">
      <alignment horizontal="center" vertical="center"/>
    </xf>
    <xf numFmtId="43" fontId="20" fillId="9" borderId="0" xfId="2" applyFont="1" applyFill="1" applyBorder="1" applyAlignment="1">
      <alignment horizontal="center" vertical="center"/>
    </xf>
    <xf numFmtId="40" fontId="20" fillId="9" borderId="0" xfId="2" applyNumberFormat="1" applyFont="1" applyFill="1" applyBorder="1" applyAlignment="1">
      <alignment horizontal="right" vertical="center"/>
    </xf>
    <xf numFmtId="167" fontId="20" fillId="9" borderId="0" xfId="3" applyNumberFormat="1" applyFont="1" applyFill="1" applyBorder="1" applyAlignment="1">
      <alignment horizontal="right" vertical="center"/>
    </xf>
    <xf numFmtId="2" fontId="16" fillId="9" borderId="0" xfId="0" applyNumberFormat="1" applyFont="1" applyFill="1" applyAlignment="1">
      <alignment horizontal="center" vertical="center"/>
    </xf>
    <xf numFmtId="2" fontId="16" fillId="9" borderId="0" xfId="0" applyNumberFormat="1" applyFont="1" applyFill="1" applyAlignment="1">
      <alignment vertical="center"/>
    </xf>
    <xf numFmtId="0" fontId="21" fillId="0" borderId="0" xfId="0" applyFont="1" applyAlignment="1">
      <alignment horizontal="center"/>
    </xf>
    <xf numFmtId="2" fontId="16" fillId="9" borderId="0" xfId="11" applyNumberFormat="1" applyFont="1" applyFill="1" applyBorder="1" applyAlignment="1">
      <alignment horizontal="right"/>
    </xf>
    <xf numFmtId="43" fontId="16" fillId="9" borderId="0" xfId="11" applyFont="1" applyFill="1" applyBorder="1" applyAlignment="1">
      <alignment horizontal="right"/>
    </xf>
    <xf numFmtId="40" fontId="16" fillId="9" borderId="0" xfId="11" applyNumberFormat="1" applyFont="1" applyFill="1" applyBorder="1" applyAlignment="1">
      <alignment horizontal="right"/>
    </xf>
    <xf numFmtId="4" fontId="20" fillId="10" borderId="2" xfId="11" applyNumberFormat="1" applyFont="1" applyFill="1" applyBorder="1" applyAlignment="1">
      <alignment horizontal="center" vertical="center"/>
    </xf>
    <xf numFmtId="43" fontId="20" fillId="10" borderId="2" xfId="11" applyFont="1" applyFill="1" applyBorder="1" applyAlignment="1">
      <alignment horizontal="center" vertical="center"/>
    </xf>
    <xf numFmtId="40" fontId="20" fillId="10" borderId="2" xfId="11" applyNumberFormat="1" applyFont="1" applyFill="1" applyBorder="1" applyAlignment="1">
      <alignment horizontal="right" vertical="center"/>
    </xf>
    <xf numFmtId="2" fontId="15" fillId="11" borderId="13" xfId="0" applyNumberFormat="1" applyFont="1" applyFill="1" applyBorder="1" applyAlignment="1">
      <alignment horizontal="center" vertical="center"/>
    </xf>
    <xf numFmtId="43" fontId="20" fillId="0" borderId="0" xfId="2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wrapText="1"/>
    </xf>
    <xf numFmtId="4" fontId="13" fillId="9" borderId="0" xfId="1" applyNumberFormat="1" applyFont="1" applyFill="1" applyBorder="1" applyAlignment="1">
      <alignment horizontal="center" vertical="center"/>
    </xf>
    <xf numFmtId="4" fontId="13" fillId="9" borderId="0" xfId="1" applyNumberFormat="1" applyFont="1" applyFill="1" applyBorder="1" applyAlignment="1">
      <alignment horizontal="center"/>
    </xf>
    <xf numFmtId="2" fontId="16" fillId="9" borderId="0" xfId="2" applyNumberFormat="1" applyFont="1" applyFill="1" applyBorder="1" applyAlignment="1">
      <alignment horizontal="right" vertical="center"/>
    </xf>
    <xf numFmtId="43" fontId="16" fillId="9" borderId="0" xfId="2" applyFont="1" applyFill="1" applyBorder="1" applyAlignment="1">
      <alignment horizontal="right" vertical="center"/>
    </xf>
    <xf numFmtId="40" fontId="16" fillId="9" borderId="0" xfId="2" applyNumberFormat="1" applyFont="1" applyFill="1" applyBorder="1" applyAlignment="1">
      <alignment horizontal="right" vertical="center"/>
    </xf>
    <xf numFmtId="167" fontId="16" fillId="9" borderId="0" xfId="3" applyNumberFormat="1" applyFont="1" applyFill="1" applyBorder="1" applyAlignment="1">
      <alignment horizontal="right" vertical="center"/>
    </xf>
    <xf numFmtId="2" fontId="14" fillId="9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vertical="center" wrapText="1"/>
    </xf>
    <xf numFmtId="4" fontId="14" fillId="9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4" fontId="14" fillId="9" borderId="0" xfId="0" applyNumberFormat="1" applyFont="1" applyFill="1" applyAlignment="1">
      <alignment vertical="center"/>
    </xf>
    <xf numFmtId="165" fontId="14" fillId="9" borderId="0" xfId="0" applyNumberFormat="1" applyFont="1" applyFill="1" applyAlignment="1">
      <alignment vertical="center"/>
    </xf>
    <xf numFmtId="2" fontId="22" fillId="9" borderId="0" xfId="13" applyNumberFormat="1" applyFont="1" applyFill="1" applyAlignment="1">
      <alignment horizontal="left" vertical="center"/>
    </xf>
    <xf numFmtId="0" fontId="22" fillId="9" borderId="0" xfId="0" applyFont="1" applyFill="1" applyAlignment="1">
      <alignment vertical="center"/>
    </xf>
    <xf numFmtId="2" fontId="15" fillId="9" borderId="0" xfId="0" applyNumberFormat="1" applyFont="1" applyFill="1" applyAlignment="1">
      <alignment horizontal="center" vertical="center"/>
    </xf>
    <xf numFmtId="4" fontId="15" fillId="9" borderId="0" xfId="4" applyNumberFormat="1" applyFont="1" applyFill="1" applyBorder="1" applyAlignment="1" applyProtection="1">
      <alignment horizontal="center"/>
    </xf>
    <xf numFmtId="4" fontId="15" fillId="9" borderId="0" xfId="0" applyNumberFormat="1" applyFont="1" applyFill="1" applyAlignment="1">
      <alignment horizontal="center"/>
    </xf>
    <xf numFmtId="10" fontId="15" fillId="9" borderId="0" xfId="4" applyNumberFormat="1" applyFont="1" applyFill="1" applyBorder="1" applyAlignment="1">
      <alignment horizontal="center"/>
    </xf>
    <xf numFmtId="4" fontId="15" fillId="9" borderId="0" xfId="2" applyNumberFormat="1" applyFont="1" applyFill="1" applyBorder="1" applyAlignment="1">
      <alignment horizontal="right"/>
    </xf>
    <xf numFmtId="4" fontId="16" fillId="9" borderId="0" xfId="2" applyNumberFormat="1" applyFont="1" applyFill="1" applyBorder="1" applyAlignment="1">
      <alignment horizontal="right"/>
    </xf>
    <xf numFmtId="4" fontId="15" fillId="9" borderId="0" xfId="4" applyNumberFormat="1" applyFont="1" applyFill="1" applyAlignment="1" applyProtection="1">
      <alignment horizontal="center"/>
    </xf>
    <xf numFmtId="10" fontId="15" fillId="9" borderId="0" xfId="4" applyNumberFormat="1" applyFont="1" applyFill="1"/>
    <xf numFmtId="4" fontId="16" fillId="9" borderId="0" xfId="4" applyNumberFormat="1" applyFont="1" applyFill="1" applyAlignment="1"/>
    <xf numFmtId="4" fontId="16" fillId="9" borderId="0" xfId="4" applyNumberFormat="1" applyFont="1" applyFill="1"/>
    <xf numFmtId="2" fontId="15" fillId="9" borderId="0" xfId="0" applyNumberFormat="1" applyFont="1" applyFill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4" fontId="15" fillId="9" borderId="0" xfId="4" applyNumberFormat="1" applyFont="1" applyFill="1" applyBorder="1" applyAlignment="1" applyProtection="1">
      <alignment horizontal="center" vertical="center" wrapText="1"/>
    </xf>
    <xf numFmtId="4" fontId="15" fillId="9" borderId="0" xfId="0" applyNumberFormat="1" applyFont="1" applyFill="1" applyAlignment="1">
      <alignment horizontal="center" vertical="center" wrapText="1"/>
    </xf>
    <xf numFmtId="10" fontId="15" fillId="9" borderId="0" xfId="4" applyNumberFormat="1" applyFont="1" applyFill="1" applyBorder="1" applyAlignment="1">
      <alignment horizontal="center" vertical="center" wrapText="1"/>
    </xf>
    <xf numFmtId="4" fontId="15" fillId="9" borderId="0" xfId="2" applyNumberFormat="1" applyFont="1" applyFill="1" applyBorder="1" applyAlignment="1">
      <alignment horizontal="center" wrapText="1"/>
    </xf>
    <xf numFmtId="4" fontId="15" fillId="9" borderId="0" xfId="3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center"/>
    </xf>
    <xf numFmtId="2" fontId="16" fillId="3" borderId="2" xfId="0" applyNumberFormat="1" applyFont="1" applyFill="1" applyBorder="1"/>
    <xf numFmtId="165" fontId="13" fillId="4" borderId="3" xfId="1" applyNumberFormat="1" applyFont="1" applyFill="1" applyBorder="1" applyAlignment="1"/>
    <xf numFmtId="165" fontId="13" fillId="4" borderId="3" xfId="1" applyNumberFormat="1" applyFont="1" applyFill="1" applyBorder="1" applyAlignment="1">
      <alignment vertical="center"/>
    </xf>
    <xf numFmtId="2" fontId="16" fillId="9" borderId="0" xfId="0" applyNumberFormat="1" applyFont="1" applyFill="1" applyAlignment="1">
      <alignment horizontal="center"/>
    </xf>
    <xf numFmtId="2" fontId="16" fillId="9" borderId="0" xfId="13" applyNumberFormat="1" applyFont="1" applyFill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2" fontId="15" fillId="10" borderId="1" xfId="0" applyNumberFormat="1" applyFont="1" applyFill="1" applyBorder="1" applyAlignment="1">
      <alignment horizontal="center" vertical="center"/>
    </xf>
    <xf numFmtId="2" fontId="16" fillId="10" borderId="2" xfId="0" applyNumberFormat="1" applyFont="1" applyFill="1" applyBorder="1" applyAlignment="1">
      <alignment vertical="center"/>
    </xf>
    <xf numFmtId="4" fontId="16" fillId="10" borderId="2" xfId="2" applyNumberFormat="1" applyFont="1" applyFill="1" applyBorder="1" applyAlignment="1">
      <alignment horizontal="right" vertical="center"/>
    </xf>
    <xf numFmtId="4" fontId="16" fillId="10" borderId="2" xfId="2" applyNumberFormat="1" applyFont="1" applyFill="1" applyBorder="1" applyAlignment="1">
      <alignment horizontal="center" vertical="center"/>
    </xf>
    <xf numFmtId="2" fontId="16" fillId="3" borderId="10" xfId="0" applyNumberFormat="1" applyFont="1" applyFill="1" applyBorder="1" applyAlignment="1">
      <alignment vertical="center"/>
    </xf>
    <xf numFmtId="4" fontId="16" fillId="3" borderId="10" xfId="2" applyNumberFormat="1" applyFont="1" applyFill="1" applyBorder="1" applyAlignment="1">
      <alignment horizontal="right" vertical="center"/>
    </xf>
    <xf numFmtId="4" fontId="16" fillId="3" borderId="10" xfId="2" applyNumberFormat="1" applyFont="1" applyFill="1" applyBorder="1" applyAlignment="1">
      <alignment horizontal="center" vertical="center"/>
    </xf>
    <xf numFmtId="164" fontId="15" fillId="10" borderId="9" xfId="0" applyNumberFormat="1" applyFont="1" applyFill="1" applyBorder="1" applyAlignment="1">
      <alignment horizontal="center" vertical="center"/>
    </xf>
    <xf numFmtId="2" fontId="16" fillId="10" borderId="10" xfId="0" applyNumberFormat="1" applyFont="1" applyFill="1" applyBorder="1" applyAlignment="1">
      <alignment vertical="center"/>
    </xf>
    <xf numFmtId="4" fontId="16" fillId="10" borderId="10" xfId="2" applyNumberFormat="1" applyFont="1" applyFill="1" applyBorder="1" applyAlignment="1">
      <alignment horizontal="right" vertical="center"/>
    </xf>
    <xf numFmtId="4" fontId="16" fillId="10" borderId="10" xfId="2" applyNumberFormat="1" applyFont="1" applyFill="1" applyBorder="1" applyAlignment="1">
      <alignment horizontal="center" vertical="center"/>
    </xf>
    <xf numFmtId="165" fontId="13" fillId="10" borderId="3" xfId="1" applyNumberFormat="1" applyFont="1" applyFill="1" applyBorder="1" applyAlignment="1">
      <alignment vertical="center"/>
    </xf>
    <xf numFmtId="2" fontId="16" fillId="3" borderId="6" xfId="0" applyNumberFormat="1" applyFont="1" applyFill="1" applyBorder="1" applyAlignment="1">
      <alignment vertical="center"/>
    </xf>
    <xf numFmtId="4" fontId="16" fillId="3" borderId="6" xfId="2" applyNumberFormat="1" applyFont="1" applyFill="1" applyBorder="1" applyAlignment="1">
      <alignment horizontal="right" vertical="center"/>
    </xf>
    <xf numFmtId="4" fontId="16" fillId="3" borderId="6" xfId="2" applyNumberFormat="1" applyFont="1" applyFill="1" applyBorder="1" applyAlignment="1">
      <alignment horizontal="center" vertical="center"/>
    </xf>
    <xf numFmtId="10" fontId="16" fillId="3" borderId="6" xfId="4" applyNumberFormat="1" applyFont="1" applyFill="1" applyBorder="1" applyAlignment="1">
      <alignment horizontal="right" vertical="center"/>
    </xf>
    <xf numFmtId="10" fontId="16" fillId="3" borderId="10" xfId="4" applyNumberFormat="1" applyFont="1" applyFill="1" applyBorder="1" applyAlignment="1">
      <alignment horizontal="right" vertical="center"/>
    </xf>
    <xf numFmtId="10" fontId="16" fillId="3" borderId="10" xfId="4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0" fontId="15" fillId="9" borderId="25" xfId="0" applyFont="1" applyFill="1" applyBorder="1" applyAlignment="1">
      <alignment horizontal="left" vertical="center" wrapText="1"/>
    </xf>
    <xf numFmtId="4" fontId="15" fillId="5" borderId="25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43" fontId="15" fillId="0" borderId="26" xfId="2" applyFont="1" applyBorder="1" applyAlignment="1">
      <alignment horizontal="right" vertical="center"/>
    </xf>
    <xf numFmtId="43" fontId="15" fillId="9" borderId="27" xfId="2" applyFont="1" applyFill="1" applyBorder="1" applyAlignment="1">
      <alignment horizontal="right" vertical="center"/>
    </xf>
    <xf numFmtId="2" fontId="15" fillId="0" borderId="28" xfId="0" applyNumberFormat="1" applyFont="1" applyBorder="1" applyAlignment="1">
      <alignment horizontal="center" vertical="center"/>
    </xf>
    <xf numFmtId="0" fontId="15" fillId="9" borderId="29" xfId="0" applyFont="1" applyFill="1" applyBorder="1" applyAlignment="1">
      <alignment horizontal="left" vertical="center" wrapText="1"/>
    </xf>
    <xf numFmtId="4" fontId="15" fillId="5" borderId="29" xfId="0" applyNumberFormat="1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43" fontId="15" fillId="0" borderId="29" xfId="2" applyFont="1" applyBorder="1" applyAlignment="1">
      <alignment horizontal="right" vertical="center"/>
    </xf>
    <xf numFmtId="43" fontId="15" fillId="9" borderId="30" xfId="2" applyFont="1" applyFill="1" applyBorder="1" applyAlignment="1">
      <alignment horizontal="right" vertical="center"/>
    </xf>
    <xf numFmtId="43" fontId="15" fillId="9" borderId="29" xfId="2" applyFont="1" applyFill="1" applyBorder="1" applyAlignment="1">
      <alignment horizontal="right" vertical="center"/>
    </xf>
    <xf numFmtId="43" fontId="15" fillId="0" borderId="33" xfId="2" applyFont="1" applyBorder="1" applyAlignment="1">
      <alignment horizontal="right" vertical="center"/>
    </xf>
    <xf numFmtId="43" fontId="15" fillId="0" borderId="34" xfId="2" applyFont="1" applyBorder="1" applyAlignment="1">
      <alignment horizontal="right" vertical="center"/>
    </xf>
    <xf numFmtId="43" fontId="15" fillId="0" borderId="30" xfId="2" applyFont="1" applyBorder="1" applyAlignment="1">
      <alignment horizontal="right" vertical="center"/>
    </xf>
    <xf numFmtId="43" fontId="15" fillId="9" borderId="32" xfId="2" applyFont="1" applyFill="1" applyBorder="1" applyAlignment="1">
      <alignment horizontal="right" vertical="center"/>
    </xf>
    <xf numFmtId="43" fontId="15" fillId="9" borderId="34" xfId="2" applyFont="1" applyFill="1" applyBorder="1" applyAlignment="1">
      <alignment horizontal="right" vertical="center"/>
    </xf>
    <xf numFmtId="43" fontId="15" fillId="9" borderId="33" xfId="2" applyFont="1" applyFill="1" applyBorder="1" applyAlignment="1">
      <alignment horizontal="right" vertical="center"/>
    </xf>
    <xf numFmtId="43" fontId="15" fillId="9" borderId="27" xfId="11" applyFont="1" applyFill="1" applyBorder="1" applyAlignment="1">
      <alignment horizontal="right" vertical="center"/>
    </xf>
    <xf numFmtId="43" fontId="15" fillId="0" borderId="29" xfId="11" applyFont="1" applyBorder="1" applyAlignment="1">
      <alignment horizontal="right" vertical="center"/>
    </xf>
    <xf numFmtId="43" fontId="15" fillId="9" borderId="30" xfId="11" applyFont="1" applyFill="1" applyBorder="1" applyAlignment="1">
      <alignment horizontal="right" vertical="center"/>
    </xf>
    <xf numFmtId="43" fontId="15" fillId="0" borderId="30" xfId="11" applyFont="1" applyBorder="1" applyAlignment="1">
      <alignment horizontal="right" vertical="center"/>
    </xf>
    <xf numFmtId="43" fontId="15" fillId="9" borderId="34" xfId="11" applyFont="1" applyFill="1" applyBorder="1" applyAlignment="1">
      <alignment horizontal="right" vertical="center"/>
    </xf>
    <xf numFmtId="43" fontId="15" fillId="9" borderId="26" xfId="2" applyFont="1" applyFill="1" applyBorder="1" applyAlignment="1">
      <alignment horizontal="right" vertical="center"/>
    </xf>
    <xf numFmtId="43" fontId="15" fillId="0" borderId="37" xfId="2" applyFont="1" applyBorder="1" applyAlignment="1">
      <alignment horizontal="right" vertical="center"/>
    </xf>
    <xf numFmtId="43" fontId="15" fillId="9" borderId="38" xfId="2" applyFont="1" applyFill="1" applyBorder="1" applyAlignment="1">
      <alignment horizontal="right" vertical="center"/>
    </xf>
    <xf numFmtId="2" fontId="15" fillId="0" borderId="39" xfId="0" applyNumberFormat="1" applyFont="1" applyBorder="1" applyAlignment="1">
      <alignment horizontal="center" vertical="center"/>
    </xf>
    <xf numFmtId="10" fontId="15" fillId="0" borderId="40" xfId="4" applyNumberFormat="1" applyFont="1" applyBorder="1" applyAlignment="1">
      <alignment horizontal="center" vertical="center"/>
    </xf>
    <xf numFmtId="4" fontId="15" fillId="0" borderId="40" xfId="2" applyNumberFormat="1" applyFont="1" applyFill="1" applyBorder="1" applyAlignment="1">
      <alignment horizontal="right" vertical="center"/>
    </xf>
    <xf numFmtId="4" fontId="15" fillId="0" borderId="41" xfId="3" applyNumberFormat="1" applyFont="1" applyFill="1" applyBorder="1" applyAlignment="1">
      <alignment horizontal="right" vertical="center"/>
    </xf>
    <xf numFmtId="2" fontId="15" fillId="0" borderId="42" xfId="0" applyNumberFormat="1" applyFont="1" applyBorder="1" applyAlignment="1">
      <alignment horizontal="center" vertical="center"/>
    </xf>
    <xf numFmtId="10" fontId="15" fillId="0" borderId="43" xfId="4" applyNumberFormat="1" applyFont="1" applyBorder="1" applyAlignment="1">
      <alignment horizontal="center" vertical="center"/>
    </xf>
    <xf numFmtId="4" fontId="15" fillId="0" borderId="43" xfId="2" applyNumberFormat="1" applyFont="1" applyFill="1" applyBorder="1" applyAlignment="1">
      <alignment horizontal="right" vertical="center"/>
    </xf>
    <xf numFmtId="4" fontId="15" fillId="0" borderId="44" xfId="3" applyNumberFormat="1" applyFont="1" applyFill="1" applyBorder="1" applyAlignment="1">
      <alignment horizontal="right" vertical="center"/>
    </xf>
    <xf numFmtId="2" fontId="15" fillId="0" borderId="45" xfId="0" applyNumberFormat="1" applyFont="1" applyBorder="1" applyAlignment="1">
      <alignment horizontal="center" vertical="center"/>
    </xf>
    <xf numFmtId="10" fontId="15" fillId="0" borderId="46" xfId="4" applyNumberFormat="1" applyFont="1" applyBorder="1" applyAlignment="1">
      <alignment horizontal="center" vertical="center"/>
    </xf>
    <xf numFmtId="4" fontId="15" fillId="0" borderId="46" xfId="2" applyNumberFormat="1" applyFont="1" applyFill="1" applyBorder="1" applyAlignment="1">
      <alignment horizontal="right" vertical="center"/>
    </xf>
    <xf numFmtId="4" fontId="15" fillId="0" borderId="47" xfId="3" applyNumberFormat="1" applyFont="1" applyFill="1" applyBorder="1" applyAlignment="1">
      <alignment horizontal="right" vertical="center"/>
    </xf>
    <xf numFmtId="10" fontId="15" fillId="0" borderId="40" xfId="4" applyNumberFormat="1" applyFont="1" applyBorder="1" applyAlignment="1">
      <alignment horizontal="center"/>
    </xf>
    <xf numFmtId="4" fontId="15" fillId="0" borderId="40" xfId="2" applyNumberFormat="1" applyFont="1" applyFill="1" applyBorder="1" applyAlignment="1">
      <alignment horizontal="right"/>
    </xf>
    <xf numFmtId="10" fontId="15" fillId="0" borderId="43" xfId="4" applyNumberFormat="1" applyFont="1" applyBorder="1" applyAlignment="1">
      <alignment horizontal="center"/>
    </xf>
    <xf numFmtId="4" fontId="15" fillId="0" borderId="43" xfId="2" applyNumberFormat="1" applyFont="1" applyFill="1" applyBorder="1" applyAlignment="1">
      <alignment horizontal="right"/>
    </xf>
    <xf numFmtId="10" fontId="15" fillId="0" borderId="46" xfId="4" applyNumberFormat="1" applyFont="1" applyBorder="1" applyAlignment="1">
      <alignment horizontal="center"/>
    </xf>
    <xf numFmtId="4" fontId="15" fillId="0" borderId="46" xfId="2" applyNumberFormat="1" applyFont="1" applyFill="1" applyBorder="1" applyAlignment="1">
      <alignment horizontal="right"/>
    </xf>
    <xf numFmtId="2" fontId="15" fillId="0" borderId="9" xfId="0" applyNumberFormat="1" applyFont="1" applyBorder="1" applyAlignment="1">
      <alignment horizontal="center" vertical="center"/>
    </xf>
    <xf numFmtId="10" fontId="15" fillId="0" borderId="10" xfId="4" applyNumberFormat="1" applyFont="1" applyBorder="1" applyAlignment="1">
      <alignment horizontal="center" vertical="center"/>
    </xf>
    <xf numFmtId="4" fontId="15" fillId="0" borderId="10" xfId="2" applyNumberFormat="1" applyFont="1" applyFill="1" applyBorder="1" applyAlignment="1">
      <alignment horizontal="right" vertical="center"/>
    </xf>
    <xf numFmtId="4" fontId="15" fillId="0" borderId="48" xfId="2" applyNumberFormat="1" applyFont="1" applyFill="1" applyBorder="1" applyAlignment="1">
      <alignment horizontal="right" vertical="center"/>
    </xf>
    <xf numFmtId="43" fontId="15" fillId="9" borderId="51" xfId="2" applyFont="1" applyFill="1" applyBorder="1" applyAlignment="1">
      <alignment horizontal="right" vertical="center"/>
    </xf>
    <xf numFmtId="43" fontId="15" fillId="9" borderId="54" xfId="2" applyFont="1" applyFill="1" applyBorder="1" applyAlignment="1">
      <alignment horizontal="right" vertical="center"/>
    </xf>
    <xf numFmtId="43" fontId="15" fillId="0" borderId="26" xfId="2" applyFont="1" applyFill="1" applyBorder="1" applyAlignment="1">
      <alignment horizontal="right" vertical="center"/>
    </xf>
    <xf numFmtId="43" fontId="15" fillId="0" borderId="27" xfId="2" applyFont="1" applyFill="1" applyBorder="1" applyAlignment="1">
      <alignment horizontal="right" vertical="center"/>
    </xf>
    <xf numFmtId="43" fontId="15" fillId="0" borderId="43" xfId="2" applyFont="1" applyBorder="1" applyAlignment="1">
      <alignment horizontal="right" vertical="center"/>
    </xf>
    <xf numFmtId="43" fontId="15" fillId="9" borderId="44" xfId="2" applyFont="1" applyFill="1" applyBorder="1" applyAlignment="1">
      <alignment horizontal="right" vertical="center"/>
    </xf>
    <xf numFmtId="43" fontId="15" fillId="0" borderId="46" xfId="2" applyFont="1" applyBorder="1" applyAlignment="1">
      <alignment horizontal="right" vertical="center"/>
    </xf>
    <xf numFmtId="43" fontId="15" fillId="9" borderId="47" xfId="2" applyFont="1" applyFill="1" applyBorder="1" applyAlignment="1">
      <alignment horizontal="right" vertical="center"/>
    </xf>
    <xf numFmtId="43" fontId="15" fillId="0" borderId="29" xfId="2" applyFont="1" applyFill="1" applyBorder="1" applyAlignment="1">
      <alignment horizontal="right" vertical="center"/>
    </xf>
    <xf numFmtId="43" fontId="15" fillId="0" borderId="30" xfId="2" applyFont="1" applyFill="1" applyBorder="1" applyAlignment="1">
      <alignment horizontal="right" vertical="center"/>
    </xf>
    <xf numFmtId="43" fontId="15" fillId="0" borderId="33" xfId="2" applyFont="1" applyFill="1" applyBorder="1" applyAlignment="1">
      <alignment horizontal="right" vertical="center"/>
    </xf>
    <xf numFmtId="43" fontId="15" fillId="0" borderId="34" xfId="2" applyFont="1" applyFill="1" applyBorder="1" applyAlignment="1">
      <alignment horizontal="right" vertical="center"/>
    </xf>
    <xf numFmtId="0" fontId="15" fillId="0" borderId="29" xfId="0" applyFont="1" applyBorder="1" applyAlignment="1">
      <alignment horizontal="left" vertical="center" wrapText="1"/>
    </xf>
    <xf numFmtId="4" fontId="15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2" fontId="15" fillId="0" borderId="29" xfId="0" applyNumberFormat="1" applyFont="1" applyBorder="1" applyAlignment="1">
      <alignment horizontal="center" vertical="center"/>
    </xf>
    <xf numFmtId="2" fontId="15" fillId="0" borderId="31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4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4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top" wrapText="1"/>
    </xf>
    <xf numFmtId="2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2" fontId="15" fillId="0" borderId="35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4" fontId="15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 wrapText="1"/>
    </xf>
    <xf numFmtId="4" fontId="15" fillId="0" borderId="43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 wrapText="1"/>
    </xf>
    <xf numFmtId="4" fontId="15" fillId="0" borderId="46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66" fontId="15" fillId="0" borderId="29" xfId="0" applyNumberFormat="1" applyFont="1" applyBorder="1" applyAlignment="1">
      <alignment vertical="center" wrapText="1"/>
    </xf>
    <xf numFmtId="166" fontId="15" fillId="0" borderId="29" xfId="10" applyNumberFormat="1" applyFont="1" applyBorder="1" applyAlignment="1">
      <alignment vertical="center" wrapText="1"/>
    </xf>
    <xf numFmtId="4" fontId="15" fillId="0" borderId="29" xfId="5" applyNumberFormat="1" applyFont="1" applyBorder="1" applyAlignment="1">
      <alignment horizontal="center" vertical="center"/>
    </xf>
    <xf numFmtId="2" fontId="15" fillId="0" borderId="29" xfId="10" applyNumberFormat="1" applyFont="1" applyBorder="1" applyAlignment="1">
      <alignment horizontal="center" vertical="center"/>
    </xf>
    <xf numFmtId="43" fontId="15" fillId="0" borderId="29" xfId="10" applyNumberFormat="1" applyFont="1" applyBorder="1" applyAlignment="1" applyProtection="1">
      <alignment horizontal="right" vertical="center"/>
      <protection locked="0"/>
    </xf>
    <xf numFmtId="2" fontId="15" fillId="0" borderId="49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left" vertical="center" wrapText="1"/>
    </xf>
    <xf numFmtId="4" fontId="15" fillId="0" borderId="50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2" fontId="15" fillId="0" borderId="53" xfId="0" applyNumberFormat="1" applyFont="1" applyBorder="1" applyAlignment="1">
      <alignment horizontal="center" vertical="center"/>
    </xf>
    <xf numFmtId="43" fontId="15" fillId="0" borderId="32" xfId="2" applyFont="1" applyFill="1" applyBorder="1" applyAlignment="1">
      <alignment horizontal="right" vertical="center"/>
    </xf>
    <xf numFmtId="166" fontId="15" fillId="0" borderId="32" xfId="0" applyNumberFormat="1" applyFont="1" applyBorder="1" applyAlignment="1">
      <alignment horizontal="left" vertical="center" wrapText="1"/>
    </xf>
    <xf numFmtId="2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3" fontId="15" fillId="0" borderId="26" xfId="11" applyFont="1" applyFill="1" applyBorder="1" applyAlignment="1">
      <alignment horizontal="right" vertical="center"/>
    </xf>
    <xf numFmtId="43" fontId="15" fillId="0" borderId="29" xfId="11" applyFont="1" applyFill="1" applyBorder="1" applyAlignment="1">
      <alignment horizontal="right" vertical="center"/>
    </xf>
    <xf numFmtId="43" fontId="15" fillId="0" borderId="32" xfId="11" applyFont="1" applyFill="1" applyBorder="1" applyAlignment="1">
      <alignment horizontal="right" vertical="center"/>
    </xf>
    <xf numFmtId="2" fontId="15" fillId="0" borderId="52" xfId="0" applyNumberFormat="1" applyFont="1" applyBorder="1" applyAlignment="1">
      <alignment horizontal="center" vertical="center"/>
    </xf>
    <xf numFmtId="166" fontId="15" fillId="0" borderId="32" xfId="10" applyNumberFormat="1" applyFont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2" xfId="0" applyFont="1" applyBorder="1" applyAlignment="1">
      <alignment vertical="center"/>
    </xf>
    <xf numFmtId="0" fontId="15" fillId="0" borderId="29" xfId="0" applyFont="1" applyBorder="1" applyAlignment="1">
      <alignment vertical="center" wrapText="1"/>
    </xf>
    <xf numFmtId="0" fontId="5" fillId="0" borderId="32" xfId="0" applyFont="1" applyBorder="1" applyAlignment="1">
      <alignment vertical="center"/>
    </xf>
    <xf numFmtId="2" fontId="5" fillId="9" borderId="18" xfId="0" applyNumberFormat="1" applyFont="1" applyFill="1" applyBorder="1" applyProtection="1">
      <protection locked="0"/>
    </xf>
    <xf numFmtId="0" fontId="6" fillId="12" borderId="19" xfId="0" applyFont="1" applyFill="1" applyBorder="1" applyAlignment="1" applyProtection="1">
      <alignment horizontal="left" wrapText="1"/>
      <protection locked="0"/>
    </xf>
    <xf numFmtId="0" fontId="5" fillId="9" borderId="19" xfId="0" applyFont="1" applyFill="1" applyBorder="1" applyAlignment="1" applyProtection="1">
      <alignment horizontal="center"/>
      <protection locked="0"/>
    </xf>
    <xf numFmtId="43" fontId="5" fillId="9" borderId="19" xfId="0" applyNumberFormat="1" applyFont="1" applyFill="1" applyBorder="1" applyProtection="1">
      <protection locked="0"/>
    </xf>
    <xf numFmtId="0" fontId="5" fillId="9" borderId="19" xfId="0" applyFont="1" applyFill="1" applyBorder="1" applyProtection="1">
      <protection locked="0"/>
    </xf>
    <xf numFmtId="0" fontId="7" fillId="12" borderId="0" xfId="0" applyFont="1" applyFill="1" applyProtection="1">
      <protection locked="0"/>
    </xf>
    <xf numFmtId="0" fontId="8" fillId="12" borderId="20" xfId="0" applyFont="1" applyFill="1" applyBorder="1" applyProtection="1">
      <protection locked="0"/>
    </xf>
    <xf numFmtId="0" fontId="6" fillId="12" borderId="0" xfId="0" applyFont="1" applyFill="1" applyAlignment="1" applyProtection="1">
      <alignment horizontal="left" wrapText="1"/>
      <protection locked="0"/>
    </xf>
    <xf numFmtId="43" fontId="5" fillId="9" borderId="0" xfId="0" applyNumberFormat="1" applyFont="1" applyFill="1" applyProtection="1">
      <protection locked="0"/>
    </xf>
    <xf numFmtId="0" fontId="5" fillId="9" borderId="0" xfId="0" applyFont="1" applyFill="1" applyProtection="1">
      <protection locked="0"/>
    </xf>
    <xf numFmtId="0" fontId="6" fillId="12" borderId="0" xfId="0" applyFont="1" applyFill="1" applyAlignment="1" applyProtection="1">
      <alignment horizontal="left" vertical="top" wrapText="1"/>
      <protection locked="0"/>
    </xf>
    <xf numFmtId="0" fontId="0" fillId="9" borderId="20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9" borderId="21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5" fillId="9" borderId="22" xfId="0" applyFont="1" applyFill="1" applyBorder="1" applyProtection="1">
      <protection locked="0"/>
    </xf>
    <xf numFmtId="0" fontId="6" fillId="12" borderId="22" xfId="0" applyFont="1" applyFill="1" applyBorder="1" applyAlignment="1" applyProtection="1">
      <alignment wrapText="1"/>
      <protection locked="0"/>
    </xf>
    <xf numFmtId="0" fontId="6" fillId="12" borderId="23" xfId="0" applyFont="1" applyFill="1" applyBorder="1" applyAlignment="1" applyProtection="1">
      <alignment wrapText="1"/>
      <protection locked="0"/>
    </xf>
    <xf numFmtId="0" fontId="9" fillId="5" borderId="11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10" fillId="5" borderId="7" xfId="0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4" fontId="15" fillId="0" borderId="25" xfId="0" applyNumberFormat="1" applyFont="1" applyBorder="1" applyAlignment="1" applyProtection="1">
      <alignment horizontal="right" vertical="center"/>
      <protection locked="0"/>
    </xf>
    <xf numFmtId="4" fontId="15" fillId="0" borderId="29" xfId="0" applyNumberFormat="1" applyFont="1" applyBorder="1" applyAlignment="1" applyProtection="1">
      <alignment horizontal="right" vertical="center"/>
      <protection locked="0"/>
    </xf>
    <xf numFmtId="4" fontId="15" fillId="0" borderId="50" xfId="0" applyNumberFormat="1" applyFont="1" applyBorder="1" applyAlignment="1" applyProtection="1">
      <alignment horizontal="right" vertical="center"/>
      <protection locked="0"/>
    </xf>
    <xf numFmtId="4" fontId="15" fillId="0" borderId="32" xfId="0" applyNumberFormat="1" applyFont="1" applyBorder="1" applyAlignment="1" applyProtection="1">
      <alignment horizontal="right" vertical="center"/>
      <protection locked="0"/>
    </xf>
    <xf numFmtId="40" fontId="20" fillId="10" borderId="2" xfId="2" applyNumberFormat="1" applyFont="1" applyFill="1" applyBorder="1" applyAlignment="1" applyProtection="1">
      <alignment horizontal="right" vertical="center"/>
      <protection locked="0"/>
    </xf>
    <xf numFmtId="40" fontId="20" fillId="6" borderId="0" xfId="2" applyNumberFormat="1" applyFont="1" applyFill="1" applyBorder="1" applyAlignment="1" applyProtection="1">
      <alignment horizontal="right" vertical="center"/>
      <protection locked="0"/>
    </xf>
    <xf numFmtId="40" fontId="16" fillId="9" borderId="0" xfId="2" applyNumberFormat="1" applyFont="1" applyFill="1" applyBorder="1" applyAlignment="1" applyProtection="1">
      <alignment horizontal="right"/>
      <protection locked="0"/>
    </xf>
    <xf numFmtId="40" fontId="20" fillId="9" borderId="0" xfId="2" applyNumberFormat="1" applyFont="1" applyFill="1" applyBorder="1" applyAlignment="1" applyProtection="1">
      <alignment horizontal="right" vertical="center"/>
      <protection locked="0"/>
    </xf>
    <xf numFmtId="40" fontId="16" fillId="9" borderId="0" xfId="11" applyNumberFormat="1" applyFont="1" applyFill="1" applyBorder="1" applyAlignment="1" applyProtection="1">
      <alignment horizontal="right"/>
      <protection locked="0"/>
    </xf>
    <xf numFmtId="40" fontId="20" fillId="10" borderId="2" xfId="11" applyNumberFormat="1" applyFont="1" applyFill="1" applyBorder="1" applyAlignment="1" applyProtection="1">
      <alignment horizontal="right" vertical="center"/>
      <protection locked="0"/>
    </xf>
    <xf numFmtId="4" fontId="14" fillId="9" borderId="0" xfId="0" applyNumberFormat="1" applyFont="1" applyFill="1" applyAlignment="1" applyProtection="1">
      <alignment vertical="center"/>
      <protection locked="0"/>
    </xf>
    <xf numFmtId="4" fontId="15" fillId="0" borderId="36" xfId="0" applyNumberFormat="1" applyFont="1" applyBorder="1" applyAlignment="1" applyProtection="1">
      <alignment horizontal="right" vertical="center"/>
      <protection locked="0"/>
    </xf>
    <xf numFmtId="4" fontId="15" fillId="0" borderId="43" xfId="0" applyNumberFormat="1" applyFont="1" applyBorder="1" applyAlignment="1" applyProtection="1">
      <alignment horizontal="right" vertical="center"/>
      <protection locked="0"/>
    </xf>
    <xf numFmtId="4" fontId="15" fillId="0" borderId="46" xfId="0" applyNumberFormat="1" applyFont="1" applyBorder="1" applyAlignment="1" applyProtection="1">
      <alignment horizontal="right" vertical="center"/>
      <protection locked="0"/>
    </xf>
    <xf numFmtId="40" fontId="16" fillId="9" borderId="0" xfId="2" applyNumberFormat="1" applyFont="1" applyFill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12" borderId="0" xfId="0" applyFont="1" applyFill="1" applyAlignment="1" applyProtection="1">
      <alignment horizontal="center" wrapText="1"/>
      <protection locked="0"/>
    </xf>
    <xf numFmtId="0" fontId="9" fillId="7" borderId="11" xfId="0" applyFont="1" applyFill="1" applyBorder="1" applyAlignment="1" applyProtection="1">
      <alignment horizontal="center" wrapText="1"/>
      <protection locked="0"/>
    </xf>
    <xf numFmtId="0" fontId="9" fillId="7" borderId="0" xfId="0" applyFont="1" applyFill="1" applyAlignment="1" applyProtection="1">
      <alignment horizontal="center" wrapText="1"/>
      <protection locked="0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9" fillId="7" borderId="11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168" fontId="10" fillId="5" borderId="8" xfId="0" applyNumberFormat="1" applyFont="1" applyFill="1" applyBorder="1" applyAlignment="1" applyProtection="1">
      <alignment horizontal="left" vertical="center" wrapText="1"/>
      <protection locked="0"/>
    </xf>
    <xf numFmtId="168" fontId="10" fillId="5" borderId="14" xfId="0" applyNumberFormat="1" applyFont="1" applyFill="1" applyBorder="1" applyAlignment="1" applyProtection="1">
      <alignment horizontal="left" vertical="center" wrapText="1"/>
      <protection locked="0"/>
    </xf>
    <xf numFmtId="2" fontId="25" fillId="9" borderId="0" xfId="0" applyNumberFormat="1" applyFont="1" applyFill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8" fillId="6" borderId="0" xfId="0" applyFont="1" applyFill="1" applyAlignment="1"/>
  </cellXfs>
  <cellStyles count="14">
    <cellStyle name="60% - Énfasis3" xfId="1" builtinId="40"/>
    <cellStyle name="Comma 2" xfId="6" xr:uid="{00000000-0005-0000-0000-000001000000}"/>
    <cellStyle name="Currency 2" xfId="7" xr:uid="{00000000-0005-0000-0000-000002000000}"/>
    <cellStyle name="Millares" xfId="2" builtinId="3"/>
    <cellStyle name="Millares 3" xfId="11" xr:uid="{00000000-0005-0000-0000-000004000000}"/>
    <cellStyle name="Moneda" xfId="3" builtinId="4"/>
    <cellStyle name="Normal" xfId="0" builtinId="0"/>
    <cellStyle name="Normal 2" xfId="5" xr:uid="{00000000-0005-0000-0000-000007000000}"/>
    <cellStyle name="Normal 2 2" xfId="12" xr:uid="{00000000-0005-0000-0000-000008000000}"/>
    <cellStyle name="Normal 2 2 2 2" xfId="10" xr:uid="{00000000-0005-0000-0000-000009000000}"/>
    <cellStyle name="Normal 3" xfId="9" xr:uid="{00000000-0005-0000-0000-00000A000000}"/>
    <cellStyle name="Normal 3 2" xfId="13" xr:uid="{00000000-0005-0000-0000-00000B000000}"/>
    <cellStyle name="Percent 2" xfId="8" xr:uid="{00000000-0005-0000-0000-00000C000000}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62"/>
  <sheetViews>
    <sheetView showGridLines="0" tabSelected="1" view="pageBreakPreview" zoomScaleNormal="100" zoomScaleSheetLayoutView="100" workbookViewId="0">
      <selection activeCell="E115" sqref="E115"/>
    </sheetView>
  </sheetViews>
  <sheetFormatPr defaultColWidth="9.140625" defaultRowHeight="15"/>
  <cols>
    <col min="1" max="1" width="8" style="7" customWidth="1"/>
    <col min="2" max="2" width="71" style="1" customWidth="1"/>
    <col min="3" max="3" width="11" style="3" customWidth="1"/>
    <col min="4" max="4" width="9.140625" style="5"/>
    <col min="5" max="5" width="12.42578125" style="4" customWidth="1"/>
    <col min="6" max="6" width="14" style="4" customWidth="1"/>
    <col min="7" max="7" width="32" style="4" customWidth="1"/>
  </cols>
  <sheetData>
    <row r="1" spans="1:11" s="8" customFormat="1" ht="14.25" customHeight="1">
      <c r="A1" s="248"/>
      <c r="B1" s="249"/>
      <c r="C1" s="249"/>
      <c r="D1" s="250"/>
      <c r="E1" s="251"/>
      <c r="F1" s="252"/>
      <c r="G1" s="253"/>
      <c r="H1" s="9"/>
      <c r="I1" s="9"/>
      <c r="J1" s="9"/>
      <c r="K1" s="9"/>
    </row>
    <row r="2" spans="1:11" s="8" customFormat="1" ht="14.25" customHeight="1">
      <c r="A2" s="254"/>
      <c r="B2" s="288"/>
      <c r="C2" s="288"/>
      <c r="D2" s="255"/>
      <c r="E2" s="256"/>
      <c r="F2" s="255"/>
      <c r="G2" s="257"/>
      <c r="H2" s="10"/>
      <c r="I2" s="10"/>
      <c r="J2" s="10"/>
      <c r="K2" s="10"/>
    </row>
    <row r="3" spans="1:11" s="8" customFormat="1" ht="24.75" customHeight="1">
      <c r="A3" s="254"/>
      <c r="B3" s="258"/>
      <c r="C3" s="258"/>
      <c r="D3" s="258"/>
      <c r="E3" s="257"/>
      <c r="F3" s="258"/>
      <c r="G3" s="253"/>
      <c r="H3" s="10"/>
      <c r="I3" s="10"/>
      <c r="J3" s="10"/>
      <c r="K3" s="10"/>
    </row>
    <row r="4" spans="1:11" s="8" customFormat="1" ht="14.25" customHeight="1">
      <c r="A4" s="259"/>
      <c r="B4" s="260"/>
      <c r="C4" s="260"/>
      <c r="D4" s="257"/>
      <c r="E4" s="257"/>
      <c r="F4" s="257"/>
      <c r="G4" s="253"/>
      <c r="H4" s="10"/>
      <c r="I4" s="10"/>
      <c r="J4" s="10"/>
      <c r="K4" s="10"/>
    </row>
    <row r="5" spans="1:11" s="8" customFormat="1" ht="18.75" customHeight="1" thickBot="1">
      <c r="A5" s="261"/>
      <c r="B5" s="262"/>
      <c r="C5" s="262"/>
      <c r="D5" s="263"/>
      <c r="E5" s="263"/>
      <c r="F5" s="264"/>
      <c r="G5" s="265"/>
      <c r="H5" s="12"/>
      <c r="I5" s="12"/>
      <c r="J5" s="12"/>
    </row>
    <row r="6" spans="1:11" s="8" customFormat="1" ht="14.25" customHeight="1">
      <c r="A6" s="289" t="s">
        <v>0</v>
      </c>
      <c r="B6" s="290"/>
      <c r="C6" s="290"/>
      <c r="D6" s="290"/>
      <c r="E6" s="290"/>
      <c r="F6" s="290"/>
      <c r="G6" s="290"/>
      <c r="H6" s="13"/>
      <c r="I6" s="13"/>
      <c r="J6" s="13"/>
    </row>
    <row r="7" spans="1:11" s="8" customFormat="1" ht="14.25" customHeight="1">
      <c r="A7" s="266" t="s">
        <v>1</v>
      </c>
      <c r="B7" s="267"/>
      <c r="C7" s="267"/>
      <c r="D7" s="267"/>
      <c r="E7" s="267"/>
      <c r="F7" s="267"/>
      <c r="G7" s="267"/>
      <c r="H7" s="14"/>
      <c r="I7" s="14"/>
      <c r="J7" s="14"/>
    </row>
    <row r="8" spans="1:11" s="8" customFormat="1" ht="19.5" customHeight="1">
      <c r="A8" s="268" t="str">
        <f ca="1">"FECHA "&amp;TEXT(TODAY(),)</f>
        <v xml:space="preserve">FECHA </v>
      </c>
      <c r="B8" s="304"/>
      <c r="C8" s="305"/>
      <c r="D8" s="291"/>
      <c r="E8" s="291"/>
      <c r="F8" s="291"/>
      <c r="G8" s="269"/>
      <c r="H8" s="310"/>
      <c r="I8" s="310"/>
      <c r="J8" s="15"/>
    </row>
    <row r="9" spans="1:11" s="8" customFormat="1" ht="30.75" customHeight="1">
      <c r="A9" s="294" t="s">
        <v>2</v>
      </c>
      <c r="B9" s="295"/>
      <c r="C9" s="295"/>
      <c r="D9" s="295"/>
      <c r="E9" s="295"/>
      <c r="F9" s="296"/>
      <c r="G9" s="25"/>
      <c r="H9" s="11"/>
      <c r="I9" s="11"/>
      <c r="J9" s="15"/>
    </row>
    <row r="10" spans="1:11" s="8" customFormat="1" ht="49.5" customHeight="1">
      <c r="A10" s="297" t="s">
        <v>3</v>
      </c>
      <c r="B10" s="298"/>
      <c r="C10" s="299"/>
      <c r="D10" s="300"/>
      <c r="E10" s="301"/>
      <c r="F10" s="302"/>
      <c r="G10" s="16"/>
      <c r="H10" s="11"/>
      <c r="I10" s="11"/>
      <c r="J10" s="15"/>
    </row>
    <row r="11" spans="1:11" s="8" customFormat="1" ht="14.25" customHeight="1">
      <c r="A11" s="17" t="s">
        <v>1</v>
      </c>
      <c r="B11" s="18"/>
      <c r="C11" s="18"/>
      <c r="D11" s="18"/>
      <c r="E11" s="18"/>
      <c r="F11" s="18"/>
      <c r="G11" s="18"/>
      <c r="H11" s="19"/>
      <c r="I11" s="19"/>
      <c r="J11" s="19"/>
    </row>
    <row r="12" spans="1:11" s="8" customFormat="1" ht="14.25" customHeight="1" thickBot="1">
      <c r="A12" s="292" t="s">
        <v>4</v>
      </c>
      <c r="B12" s="293"/>
      <c r="C12" s="293"/>
      <c r="D12" s="293"/>
      <c r="E12" s="293"/>
      <c r="F12" s="293"/>
      <c r="G12" s="293"/>
      <c r="H12" s="13"/>
      <c r="I12" s="13"/>
      <c r="J12" s="13"/>
      <c r="K12" s="11"/>
    </row>
    <row r="13" spans="1:11" s="8" customFormat="1" ht="37.5" customHeight="1" thickBot="1">
      <c r="A13" s="20" t="s">
        <v>5</v>
      </c>
      <c r="B13" s="21" t="s">
        <v>6</v>
      </c>
      <c r="C13" s="21" t="s">
        <v>7</v>
      </c>
      <c r="D13" s="22" t="s">
        <v>8</v>
      </c>
      <c r="E13" s="23" t="s">
        <v>9</v>
      </c>
      <c r="F13" s="24" t="s">
        <v>10</v>
      </c>
      <c r="G13" s="21" t="s">
        <v>11</v>
      </c>
    </row>
    <row r="14" spans="1:11" s="2" customFormat="1" ht="17.25" customHeight="1">
      <c r="A14" s="78"/>
      <c r="B14" s="79"/>
      <c r="C14" s="80"/>
      <c r="D14" s="81"/>
      <c r="E14" s="81"/>
      <c r="F14" s="81"/>
      <c r="G14" s="81"/>
    </row>
    <row r="15" spans="1:11" s="69" customFormat="1" ht="17.25" customHeight="1">
      <c r="A15" s="306" t="s">
        <v>12</v>
      </c>
      <c r="B15" s="306"/>
      <c r="C15" s="306"/>
      <c r="D15" s="306"/>
      <c r="E15" s="306"/>
      <c r="F15" s="306"/>
      <c r="G15" s="306"/>
    </row>
    <row r="16" spans="1:11" s="8" customFormat="1" ht="15.75" customHeight="1">
      <c r="A16" s="43"/>
      <c r="B16" s="43"/>
      <c r="C16" s="43"/>
      <c r="D16" s="43"/>
      <c r="E16" s="43"/>
      <c r="F16" s="44"/>
      <c r="G16" s="44"/>
    </row>
    <row r="17" spans="1:7" s="8" customFormat="1" ht="21" customHeight="1">
      <c r="A17" s="67">
        <v>1</v>
      </c>
      <c r="B17" s="118" t="s">
        <v>13</v>
      </c>
      <c r="C17" s="45"/>
      <c r="D17" s="46"/>
      <c r="E17" s="47"/>
      <c r="F17" s="47"/>
      <c r="G17" s="48"/>
    </row>
    <row r="18" spans="1:7" s="8" customFormat="1" ht="21" customHeight="1">
      <c r="A18" s="137">
        <f>A17+0.01</f>
        <v>1.01</v>
      </c>
      <c r="B18" s="207" t="s">
        <v>14</v>
      </c>
      <c r="C18" s="208">
        <v>162.83000000000001</v>
      </c>
      <c r="D18" s="209" t="s">
        <v>15</v>
      </c>
      <c r="E18" s="270"/>
      <c r="F18" s="141">
        <f>ROUND(C18*E18,2)</f>
        <v>0</v>
      </c>
      <c r="G18" s="142"/>
    </row>
    <row r="19" spans="1:7" s="8" customFormat="1" ht="42" customHeight="1">
      <c r="A19" s="228">
        <f t="shared" ref="A19:A27" si="0">A18+0.01</f>
        <v>1.02</v>
      </c>
      <c r="B19" s="198" t="s">
        <v>16</v>
      </c>
      <c r="C19" s="199">
        <v>435</v>
      </c>
      <c r="D19" s="200" t="s">
        <v>15</v>
      </c>
      <c r="E19" s="271"/>
      <c r="F19" s="147">
        <f>ROUND(C19*E19,2)</f>
        <v>0</v>
      </c>
      <c r="G19" s="148"/>
    </row>
    <row r="20" spans="1:7" s="8" customFormat="1" ht="21" customHeight="1">
      <c r="A20" s="228">
        <f t="shared" si="0"/>
        <v>1.03</v>
      </c>
      <c r="B20" s="229" t="s">
        <v>17</v>
      </c>
      <c r="C20" s="230">
        <v>132.94</v>
      </c>
      <c r="D20" s="231" t="s">
        <v>15</v>
      </c>
      <c r="E20" s="272"/>
      <c r="F20" s="147">
        <f t="shared" ref="F20:F26" si="1">ROUND(C20*E20,2)</f>
        <v>0</v>
      </c>
      <c r="G20" s="186"/>
    </row>
    <row r="21" spans="1:7" s="8" customFormat="1" ht="33" customHeight="1">
      <c r="A21" s="228">
        <f t="shared" si="0"/>
        <v>1.04</v>
      </c>
      <c r="B21" s="229" t="s">
        <v>18</v>
      </c>
      <c r="C21" s="230">
        <v>4</v>
      </c>
      <c r="D21" s="231" t="s">
        <v>19</v>
      </c>
      <c r="E21" s="272"/>
      <c r="F21" s="147">
        <f t="shared" si="1"/>
        <v>0</v>
      </c>
      <c r="G21" s="186"/>
    </row>
    <row r="22" spans="1:7" s="8" customFormat="1" ht="33" customHeight="1">
      <c r="A22" s="228">
        <f t="shared" si="0"/>
        <v>1.05</v>
      </c>
      <c r="B22" s="229" t="s">
        <v>20</v>
      </c>
      <c r="C22" s="230">
        <v>0.69</v>
      </c>
      <c r="D22" s="231" t="s">
        <v>21</v>
      </c>
      <c r="E22" s="272"/>
      <c r="F22" s="147">
        <f t="shared" si="1"/>
        <v>0</v>
      </c>
      <c r="G22" s="186"/>
    </row>
    <row r="23" spans="1:7" s="8" customFormat="1" ht="35.25" customHeight="1">
      <c r="A23" s="228">
        <f t="shared" si="0"/>
        <v>1.06</v>
      </c>
      <c r="B23" s="229" t="s">
        <v>22</v>
      </c>
      <c r="C23" s="230">
        <v>0.2</v>
      </c>
      <c r="D23" s="231" t="s">
        <v>19</v>
      </c>
      <c r="E23" s="272"/>
      <c r="F23" s="147">
        <f t="shared" si="1"/>
        <v>0</v>
      </c>
      <c r="G23" s="186"/>
    </row>
    <row r="24" spans="1:7" s="8" customFormat="1" ht="43.5" customHeight="1">
      <c r="A24" s="228">
        <f t="shared" si="0"/>
        <v>1.07</v>
      </c>
      <c r="B24" s="229" t="s">
        <v>23</v>
      </c>
      <c r="C24" s="230">
        <v>2.06</v>
      </c>
      <c r="D24" s="231" t="s">
        <v>21</v>
      </c>
      <c r="E24" s="272"/>
      <c r="F24" s="147">
        <f t="shared" si="1"/>
        <v>0</v>
      </c>
      <c r="G24" s="186"/>
    </row>
    <row r="25" spans="1:7" s="8" customFormat="1" ht="21" customHeight="1">
      <c r="A25" s="143">
        <f t="shared" si="0"/>
        <v>1.08</v>
      </c>
      <c r="B25" s="198" t="s">
        <v>24</v>
      </c>
      <c r="C25" s="199">
        <v>63.76</v>
      </c>
      <c r="D25" s="200" t="s">
        <v>21</v>
      </c>
      <c r="E25" s="271"/>
      <c r="F25" s="147">
        <f t="shared" si="1"/>
        <v>0</v>
      </c>
      <c r="G25" s="148"/>
    </row>
    <row r="26" spans="1:7" s="8" customFormat="1" ht="21" customHeight="1">
      <c r="A26" s="143">
        <f t="shared" si="0"/>
        <v>1.0900000000000001</v>
      </c>
      <c r="B26" s="198" t="s">
        <v>25</v>
      </c>
      <c r="C26" s="199">
        <v>1</v>
      </c>
      <c r="D26" s="200" t="s">
        <v>26</v>
      </c>
      <c r="E26" s="271"/>
      <c r="F26" s="149">
        <f t="shared" si="1"/>
        <v>0</v>
      </c>
      <c r="G26" s="148"/>
    </row>
    <row r="27" spans="1:7" s="8" customFormat="1" ht="21" customHeight="1">
      <c r="A27" s="203">
        <f t="shared" si="0"/>
        <v>1.1000000000000001</v>
      </c>
      <c r="B27" s="247" t="s">
        <v>27</v>
      </c>
      <c r="C27" s="235">
        <v>315</v>
      </c>
      <c r="D27" s="206" t="s">
        <v>21</v>
      </c>
      <c r="E27" s="273"/>
      <c r="F27" s="150">
        <f>ROUND(C27*E27,2)</f>
        <v>0</v>
      </c>
      <c r="G27" s="151"/>
    </row>
    <row r="28" spans="1:7" s="8" customFormat="1" ht="21" customHeight="1">
      <c r="A28" s="49"/>
      <c r="B28" s="50" t="s">
        <v>28</v>
      </c>
      <c r="C28" s="51"/>
      <c r="D28" s="52"/>
      <c r="E28" s="274"/>
      <c r="F28" s="53"/>
      <c r="G28" s="54">
        <f>SUM(F18:F27)</f>
        <v>0</v>
      </c>
    </row>
    <row r="29" spans="1:7" s="11" customFormat="1" ht="21" customHeight="1">
      <c r="A29" s="55"/>
      <c r="B29" s="56"/>
      <c r="C29" s="57"/>
      <c r="D29" s="58"/>
      <c r="E29" s="275"/>
      <c r="F29" s="59"/>
      <c r="G29" s="60"/>
    </row>
    <row r="30" spans="1:7" s="8" customFormat="1" ht="21" customHeight="1">
      <c r="A30" s="67">
        <v>2</v>
      </c>
      <c r="B30" s="118" t="s">
        <v>29</v>
      </c>
      <c r="C30" s="45"/>
      <c r="D30" s="46"/>
      <c r="E30" s="276"/>
      <c r="F30" s="47"/>
      <c r="G30" s="48"/>
    </row>
    <row r="31" spans="1:7" s="8" customFormat="1" ht="21" customHeight="1">
      <c r="A31" s="137">
        <f>A30+0.01</f>
        <v>2.0099999999999998</v>
      </c>
      <c r="B31" s="207" t="s">
        <v>30</v>
      </c>
      <c r="C31" s="208">
        <v>25.53</v>
      </c>
      <c r="D31" s="209" t="s">
        <v>21</v>
      </c>
      <c r="E31" s="270"/>
      <c r="F31" s="188">
        <f t="shared" ref="F31:F35" si="2">ROUND(C31*E31,2)</f>
        <v>0</v>
      </c>
      <c r="G31" s="142"/>
    </row>
    <row r="32" spans="1:7" s="8" customFormat="1" ht="21" customHeight="1">
      <c r="A32" s="143">
        <f t="shared" ref="A32:A35" si="3">A31+0.01</f>
        <v>2.0199999999999996</v>
      </c>
      <c r="B32" s="198" t="s">
        <v>31</v>
      </c>
      <c r="C32" s="199">
        <v>113.95</v>
      </c>
      <c r="D32" s="200" t="s">
        <v>21</v>
      </c>
      <c r="E32" s="271"/>
      <c r="F32" s="194">
        <f t="shared" si="2"/>
        <v>0</v>
      </c>
      <c r="G32" s="148"/>
    </row>
    <row r="33" spans="1:7" s="8" customFormat="1" ht="21" customHeight="1">
      <c r="A33" s="143">
        <f t="shared" si="3"/>
        <v>2.0299999999999994</v>
      </c>
      <c r="B33" s="198" t="s">
        <v>32</v>
      </c>
      <c r="C33" s="199">
        <v>64.23</v>
      </c>
      <c r="D33" s="200" t="s">
        <v>21</v>
      </c>
      <c r="E33" s="271"/>
      <c r="F33" s="194">
        <f t="shared" si="2"/>
        <v>0</v>
      </c>
      <c r="G33" s="148"/>
    </row>
    <row r="34" spans="1:7" s="8" customFormat="1" ht="21" customHeight="1">
      <c r="A34" s="143">
        <f t="shared" si="3"/>
        <v>2.0399999999999991</v>
      </c>
      <c r="B34" s="198" t="s">
        <v>33</v>
      </c>
      <c r="C34" s="199">
        <v>12</v>
      </c>
      <c r="D34" s="200" t="s">
        <v>21</v>
      </c>
      <c r="E34" s="271"/>
      <c r="F34" s="194">
        <f t="shared" si="2"/>
        <v>0</v>
      </c>
      <c r="G34" s="148"/>
    </row>
    <row r="35" spans="1:7" s="8" customFormat="1" ht="21" customHeight="1">
      <c r="A35" s="203">
        <f t="shared" si="3"/>
        <v>2.0499999999999989</v>
      </c>
      <c r="B35" s="204" t="s">
        <v>34</v>
      </c>
      <c r="C35" s="205">
        <v>25</v>
      </c>
      <c r="D35" s="206" t="s">
        <v>21</v>
      </c>
      <c r="E35" s="273"/>
      <c r="F35" s="196">
        <f t="shared" si="2"/>
        <v>0</v>
      </c>
      <c r="G35" s="151"/>
    </row>
    <row r="36" spans="1:7" s="8" customFormat="1" ht="21" customHeight="1">
      <c r="A36" s="49"/>
      <c r="B36" s="50" t="s">
        <v>28</v>
      </c>
      <c r="C36" s="51"/>
      <c r="D36" s="52"/>
      <c r="E36" s="274"/>
      <c r="F36" s="53"/>
      <c r="G36" s="54">
        <f>SUM(F31:F35)</f>
        <v>0</v>
      </c>
    </row>
    <row r="37" spans="1:7" s="44" customFormat="1" ht="21" customHeight="1">
      <c r="A37" s="61"/>
      <c r="B37" s="62"/>
      <c r="C37" s="63"/>
      <c r="D37" s="64"/>
      <c r="E37" s="277"/>
      <c r="F37" s="65"/>
      <c r="G37" s="66"/>
    </row>
    <row r="38" spans="1:7" s="8" customFormat="1" ht="21" customHeight="1">
      <c r="A38" s="67">
        <v>3</v>
      </c>
      <c r="B38" s="118" t="s">
        <v>35</v>
      </c>
      <c r="C38" s="45"/>
      <c r="D38" s="46"/>
      <c r="E38" s="276"/>
      <c r="F38" s="47"/>
      <c r="G38" s="48"/>
    </row>
    <row r="39" spans="1:7" s="8" customFormat="1" ht="21" customHeight="1">
      <c r="A39" s="137">
        <f>A38+0.01</f>
        <v>3.01</v>
      </c>
      <c r="B39" s="207" t="s">
        <v>36</v>
      </c>
      <c r="C39" s="208">
        <v>6</v>
      </c>
      <c r="D39" s="209" t="s">
        <v>21</v>
      </c>
      <c r="E39" s="270"/>
      <c r="F39" s="188">
        <f t="shared" ref="F39:F47" si="4">ROUND(C39*E39,2)</f>
        <v>0</v>
      </c>
      <c r="G39" s="142"/>
    </row>
    <row r="40" spans="1:7" s="8" customFormat="1" ht="21" customHeight="1">
      <c r="A40" s="143">
        <f>A39+0.01</f>
        <v>3.0199999999999996</v>
      </c>
      <c r="B40" s="198" t="s">
        <v>37</v>
      </c>
      <c r="C40" s="199">
        <v>3.25</v>
      </c>
      <c r="D40" s="200" t="s">
        <v>21</v>
      </c>
      <c r="E40" s="271"/>
      <c r="F40" s="194">
        <f t="shared" ref="F40" si="5">ROUND(C40*E40,2)</f>
        <v>0</v>
      </c>
      <c r="G40" s="148"/>
    </row>
    <row r="41" spans="1:7" s="8" customFormat="1" ht="21" customHeight="1">
      <c r="A41" s="143">
        <f t="shared" ref="A41:A47" si="6">A40+0.01</f>
        <v>3.0299999999999994</v>
      </c>
      <c r="B41" s="198" t="s">
        <v>38</v>
      </c>
      <c r="C41" s="199">
        <v>1.54</v>
      </c>
      <c r="D41" s="200" t="s">
        <v>21</v>
      </c>
      <c r="E41" s="271"/>
      <c r="F41" s="194">
        <f>ROUND(C41*E41,2)</f>
        <v>0</v>
      </c>
      <c r="G41" s="152"/>
    </row>
    <row r="42" spans="1:7" s="8" customFormat="1" ht="36" customHeight="1">
      <c r="A42" s="143">
        <f t="shared" si="6"/>
        <v>3.0399999999999991</v>
      </c>
      <c r="B42" s="246" t="s">
        <v>39</v>
      </c>
      <c r="C42" s="211">
        <v>1.24</v>
      </c>
      <c r="D42" s="200" t="s">
        <v>21</v>
      </c>
      <c r="E42" s="271"/>
      <c r="F42" s="194">
        <f>ROUND(C42*E42,2)</f>
        <v>0</v>
      </c>
      <c r="G42" s="152"/>
    </row>
    <row r="43" spans="1:7" s="8" customFormat="1" ht="23.25" customHeight="1">
      <c r="A43" s="143">
        <f t="shared" si="6"/>
        <v>3.0499999999999989</v>
      </c>
      <c r="B43" s="223" t="s">
        <v>40</v>
      </c>
      <c r="C43" s="211">
        <v>257</v>
      </c>
      <c r="D43" s="212" t="s">
        <v>15</v>
      </c>
      <c r="E43" s="271"/>
      <c r="F43" s="194">
        <f t="shared" si="4"/>
        <v>0</v>
      </c>
      <c r="G43" s="148"/>
    </row>
    <row r="44" spans="1:7" s="8" customFormat="1" ht="27" customHeight="1">
      <c r="A44" s="143">
        <f t="shared" si="6"/>
        <v>3.0599999999999987</v>
      </c>
      <c r="B44" s="223" t="s">
        <v>41</v>
      </c>
      <c r="C44" s="211">
        <v>1.5</v>
      </c>
      <c r="D44" s="212" t="s">
        <v>21</v>
      </c>
      <c r="E44" s="271"/>
      <c r="F44" s="194">
        <f t="shared" si="4"/>
        <v>0</v>
      </c>
      <c r="G44" s="148"/>
    </row>
    <row r="45" spans="1:7" s="8" customFormat="1" ht="27" customHeight="1">
      <c r="A45" s="143">
        <f t="shared" si="6"/>
        <v>3.0699999999999985</v>
      </c>
      <c r="B45" s="224" t="s">
        <v>42</v>
      </c>
      <c r="C45" s="211">
        <v>2.42</v>
      </c>
      <c r="D45" s="212" t="s">
        <v>21</v>
      </c>
      <c r="E45" s="271"/>
      <c r="F45" s="194">
        <f t="shared" si="4"/>
        <v>0</v>
      </c>
      <c r="G45" s="148"/>
    </row>
    <row r="46" spans="1:7" s="8" customFormat="1" ht="23.25" customHeight="1">
      <c r="A46" s="143">
        <f t="shared" si="6"/>
        <v>3.0799999999999983</v>
      </c>
      <c r="B46" s="198" t="s">
        <v>43</v>
      </c>
      <c r="C46" s="211">
        <v>30.92</v>
      </c>
      <c r="D46" s="212" t="s">
        <v>21</v>
      </c>
      <c r="E46" s="271"/>
      <c r="F46" s="194">
        <f t="shared" si="4"/>
        <v>0</v>
      </c>
      <c r="G46" s="148"/>
    </row>
    <row r="47" spans="1:7" s="8" customFormat="1" ht="27.75" customHeight="1">
      <c r="A47" s="203">
        <f t="shared" si="6"/>
        <v>3.0899999999999981</v>
      </c>
      <c r="B47" s="204" t="s">
        <v>44</v>
      </c>
      <c r="C47" s="235">
        <v>2.33</v>
      </c>
      <c r="D47" s="236" t="s">
        <v>21</v>
      </c>
      <c r="E47" s="273"/>
      <c r="F47" s="233">
        <f t="shared" si="4"/>
        <v>0</v>
      </c>
      <c r="G47" s="154"/>
    </row>
    <row r="48" spans="1:7" s="8" customFormat="1" ht="21" customHeight="1">
      <c r="A48" s="49"/>
      <c r="B48" s="50" t="s">
        <v>28</v>
      </c>
      <c r="C48" s="51"/>
      <c r="D48" s="52"/>
      <c r="E48" s="274"/>
      <c r="F48" s="53"/>
      <c r="G48" s="54">
        <f>SUM(F39:F47)</f>
        <v>0</v>
      </c>
    </row>
    <row r="49" spans="1:7" s="44" customFormat="1" ht="21" customHeight="1">
      <c r="A49" s="61"/>
      <c r="B49" s="62"/>
      <c r="C49" s="63"/>
      <c r="D49" s="64"/>
      <c r="E49" s="277"/>
      <c r="F49" s="65"/>
      <c r="G49" s="66"/>
    </row>
    <row r="50" spans="1:7" s="44" customFormat="1" ht="21" customHeight="1">
      <c r="A50" s="61"/>
      <c r="B50" s="62"/>
      <c r="C50" s="63"/>
      <c r="D50" s="64"/>
      <c r="E50" s="277"/>
      <c r="F50" s="65"/>
      <c r="G50" s="66"/>
    </row>
    <row r="51" spans="1:7" s="8" customFormat="1" ht="21" customHeight="1">
      <c r="A51" s="67">
        <v>4</v>
      </c>
      <c r="B51" s="118" t="s">
        <v>45</v>
      </c>
      <c r="C51" s="45"/>
      <c r="D51" s="46"/>
      <c r="E51" s="276"/>
      <c r="F51" s="47"/>
      <c r="G51" s="48"/>
    </row>
    <row r="52" spans="1:7" s="8" customFormat="1" ht="21" customHeight="1">
      <c r="A52" s="137">
        <f>A51+0.01</f>
        <v>4.01</v>
      </c>
      <c r="B52" s="242" t="s">
        <v>46</v>
      </c>
      <c r="C52" s="208">
        <v>113.2</v>
      </c>
      <c r="D52" s="209" t="s">
        <v>15</v>
      </c>
      <c r="E52" s="270"/>
      <c r="F52" s="188">
        <f t="shared" ref="F52:F53" si="7">ROUND(C52*E52,2)</f>
        <v>0</v>
      </c>
      <c r="G52" s="189"/>
    </row>
    <row r="53" spans="1:7" s="8" customFormat="1" ht="21" customHeight="1">
      <c r="A53" s="203">
        <f>A52+0.01</f>
        <v>4.0199999999999996</v>
      </c>
      <c r="B53" s="243" t="s">
        <v>47</v>
      </c>
      <c r="C53" s="205">
        <v>43.52</v>
      </c>
      <c r="D53" s="206" t="s">
        <v>15</v>
      </c>
      <c r="E53" s="273"/>
      <c r="F53" s="196">
        <f t="shared" si="7"/>
        <v>0</v>
      </c>
      <c r="G53" s="197"/>
    </row>
    <row r="54" spans="1:7" s="8" customFormat="1" ht="21" customHeight="1">
      <c r="A54" s="49"/>
      <c r="B54" s="50" t="s">
        <v>28</v>
      </c>
      <c r="C54" s="51"/>
      <c r="D54" s="52"/>
      <c r="E54" s="274"/>
      <c r="F54" s="53"/>
      <c r="G54" s="54">
        <f>SUM(F52:F53)</f>
        <v>0</v>
      </c>
    </row>
    <row r="55" spans="1:7" s="11" customFormat="1" ht="21" customHeight="1">
      <c r="A55" s="55"/>
      <c r="B55" s="56"/>
      <c r="C55" s="57"/>
      <c r="D55" s="77"/>
      <c r="E55" s="275"/>
      <c r="F55" s="59"/>
      <c r="G55" s="60"/>
    </row>
    <row r="56" spans="1:7" s="8" customFormat="1" ht="21" customHeight="1">
      <c r="A56" s="67">
        <v>5</v>
      </c>
      <c r="B56" s="68" t="s">
        <v>48</v>
      </c>
      <c r="C56" s="45"/>
      <c r="D56" s="46"/>
      <c r="E56" s="276"/>
      <c r="F56" s="47"/>
      <c r="G56" s="48"/>
    </row>
    <row r="57" spans="1:7" s="8" customFormat="1" ht="21" customHeight="1">
      <c r="A57" s="137">
        <f>A56+0.01</f>
        <v>5.01</v>
      </c>
      <c r="B57" s="242" t="s">
        <v>49</v>
      </c>
      <c r="C57" s="208">
        <v>570</v>
      </c>
      <c r="D57" s="209" t="s">
        <v>15</v>
      </c>
      <c r="E57" s="270"/>
      <c r="F57" s="141">
        <f t="shared" ref="F57:F61" si="8">ROUND(C57*E57,2)</f>
        <v>0</v>
      </c>
      <c r="G57" s="142"/>
    </row>
    <row r="58" spans="1:7" s="8" customFormat="1" ht="21" customHeight="1">
      <c r="A58" s="143">
        <f t="shared" ref="A58:A63" si="9">A57+0.01</f>
        <v>5.0199999999999996</v>
      </c>
      <c r="B58" s="244" t="s">
        <v>50</v>
      </c>
      <c r="C58" s="199">
        <v>281.72000000000003</v>
      </c>
      <c r="D58" s="200" t="s">
        <v>15</v>
      </c>
      <c r="E58" s="271"/>
      <c r="F58" s="194">
        <f t="shared" si="8"/>
        <v>0</v>
      </c>
      <c r="G58" s="195"/>
    </row>
    <row r="59" spans="1:7" s="8" customFormat="1" ht="21" customHeight="1">
      <c r="A59" s="143">
        <f t="shared" si="9"/>
        <v>5.0299999999999994</v>
      </c>
      <c r="B59" s="244" t="s">
        <v>51</v>
      </c>
      <c r="C59" s="199">
        <v>300</v>
      </c>
      <c r="D59" s="200" t="s">
        <v>15</v>
      </c>
      <c r="E59" s="271"/>
      <c r="F59" s="149">
        <f t="shared" si="8"/>
        <v>0</v>
      </c>
      <c r="G59" s="148"/>
    </row>
    <row r="60" spans="1:7" s="8" customFormat="1" ht="21" customHeight="1">
      <c r="A60" s="143">
        <f t="shared" si="9"/>
        <v>5.0399999999999991</v>
      </c>
      <c r="B60" s="244" t="s">
        <v>52</v>
      </c>
      <c r="C60" s="199">
        <v>284.24</v>
      </c>
      <c r="D60" s="200" t="s">
        <v>15</v>
      </c>
      <c r="E60" s="271"/>
      <c r="F60" s="149">
        <f t="shared" si="8"/>
        <v>0</v>
      </c>
      <c r="G60" s="148"/>
    </row>
    <row r="61" spans="1:7" s="8" customFormat="1" ht="21" customHeight="1">
      <c r="A61" s="143">
        <f t="shared" si="9"/>
        <v>5.0499999999999989</v>
      </c>
      <c r="B61" s="244" t="s">
        <v>53</v>
      </c>
      <c r="C61" s="199">
        <v>6</v>
      </c>
      <c r="D61" s="200" t="s">
        <v>54</v>
      </c>
      <c r="E61" s="271"/>
      <c r="F61" s="147">
        <f t="shared" si="8"/>
        <v>0</v>
      </c>
      <c r="G61" s="152"/>
    </row>
    <row r="62" spans="1:7" s="8" customFormat="1" ht="21" customHeight="1">
      <c r="A62" s="143">
        <f t="shared" si="9"/>
        <v>5.0599999999999987</v>
      </c>
      <c r="B62" s="244" t="s">
        <v>55</v>
      </c>
      <c r="C62" s="199">
        <v>70</v>
      </c>
      <c r="D62" s="200" t="s">
        <v>54</v>
      </c>
      <c r="E62" s="271"/>
      <c r="F62" s="149">
        <f>ROUND(C62*E62,2)</f>
        <v>0</v>
      </c>
      <c r="G62" s="152"/>
    </row>
    <row r="63" spans="1:7" s="8" customFormat="1" ht="21" customHeight="1">
      <c r="A63" s="203">
        <f t="shared" si="9"/>
        <v>5.0699999999999985</v>
      </c>
      <c r="B63" s="245" t="s">
        <v>56</v>
      </c>
      <c r="C63" s="235">
        <v>739.7</v>
      </c>
      <c r="D63" s="206" t="s">
        <v>54</v>
      </c>
      <c r="E63" s="273"/>
      <c r="F63" s="150">
        <f t="shared" ref="F63" si="10">ROUND(C63*E63,2)</f>
        <v>0</v>
      </c>
      <c r="G63" s="151"/>
    </row>
    <row r="64" spans="1:7" s="8" customFormat="1" ht="21" customHeight="1">
      <c r="A64" s="49"/>
      <c r="B64" s="50" t="s">
        <v>28</v>
      </c>
      <c r="C64" s="51"/>
      <c r="D64" s="52"/>
      <c r="E64" s="274" t="s">
        <v>57</v>
      </c>
      <c r="F64" s="53"/>
      <c r="G64" s="54">
        <f>SUM(F57:F63)</f>
        <v>0</v>
      </c>
    </row>
    <row r="65" spans="1:7" s="44" customFormat="1" ht="20.25" customHeight="1">
      <c r="A65" s="61"/>
      <c r="B65" s="62"/>
      <c r="C65" s="63"/>
      <c r="D65" s="64"/>
      <c r="E65" s="277"/>
      <c r="F65" s="65"/>
      <c r="G65" s="66"/>
    </row>
    <row r="66" spans="1:7" s="8" customFormat="1" ht="21" customHeight="1">
      <c r="A66" s="67">
        <v>6</v>
      </c>
      <c r="B66" s="68" t="s">
        <v>58</v>
      </c>
      <c r="C66" s="45"/>
      <c r="D66" s="46"/>
      <c r="E66" s="276"/>
      <c r="F66" s="47"/>
      <c r="G66" s="48"/>
    </row>
    <row r="67" spans="1:7" s="8" customFormat="1" ht="27" customHeight="1">
      <c r="A67" s="137">
        <f>A66+0.01</f>
        <v>6.01</v>
      </c>
      <c r="B67" s="207" t="s">
        <v>59</v>
      </c>
      <c r="C67" s="208">
        <v>281.72000000000003</v>
      </c>
      <c r="D67" s="209" t="s">
        <v>15</v>
      </c>
      <c r="E67" s="270"/>
      <c r="F67" s="141">
        <f t="shared" ref="F67:F69" si="11">ROUND(C67*E67,2)</f>
        <v>0</v>
      </c>
      <c r="G67" s="142"/>
    </row>
    <row r="68" spans="1:7" s="8" customFormat="1" ht="35.25" customHeight="1">
      <c r="A68" s="143">
        <f t="shared" ref="A68:A69" si="12">A67+0.01</f>
        <v>6.02</v>
      </c>
      <c r="B68" s="198" t="s">
        <v>60</v>
      </c>
      <c r="C68" s="199">
        <v>325</v>
      </c>
      <c r="D68" s="200" t="s">
        <v>15</v>
      </c>
      <c r="E68" s="271"/>
      <c r="F68" s="147">
        <f t="shared" si="11"/>
        <v>0</v>
      </c>
      <c r="G68" s="148"/>
    </row>
    <row r="69" spans="1:7" s="8" customFormat="1" ht="21" customHeight="1">
      <c r="A69" s="203">
        <f t="shared" si="12"/>
        <v>6.0299999999999994</v>
      </c>
      <c r="B69" s="204" t="s">
        <v>61</v>
      </c>
      <c r="C69" s="205">
        <v>70</v>
      </c>
      <c r="D69" s="206" t="s">
        <v>54</v>
      </c>
      <c r="E69" s="273"/>
      <c r="F69" s="155">
        <f t="shared" si="11"/>
        <v>0</v>
      </c>
      <c r="G69" s="154"/>
    </row>
    <row r="70" spans="1:7" s="8" customFormat="1" ht="21" customHeight="1">
      <c r="A70" s="49"/>
      <c r="B70" s="50" t="s">
        <v>28</v>
      </c>
      <c r="C70" s="51"/>
      <c r="D70" s="52"/>
      <c r="E70" s="274"/>
      <c r="F70" s="53"/>
      <c r="G70" s="54">
        <f>SUM(F67:F69)</f>
        <v>0</v>
      </c>
    </row>
    <row r="71" spans="1:7" s="11" customFormat="1" ht="21" customHeight="1">
      <c r="A71" s="55"/>
      <c r="B71" s="56"/>
      <c r="C71" s="57"/>
      <c r="D71" s="58"/>
      <c r="E71" s="275"/>
      <c r="F71" s="59"/>
      <c r="G71" s="60"/>
    </row>
    <row r="72" spans="1:7" s="8" customFormat="1" ht="21" customHeight="1">
      <c r="A72" s="67">
        <v>7</v>
      </c>
      <c r="B72" s="68" t="s">
        <v>62</v>
      </c>
      <c r="C72" s="45"/>
      <c r="D72" s="46"/>
      <c r="E72" s="276"/>
      <c r="F72" s="47"/>
      <c r="G72" s="48"/>
    </row>
    <row r="73" spans="1:7" s="8" customFormat="1" ht="70.5" customHeight="1">
      <c r="A73" s="240">
        <f t="shared" ref="A73:A89" si="13">A72+0.01</f>
        <v>7.01</v>
      </c>
      <c r="B73" s="207" t="s">
        <v>63</v>
      </c>
      <c r="C73" s="208">
        <v>5</v>
      </c>
      <c r="D73" s="209" t="s">
        <v>64</v>
      </c>
      <c r="E73" s="270"/>
      <c r="F73" s="188">
        <f t="shared" ref="F73:F80" si="14">ROUND(C73*E73,2)</f>
        <v>0</v>
      </c>
      <c r="G73" s="142"/>
    </row>
    <row r="74" spans="1:7" s="8" customFormat="1" ht="78" customHeight="1">
      <c r="A74" s="143">
        <f t="shared" si="13"/>
        <v>7.02</v>
      </c>
      <c r="B74" s="198" t="s">
        <v>65</v>
      </c>
      <c r="C74" s="199">
        <v>5</v>
      </c>
      <c r="D74" s="200" t="s">
        <v>64</v>
      </c>
      <c r="E74" s="271"/>
      <c r="F74" s="194">
        <f t="shared" si="14"/>
        <v>0</v>
      </c>
      <c r="G74" s="148"/>
    </row>
    <row r="75" spans="1:7" s="8" customFormat="1" ht="43.5" customHeight="1">
      <c r="A75" s="143">
        <f t="shared" si="13"/>
        <v>7.0299999999999994</v>
      </c>
      <c r="B75" s="198" t="s">
        <v>66</v>
      </c>
      <c r="C75" s="199">
        <v>1</v>
      </c>
      <c r="D75" s="200" t="s">
        <v>64</v>
      </c>
      <c r="E75" s="271"/>
      <c r="F75" s="194">
        <f t="shared" si="14"/>
        <v>0</v>
      </c>
      <c r="G75" s="148"/>
    </row>
    <row r="76" spans="1:7" s="8" customFormat="1" ht="27" customHeight="1">
      <c r="A76" s="143">
        <f t="shared" si="13"/>
        <v>7.0399999999999991</v>
      </c>
      <c r="B76" s="198" t="s">
        <v>67</v>
      </c>
      <c r="C76" s="199">
        <v>1</v>
      </c>
      <c r="D76" s="200" t="s">
        <v>64</v>
      </c>
      <c r="E76" s="271"/>
      <c r="F76" s="194">
        <f t="shared" ref="F76:F77" si="15">ROUND(C76*E76,2)</f>
        <v>0</v>
      </c>
      <c r="G76" s="148"/>
    </row>
    <row r="77" spans="1:7" s="8" customFormat="1" ht="48" customHeight="1">
      <c r="A77" s="143">
        <f t="shared" si="13"/>
        <v>7.0499999999999989</v>
      </c>
      <c r="B77" s="198" t="s">
        <v>68</v>
      </c>
      <c r="C77" s="199">
        <v>5</v>
      </c>
      <c r="D77" s="200" t="s">
        <v>64</v>
      </c>
      <c r="E77" s="271"/>
      <c r="F77" s="194">
        <f t="shared" si="15"/>
        <v>0</v>
      </c>
      <c r="G77" s="148"/>
    </row>
    <row r="78" spans="1:7" s="8" customFormat="1" ht="27.75" customHeight="1">
      <c r="A78" s="143">
        <f t="shared" si="13"/>
        <v>7.0599999999999987</v>
      </c>
      <c r="B78" s="198" t="s">
        <v>69</v>
      </c>
      <c r="C78" s="199">
        <v>3</v>
      </c>
      <c r="D78" s="200" t="s">
        <v>64</v>
      </c>
      <c r="E78" s="271"/>
      <c r="F78" s="194">
        <f t="shared" si="14"/>
        <v>0</v>
      </c>
      <c r="G78" s="148"/>
    </row>
    <row r="79" spans="1:7" s="8" customFormat="1" ht="27.75" customHeight="1">
      <c r="A79" s="143">
        <f t="shared" si="13"/>
        <v>7.0699999999999985</v>
      </c>
      <c r="B79" s="198" t="s">
        <v>70</v>
      </c>
      <c r="C79" s="199">
        <v>5</v>
      </c>
      <c r="D79" s="200" t="s">
        <v>64</v>
      </c>
      <c r="E79" s="271"/>
      <c r="F79" s="194">
        <f t="shared" si="14"/>
        <v>0</v>
      </c>
      <c r="G79" s="148"/>
    </row>
    <row r="80" spans="1:7" s="8" customFormat="1" ht="45.75" customHeight="1">
      <c r="A80" s="143">
        <f t="shared" si="13"/>
        <v>7.0799999999999983</v>
      </c>
      <c r="B80" s="198" t="s">
        <v>71</v>
      </c>
      <c r="C80" s="199">
        <v>7</v>
      </c>
      <c r="D80" s="200" t="s">
        <v>64</v>
      </c>
      <c r="E80" s="271"/>
      <c r="F80" s="194">
        <f t="shared" si="14"/>
        <v>0</v>
      </c>
      <c r="G80" s="152"/>
    </row>
    <row r="81" spans="1:7" s="8" customFormat="1" ht="45.75" customHeight="1">
      <c r="A81" s="143">
        <f t="shared" si="13"/>
        <v>7.0899999999999981</v>
      </c>
      <c r="B81" s="198" t="s">
        <v>72</v>
      </c>
      <c r="C81" s="199">
        <v>1</v>
      </c>
      <c r="D81" s="200" t="s">
        <v>64</v>
      </c>
      <c r="E81" s="271"/>
      <c r="F81" s="194">
        <f t="shared" ref="F81" si="16">ROUND(C81*E81,2)</f>
        <v>0</v>
      </c>
      <c r="G81" s="152"/>
    </row>
    <row r="82" spans="1:7" s="8" customFormat="1" ht="36" customHeight="1">
      <c r="A82" s="143">
        <f t="shared" si="13"/>
        <v>7.0999999999999979</v>
      </c>
      <c r="B82" s="198" t="s">
        <v>73</v>
      </c>
      <c r="C82" s="199">
        <v>7</v>
      </c>
      <c r="D82" s="200" t="s">
        <v>64</v>
      </c>
      <c r="E82" s="271"/>
      <c r="F82" s="194">
        <f>ROUND(C82*E82,2)</f>
        <v>0</v>
      </c>
      <c r="G82" s="148"/>
    </row>
    <row r="83" spans="1:7" s="8" customFormat="1" ht="34.5" customHeight="1">
      <c r="A83" s="143">
        <f t="shared" si="13"/>
        <v>7.1099999999999977</v>
      </c>
      <c r="B83" s="198" t="s">
        <v>74</v>
      </c>
      <c r="C83" s="211">
        <v>1</v>
      </c>
      <c r="D83" s="212" t="s">
        <v>64</v>
      </c>
      <c r="E83" s="271"/>
      <c r="F83" s="194">
        <f t="shared" ref="F83:F89" si="17">ROUND(C83*E83,2)</f>
        <v>0</v>
      </c>
      <c r="G83" s="148"/>
    </row>
    <row r="84" spans="1:7" s="8" customFormat="1" ht="37.5" customHeight="1">
      <c r="A84" s="143">
        <f t="shared" si="13"/>
        <v>7.1199999999999974</v>
      </c>
      <c r="B84" s="198" t="s">
        <v>75</v>
      </c>
      <c r="C84" s="211">
        <v>65</v>
      </c>
      <c r="D84" s="212" t="s">
        <v>76</v>
      </c>
      <c r="E84" s="271"/>
      <c r="F84" s="194">
        <f t="shared" si="17"/>
        <v>0</v>
      </c>
      <c r="G84" s="148"/>
    </row>
    <row r="85" spans="1:7" s="8" customFormat="1" ht="56.25" customHeight="1">
      <c r="A85" s="143">
        <f t="shared" si="13"/>
        <v>7.1299999999999972</v>
      </c>
      <c r="B85" s="223" t="s">
        <v>77</v>
      </c>
      <c r="C85" s="211">
        <v>1</v>
      </c>
      <c r="D85" s="212" t="s">
        <v>64</v>
      </c>
      <c r="E85" s="271"/>
      <c r="F85" s="194">
        <f t="shared" si="17"/>
        <v>0</v>
      </c>
      <c r="G85" s="148"/>
    </row>
    <row r="86" spans="1:7" s="8" customFormat="1" ht="27" customHeight="1">
      <c r="A86" s="143">
        <f t="shared" si="13"/>
        <v>7.139999999999997</v>
      </c>
      <c r="B86" s="223" t="s">
        <v>78</v>
      </c>
      <c r="C86" s="211">
        <v>1</v>
      </c>
      <c r="D86" s="212" t="s">
        <v>64</v>
      </c>
      <c r="E86" s="271"/>
      <c r="F86" s="194">
        <f t="shared" si="17"/>
        <v>0</v>
      </c>
      <c r="G86" s="148"/>
    </row>
    <row r="87" spans="1:7" s="8" customFormat="1" ht="51" customHeight="1">
      <c r="A87" s="143">
        <f t="shared" si="13"/>
        <v>7.1499999999999968</v>
      </c>
      <c r="B87" s="223" t="s">
        <v>79</v>
      </c>
      <c r="C87" s="211">
        <v>1</v>
      </c>
      <c r="D87" s="212" t="s">
        <v>64</v>
      </c>
      <c r="E87" s="271"/>
      <c r="F87" s="194">
        <f t="shared" si="17"/>
        <v>0</v>
      </c>
      <c r="G87" s="148"/>
    </row>
    <row r="88" spans="1:7" s="8" customFormat="1" ht="32.25" customHeight="1">
      <c r="A88" s="143">
        <f t="shared" si="13"/>
        <v>7.1599999999999966</v>
      </c>
      <c r="B88" s="223" t="s">
        <v>80</v>
      </c>
      <c r="C88" s="211">
        <v>8</v>
      </c>
      <c r="D88" s="212" t="s">
        <v>21</v>
      </c>
      <c r="E88" s="271"/>
      <c r="F88" s="194">
        <f t="shared" si="17"/>
        <v>0</v>
      </c>
      <c r="G88" s="148"/>
    </row>
    <row r="89" spans="1:7" s="8" customFormat="1" ht="24" customHeight="1">
      <c r="A89" s="143">
        <f t="shared" si="13"/>
        <v>7.1699999999999964</v>
      </c>
      <c r="B89" s="241" t="s">
        <v>81</v>
      </c>
      <c r="C89" s="235">
        <v>1</v>
      </c>
      <c r="D89" s="236" t="s">
        <v>64</v>
      </c>
      <c r="E89" s="273"/>
      <c r="F89" s="233">
        <f t="shared" si="17"/>
        <v>0</v>
      </c>
      <c r="G89" s="154"/>
    </row>
    <row r="90" spans="1:7" s="8" customFormat="1" ht="21" customHeight="1">
      <c r="A90" s="49"/>
      <c r="B90" s="50" t="s">
        <v>28</v>
      </c>
      <c r="C90" s="51"/>
      <c r="D90" s="52"/>
      <c r="E90" s="274"/>
      <c r="F90" s="53"/>
      <c r="G90" s="54">
        <f>SUM(F73:F89)</f>
        <v>0</v>
      </c>
    </row>
    <row r="91" spans="1:7" s="11" customFormat="1" ht="21" customHeight="1">
      <c r="A91" s="55"/>
      <c r="B91" s="56"/>
      <c r="C91" s="57"/>
      <c r="D91" s="58"/>
      <c r="E91" s="275"/>
      <c r="F91" s="59"/>
      <c r="G91" s="60"/>
    </row>
    <row r="92" spans="1:7" s="8" customFormat="1" ht="21" customHeight="1">
      <c r="A92" s="115">
        <v>8</v>
      </c>
      <c r="B92" s="117" t="s">
        <v>82</v>
      </c>
      <c r="C92" s="70"/>
      <c r="D92" s="71"/>
      <c r="E92" s="278"/>
      <c r="F92" s="72"/>
      <c r="G92" s="48"/>
    </row>
    <row r="93" spans="1:7" s="8" customFormat="1" ht="21" customHeight="1">
      <c r="A93" s="137">
        <f>A92+0.01</f>
        <v>8.01</v>
      </c>
      <c r="B93" s="207" t="s">
        <v>83</v>
      </c>
      <c r="C93" s="208">
        <v>19</v>
      </c>
      <c r="D93" s="209" t="s">
        <v>21</v>
      </c>
      <c r="E93" s="270"/>
      <c r="F93" s="237">
        <f t="shared" ref="F93:F97" si="18">ROUND(C93*E93,2)</f>
        <v>0</v>
      </c>
      <c r="G93" s="156"/>
    </row>
    <row r="94" spans="1:7" s="8" customFormat="1" ht="21" customHeight="1">
      <c r="A94" s="143">
        <f t="shared" ref="A94:A100" si="19">A93+0.01</f>
        <v>8.02</v>
      </c>
      <c r="B94" s="198" t="s">
        <v>84</v>
      </c>
      <c r="C94" s="199">
        <v>18.2</v>
      </c>
      <c r="D94" s="200" t="s">
        <v>21</v>
      </c>
      <c r="E94" s="271"/>
      <c r="F94" s="238">
        <f t="shared" si="18"/>
        <v>0</v>
      </c>
      <c r="G94" s="158"/>
    </row>
    <row r="95" spans="1:7" s="8" customFormat="1" ht="38.25" customHeight="1">
      <c r="A95" s="143">
        <f t="shared" si="19"/>
        <v>8.0299999999999994</v>
      </c>
      <c r="B95" s="198" t="s">
        <v>85</v>
      </c>
      <c r="C95" s="199">
        <v>1.1000000000000001</v>
      </c>
      <c r="D95" s="200" t="s">
        <v>21</v>
      </c>
      <c r="E95" s="271"/>
      <c r="F95" s="238">
        <f t="shared" si="18"/>
        <v>0</v>
      </c>
      <c r="G95" s="158"/>
    </row>
    <row r="96" spans="1:7" s="8" customFormat="1" ht="37.5" customHeight="1">
      <c r="A96" s="143">
        <f t="shared" si="19"/>
        <v>8.0399999999999991</v>
      </c>
      <c r="B96" s="198" t="s">
        <v>86</v>
      </c>
      <c r="C96" s="199">
        <v>1.1000000000000001</v>
      </c>
      <c r="D96" s="200" t="s">
        <v>21</v>
      </c>
      <c r="E96" s="271"/>
      <c r="F96" s="238">
        <f t="shared" si="18"/>
        <v>0</v>
      </c>
      <c r="G96" s="158"/>
    </row>
    <row r="97" spans="1:7" s="8" customFormat="1" ht="21" customHeight="1">
      <c r="A97" s="143">
        <f t="shared" si="19"/>
        <v>8.0499999999999989</v>
      </c>
      <c r="B97" s="198" t="s">
        <v>87</v>
      </c>
      <c r="C97" s="199">
        <v>13.5</v>
      </c>
      <c r="D97" s="200" t="s">
        <v>15</v>
      </c>
      <c r="E97" s="271"/>
      <c r="F97" s="238">
        <f t="shared" si="18"/>
        <v>0</v>
      </c>
      <c r="G97" s="159"/>
    </row>
    <row r="98" spans="1:7" s="8" customFormat="1" ht="21" customHeight="1">
      <c r="A98" s="143">
        <f t="shared" si="19"/>
        <v>8.0599999999999987</v>
      </c>
      <c r="B98" s="201" t="s">
        <v>88</v>
      </c>
      <c r="C98" s="211">
        <v>27</v>
      </c>
      <c r="D98" s="200" t="s">
        <v>15</v>
      </c>
      <c r="E98" s="271"/>
      <c r="F98" s="238">
        <f t="shared" ref="F98" si="20">ROUND(C98*E98,2)</f>
        <v>0</v>
      </c>
      <c r="G98" s="159"/>
    </row>
    <row r="99" spans="1:7" s="8" customFormat="1" ht="27.75" customHeight="1">
      <c r="A99" s="143">
        <f t="shared" si="19"/>
        <v>8.0699999999999985</v>
      </c>
      <c r="B99" s="198" t="s">
        <v>89</v>
      </c>
      <c r="C99" s="199">
        <v>10</v>
      </c>
      <c r="D99" s="200" t="s">
        <v>90</v>
      </c>
      <c r="E99" s="271"/>
      <c r="F99" s="238">
        <f>ROUND(C99*E99,2)</f>
        <v>0</v>
      </c>
      <c r="G99" s="158"/>
    </row>
    <row r="100" spans="1:7" s="8" customFormat="1" ht="27.75" customHeight="1">
      <c r="A100" s="143">
        <f t="shared" si="19"/>
        <v>8.0799999999999983</v>
      </c>
      <c r="B100" s="204" t="s">
        <v>91</v>
      </c>
      <c r="C100" s="235">
        <v>1</v>
      </c>
      <c r="D100" s="236" t="s">
        <v>92</v>
      </c>
      <c r="E100" s="273"/>
      <c r="F100" s="239">
        <f t="shared" ref="F100" si="21">ROUND(C100*E100,2)</f>
        <v>0</v>
      </c>
      <c r="G100" s="160"/>
    </row>
    <row r="101" spans="1:7" s="8" customFormat="1" ht="21" customHeight="1">
      <c r="A101" s="49"/>
      <c r="B101" s="50" t="s">
        <v>28</v>
      </c>
      <c r="C101" s="73"/>
      <c r="D101" s="74"/>
      <c r="E101" s="279"/>
      <c r="F101" s="75"/>
      <c r="G101" s="54">
        <f>SUM(F93:F100)</f>
        <v>0</v>
      </c>
    </row>
    <row r="102" spans="1:7" s="11" customFormat="1" ht="21" customHeight="1">
      <c r="A102" s="55"/>
      <c r="B102" s="56"/>
      <c r="C102" s="57"/>
      <c r="D102" s="58"/>
      <c r="E102" s="275"/>
      <c r="F102" s="59"/>
      <c r="G102" s="60"/>
    </row>
    <row r="103" spans="1:7" s="8" customFormat="1" ht="21" customHeight="1">
      <c r="A103" s="67">
        <v>9</v>
      </c>
      <c r="B103" s="68" t="s">
        <v>93</v>
      </c>
      <c r="C103" s="45"/>
      <c r="D103" s="46"/>
      <c r="E103" s="276"/>
      <c r="F103" s="47"/>
      <c r="G103" s="48"/>
    </row>
    <row r="104" spans="1:7" s="8" customFormat="1" ht="44.25" customHeight="1">
      <c r="A104" s="137">
        <f>A103+0.01</f>
        <v>9.01</v>
      </c>
      <c r="B104" s="207" t="s">
        <v>86</v>
      </c>
      <c r="C104" s="208">
        <v>1.5</v>
      </c>
      <c r="D104" s="209" t="s">
        <v>21</v>
      </c>
      <c r="E104" s="270"/>
      <c r="F104" s="161">
        <f t="shared" ref="F104:F106" si="22">ROUND(C104*E104,2)</f>
        <v>0</v>
      </c>
      <c r="G104" s="142"/>
    </row>
    <row r="105" spans="1:7" s="8" customFormat="1" ht="39" customHeight="1">
      <c r="A105" s="143">
        <f t="shared" ref="A105:A115" si="23">A104+0.01</f>
        <v>9.02</v>
      </c>
      <c r="B105" s="198" t="s">
        <v>94</v>
      </c>
      <c r="C105" s="199">
        <v>0.53</v>
      </c>
      <c r="D105" s="200" t="s">
        <v>21</v>
      </c>
      <c r="E105" s="271"/>
      <c r="F105" s="147">
        <f t="shared" si="22"/>
        <v>0</v>
      </c>
      <c r="G105" s="152"/>
    </row>
    <row r="106" spans="1:7" s="8" customFormat="1" ht="21" customHeight="1">
      <c r="A106" s="143">
        <f t="shared" si="23"/>
        <v>9.0299999999999994</v>
      </c>
      <c r="B106" s="201" t="s">
        <v>95</v>
      </c>
      <c r="C106" s="211">
        <v>4.8</v>
      </c>
      <c r="D106" s="200" t="s">
        <v>90</v>
      </c>
      <c r="E106" s="271"/>
      <c r="F106" s="147">
        <f t="shared" si="22"/>
        <v>0</v>
      </c>
      <c r="G106" s="152"/>
    </row>
    <row r="107" spans="1:7" s="8" customFormat="1" ht="29.25" customHeight="1">
      <c r="A107" s="143">
        <f t="shared" si="23"/>
        <v>9.0399999999999991</v>
      </c>
      <c r="B107" s="198" t="s">
        <v>96</v>
      </c>
      <c r="C107" s="199">
        <v>0.6</v>
      </c>
      <c r="D107" s="200" t="s">
        <v>15</v>
      </c>
      <c r="E107" s="271"/>
      <c r="F107" s="149">
        <f>ROUND(C107*E107,2)</f>
        <v>0</v>
      </c>
      <c r="G107" s="148"/>
    </row>
    <row r="108" spans="1:7" s="8" customFormat="1" ht="23.25" customHeight="1">
      <c r="A108" s="143">
        <f t="shared" si="23"/>
        <v>9.0499999999999989</v>
      </c>
      <c r="B108" s="198" t="s">
        <v>97</v>
      </c>
      <c r="C108" s="211">
        <v>1</v>
      </c>
      <c r="D108" s="212" t="s">
        <v>64</v>
      </c>
      <c r="E108" s="271"/>
      <c r="F108" s="149">
        <f t="shared" ref="F108:F115" si="24">ROUND(C108*E108,2)</f>
        <v>0</v>
      </c>
      <c r="G108" s="148"/>
    </row>
    <row r="109" spans="1:7" s="8" customFormat="1" ht="29.25" customHeight="1">
      <c r="A109" s="143">
        <f t="shared" si="23"/>
        <v>9.0599999999999987</v>
      </c>
      <c r="B109" s="198" t="s">
        <v>98</v>
      </c>
      <c r="C109" s="211">
        <v>0.4</v>
      </c>
      <c r="D109" s="212" t="s">
        <v>21</v>
      </c>
      <c r="E109" s="271"/>
      <c r="F109" s="149">
        <f t="shared" si="24"/>
        <v>0</v>
      </c>
      <c r="G109" s="148"/>
    </row>
    <row r="110" spans="1:7" s="8" customFormat="1" ht="23.25" customHeight="1">
      <c r="A110" s="143">
        <f t="shared" si="23"/>
        <v>9.0699999999999985</v>
      </c>
      <c r="B110" s="198" t="s">
        <v>99</v>
      </c>
      <c r="C110" s="211">
        <v>0.5</v>
      </c>
      <c r="D110" s="212" t="s">
        <v>21</v>
      </c>
      <c r="E110" s="271"/>
      <c r="F110" s="149">
        <f t="shared" si="24"/>
        <v>0</v>
      </c>
      <c r="G110" s="148"/>
    </row>
    <row r="111" spans="1:7" s="8" customFormat="1" ht="23.25" customHeight="1">
      <c r="A111" s="143">
        <f t="shared" si="23"/>
        <v>9.0799999999999983</v>
      </c>
      <c r="B111" s="198" t="s">
        <v>51</v>
      </c>
      <c r="C111" s="211">
        <v>12.08</v>
      </c>
      <c r="D111" s="212" t="s">
        <v>15</v>
      </c>
      <c r="E111" s="271"/>
      <c r="F111" s="149">
        <f t="shared" si="24"/>
        <v>0</v>
      </c>
      <c r="G111" s="148"/>
    </row>
    <row r="112" spans="1:7" s="8" customFormat="1" ht="21" customHeight="1">
      <c r="A112" s="143">
        <f t="shared" si="23"/>
        <v>9.0899999999999981</v>
      </c>
      <c r="B112" s="201" t="s">
        <v>100</v>
      </c>
      <c r="C112" s="211">
        <v>15</v>
      </c>
      <c r="D112" s="200" t="s">
        <v>15</v>
      </c>
      <c r="E112" s="271"/>
      <c r="F112" s="157">
        <f t="shared" si="24"/>
        <v>0</v>
      </c>
      <c r="G112" s="159"/>
    </row>
    <row r="113" spans="1:7" s="8" customFormat="1" ht="23.25" customHeight="1">
      <c r="A113" s="143">
        <f t="shared" si="23"/>
        <v>9.0999999999999979</v>
      </c>
      <c r="B113" s="223" t="s">
        <v>101</v>
      </c>
      <c r="C113" s="211">
        <v>1</v>
      </c>
      <c r="D113" s="212" t="s">
        <v>64</v>
      </c>
      <c r="E113" s="271"/>
      <c r="F113" s="149">
        <f t="shared" si="24"/>
        <v>0</v>
      </c>
      <c r="G113" s="148"/>
    </row>
    <row r="114" spans="1:7" s="8" customFormat="1" ht="23.25" customHeight="1">
      <c r="A114" s="143">
        <f t="shared" si="23"/>
        <v>9.1099999999999977</v>
      </c>
      <c r="B114" s="223" t="s">
        <v>102</v>
      </c>
      <c r="C114" s="211">
        <v>1.8</v>
      </c>
      <c r="D114" s="212" t="s">
        <v>54</v>
      </c>
      <c r="E114" s="271"/>
      <c r="F114" s="149">
        <f t="shared" si="24"/>
        <v>0</v>
      </c>
      <c r="G114" s="148"/>
    </row>
    <row r="115" spans="1:7" s="8" customFormat="1" ht="23.25" customHeight="1">
      <c r="A115" s="203">
        <f t="shared" si="23"/>
        <v>9.1199999999999974</v>
      </c>
      <c r="B115" s="234" t="s">
        <v>103</v>
      </c>
      <c r="C115" s="235">
        <v>1</v>
      </c>
      <c r="D115" s="236" t="s">
        <v>92</v>
      </c>
      <c r="E115" s="273"/>
      <c r="F115" s="153">
        <f t="shared" si="24"/>
        <v>0</v>
      </c>
      <c r="G115" s="154"/>
    </row>
    <row r="116" spans="1:7" s="8" customFormat="1" ht="21" customHeight="1">
      <c r="A116" s="49"/>
      <c r="B116" s="50" t="s">
        <v>28</v>
      </c>
      <c r="C116" s="51"/>
      <c r="D116" s="52"/>
      <c r="E116" s="274"/>
      <c r="F116" s="53"/>
      <c r="G116" s="54">
        <f>SUM(F104:F115)</f>
        <v>0</v>
      </c>
    </row>
    <row r="117" spans="1:7" s="11" customFormat="1" ht="21" customHeight="1">
      <c r="A117" s="55"/>
      <c r="B117" s="56"/>
      <c r="C117" s="57"/>
      <c r="D117" s="58"/>
      <c r="E117" s="275"/>
      <c r="F117" s="59"/>
      <c r="G117" s="60"/>
    </row>
    <row r="118" spans="1:7" s="8" customFormat="1" ht="21" customHeight="1">
      <c r="A118" s="67">
        <v>10</v>
      </c>
      <c r="B118" s="68" t="s">
        <v>104</v>
      </c>
      <c r="C118" s="45"/>
      <c r="D118" s="46"/>
      <c r="E118" s="276"/>
      <c r="F118" s="47"/>
      <c r="G118" s="48"/>
    </row>
    <row r="119" spans="1:7" s="8" customFormat="1" ht="27" customHeight="1">
      <c r="A119" s="137">
        <f>A118+0.01</f>
        <v>10.01</v>
      </c>
      <c r="B119" s="207" t="s">
        <v>105</v>
      </c>
      <c r="C119" s="208">
        <v>265</v>
      </c>
      <c r="D119" s="209" t="s">
        <v>15</v>
      </c>
      <c r="E119" s="270"/>
      <c r="F119" s="188">
        <f t="shared" ref="F119:F122" si="25">ROUND(C119*E119,2)</f>
        <v>0</v>
      </c>
      <c r="G119" s="142"/>
    </row>
    <row r="120" spans="1:7" s="8" customFormat="1" ht="27" customHeight="1">
      <c r="A120" s="228">
        <f t="shared" ref="A120:A121" si="26">A119+0.01</f>
        <v>10.02</v>
      </c>
      <c r="B120" s="229" t="s">
        <v>106</v>
      </c>
      <c r="C120" s="230">
        <v>265</v>
      </c>
      <c r="D120" s="231" t="s">
        <v>15</v>
      </c>
      <c r="E120" s="272"/>
      <c r="F120" s="194">
        <f t="shared" si="25"/>
        <v>0</v>
      </c>
      <c r="G120" s="186"/>
    </row>
    <row r="121" spans="1:7" s="8" customFormat="1" ht="35.25" customHeight="1">
      <c r="A121" s="143">
        <f t="shared" si="26"/>
        <v>10.029999999999999</v>
      </c>
      <c r="B121" s="198" t="s">
        <v>107</v>
      </c>
      <c r="C121" s="199">
        <v>215</v>
      </c>
      <c r="D121" s="200" t="s">
        <v>90</v>
      </c>
      <c r="E121" s="271"/>
      <c r="F121" s="194">
        <f t="shared" si="25"/>
        <v>0</v>
      </c>
      <c r="G121" s="148"/>
    </row>
    <row r="122" spans="1:7" s="8" customFormat="1" ht="25.5" customHeight="1">
      <c r="A122" s="143">
        <f>A121+0.01</f>
        <v>10.039999999999999</v>
      </c>
      <c r="B122" s="198" t="s">
        <v>108</v>
      </c>
      <c r="C122" s="199">
        <v>35</v>
      </c>
      <c r="D122" s="200" t="s">
        <v>15</v>
      </c>
      <c r="E122" s="271"/>
      <c r="F122" s="194">
        <f t="shared" si="25"/>
        <v>0</v>
      </c>
      <c r="G122" s="148"/>
    </row>
    <row r="123" spans="1:7" s="8" customFormat="1" ht="24" customHeight="1">
      <c r="A123" s="143">
        <f>A124+0.01</f>
        <v>10.059999999999999</v>
      </c>
      <c r="B123" s="198" t="s">
        <v>109</v>
      </c>
      <c r="C123" s="199">
        <v>2</v>
      </c>
      <c r="D123" s="200" t="s">
        <v>90</v>
      </c>
      <c r="E123" s="271"/>
      <c r="F123" s="194">
        <f>ROUND(C123*E123,2)</f>
        <v>0</v>
      </c>
      <c r="G123" s="152"/>
    </row>
    <row r="124" spans="1:7" s="8" customFormat="1" ht="40.5" customHeight="1">
      <c r="A124" s="232">
        <f>A122+0.01</f>
        <v>10.049999999999999</v>
      </c>
      <c r="B124" s="204" t="s">
        <v>110</v>
      </c>
      <c r="C124" s="205">
        <v>15</v>
      </c>
      <c r="D124" s="206" t="s">
        <v>15</v>
      </c>
      <c r="E124" s="273"/>
      <c r="F124" s="233">
        <f t="shared" ref="F124" si="27">ROUND(C124*E124,2)</f>
        <v>0</v>
      </c>
      <c r="G124" s="187"/>
    </row>
    <row r="125" spans="1:7" s="8" customFormat="1" ht="21" customHeight="1">
      <c r="A125" s="49"/>
      <c r="B125" s="50" t="s">
        <v>28</v>
      </c>
      <c r="C125" s="51"/>
      <c r="D125" s="52"/>
      <c r="E125" s="274"/>
      <c r="F125" s="53"/>
      <c r="G125" s="54">
        <f>SUM(F119:F124)</f>
        <v>0</v>
      </c>
    </row>
    <row r="126" spans="1:7" s="11" customFormat="1" ht="21" customHeight="1">
      <c r="A126" s="55"/>
      <c r="B126" s="56"/>
      <c r="C126" s="57"/>
      <c r="D126" s="58"/>
      <c r="E126" s="275"/>
      <c r="F126" s="59"/>
      <c r="G126" s="60"/>
    </row>
    <row r="127" spans="1:7" s="8" customFormat="1" ht="21" customHeight="1">
      <c r="A127" s="67">
        <v>11</v>
      </c>
      <c r="B127" s="68" t="s">
        <v>111</v>
      </c>
      <c r="C127" s="45"/>
      <c r="D127" s="46"/>
      <c r="E127" s="276"/>
      <c r="F127" s="47"/>
      <c r="G127" s="48"/>
    </row>
    <row r="128" spans="1:7" s="8" customFormat="1" ht="36" customHeight="1">
      <c r="A128" s="137">
        <f>A127+0.01</f>
        <v>11.01</v>
      </c>
      <c r="B128" s="207" t="s">
        <v>112</v>
      </c>
      <c r="C128" s="208">
        <v>60</v>
      </c>
      <c r="D128" s="209" t="s">
        <v>15</v>
      </c>
      <c r="E128" s="270"/>
      <c r="F128" s="188">
        <f t="shared" ref="F128:F129" si="28">ROUND(C128*E128,2)</f>
        <v>0</v>
      </c>
      <c r="G128" s="189"/>
    </row>
    <row r="129" spans="1:7" s="8" customFormat="1" ht="34.5" customHeight="1">
      <c r="A129" s="203">
        <f t="shared" ref="A129" si="29">A128+0.01</f>
        <v>11.02</v>
      </c>
      <c r="B129" s="204" t="s">
        <v>113</v>
      </c>
      <c r="C129" s="205">
        <v>1.4</v>
      </c>
      <c r="D129" s="206" t="s">
        <v>15</v>
      </c>
      <c r="E129" s="273"/>
      <c r="F129" s="196">
        <f t="shared" si="28"/>
        <v>0</v>
      </c>
      <c r="G129" s="154"/>
    </row>
    <row r="130" spans="1:7" s="8" customFormat="1" ht="21" customHeight="1">
      <c r="A130" s="49"/>
      <c r="B130" s="50" t="s">
        <v>28</v>
      </c>
      <c r="C130" s="51"/>
      <c r="D130" s="52"/>
      <c r="E130" s="274"/>
      <c r="F130" s="53"/>
      <c r="G130" s="54">
        <f>SUM(F128:F129)</f>
        <v>0</v>
      </c>
    </row>
    <row r="131" spans="1:7" s="11" customFormat="1" ht="21" customHeight="1">
      <c r="A131" s="55"/>
      <c r="B131" s="56"/>
      <c r="C131" s="57"/>
      <c r="D131" s="58"/>
      <c r="E131" s="275"/>
      <c r="F131" s="59"/>
      <c r="G131" s="60"/>
    </row>
    <row r="132" spans="1:7" s="8" customFormat="1" ht="21" customHeight="1">
      <c r="A132" s="67">
        <v>12</v>
      </c>
      <c r="B132" s="68" t="s">
        <v>114</v>
      </c>
      <c r="C132" s="45"/>
      <c r="D132" s="46"/>
      <c r="E132" s="276"/>
      <c r="F132" s="47"/>
      <c r="G132" s="48"/>
    </row>
    <row r="133" spans="1:7" s="8" customFormat="1" ht="24" customHeight="1">
      <c r="A133" s="137">
        <f>A132+0.01</f>
        <v>12.01</v>
      </c>
      <c r="B133" s="207" t="s">
        <v>115</v>
      </c>
      <c r="C133" s="208">
        <v>40</v>
      </c>
      <c r="D133" s="209" t="s">
        <v>64</v>
      </c>
      <c r="E133" s="270"/>
      <c r="F133" s="188">
        <f t="shared" ref="F133:F136" si="30">ROUND(C133*E133,2)</f>
        <v>0</v>
      </c>
      <c r="G133" s="142"/>
    </row>
    <row r="134" spans="1:7" s="8" customFormat="1" ht="59.25" customHeight="1">
      <c r="A134" s="143">
        <f t="shared" ref="A134:A148" si="31">A133+0.01</f>
        <v>12.02</v>
      </c>
      <c r="B134" s="198" t="s">
        <v>116</v>
      </c>
      <c r="C134" s="199">
        <v>40</v>
      </c>
      <c r="D134" s="200" t="s">
        <v>64</v>
      </c>
      <c r="E134" s="271"/>
      <c r="F134" s="194">
        <f t="shared" si="30"/>
        <v>0</v>
      </c>
      <c r="G134" s="148"/>
    </row>
    <row r="135" spans="1:7" s="8" customFormat="1" ht="21" customHeight="1">
      <c r="A135" s="143">
        <f t="shared" si="31"/>
        <v>12.03</v>
      </c>
      <c r="B135" s="198" t="s">
        <v>117</v>
      </c>
      <c r="C135" s="199">
        <v>15</v>
      </c>
      <c r="D135" s="200" t="s">
        <v>64</v>
      </c>
      <c r="E135" s="271"/>
      <c r="F135" s="194">
        <f t="shared" si="30"/>
        <v>0</v>
      </c>
      <c r="G135" s="148"/>
    </row>
    <row r="136" spans="1:7" s="8" customFormat="1" ht="21" customHeight="1">
      <c r="A136" s="143">
        <f t="shared" si="31"/>
        <v>12.04</v>
      </c>
      <c r="B136" s="198" t="s">
        <v>118</v>
      </c>
      <c r="C136" s="199">
        <v>2</v>
      </c>
      <c r="D136" s="200" t="s">
        <v>64</v>
      </c>
      <c r="E136" s="271"/>
      <c r="F136" s="194">
        <f t="shared" si="30"/>
        <v>0</v>
      </c>
      <c r="G136" s="152"/>
    </row>
    <row r="137" spans="1:7" s="8" customFormat="1" ht="21" customHeight="1">
      <c r="A137" s="143">
        <f t="shared" si="31"/>
        <v>12.049999999999999</v>
      </c>
      <c r="B137" s="198" t="s">
        <v>119</v>
      </c>
      <c r="C137" s="199">
        <v>2</v>
      </c>
      <c r="D137" s="200" t="s">
        <v>64</v>
      </c>
      <c r="E137" s="271"/>
      <c r="F137" s="194">
        <f>ROUND(C137*E137,2)</f>
        <v>0</v>
      </c>
      <c r="G137" s="152"/>
    </row>
    <row r="138" spans="1:7" s="8" customFormat="1" ht="21" customHeight="1">
      <c r="A138" s="143">
        <f t="shared" si="31"/>
        <v>12.059999999999999</v>
      </c>
      <c r="B138" s="201" t="s">
        <v>120</v>
      </c>
      <c r="C138" s="211">
        <v>22</v>
      </c>
      <c r="D138" s="200" t="s">
        <v>64</v>
      </c>
      <c r="E138" s="271"/>
      <c r="F138" s="194">
        <f t="shared" ref="F138" si="32">ROUND(C138*E138,2)</f>
        <v>0</v>
      </c>
      <c r="G138" s="152"/>
    </row>
    <row r="139" spans="1:7" s="8" customFormat="1" ht="29.25" customHeight="1">
      <c r="A139" s="143">
        <f t="shared" si="31"/>
        <v>12.069999999999999</v>
      </c>
      <c r="B139" s="198" t="s">
        <v>121</v>
      </c>
      <c r="C139" s="199">
        <v>24</v>
      </c>
      <c r="D139" s="200" t="s">
        <v>64</v>
      </c>
      <c r="E139" s="271"/>
      <c r="F139" s="194">
        <f>ROUND(C139*E139,2)</f>
        <v>0</v>
      </c>
      <c r="G139" s="148"/>
    </row>
    <row r="140" spans="1:7" s="8" customFormat="1" ht="29.25" customHeight="1">
      <c r="A140" s="143">
        <f t="shared" si="31"/>
        <v>12.079999999999998</v>
      </c>
      <c r="B140" s="198" t="s">
        <v>122</v>
      </c>
      <c r="C140" s="199">
        <v>24</v>
      </c>
      <c r="D140" s="200" t="s">
        <v>64</v>
      </c>
      <c r="E140" s="271"/>
      <c r="F140" s="194">
        <f>ROUND(C140*E140,2)</f>
        <v>0</v>
      </c>
      <c r="G140" s="148"/>
    </row>
    <row r="141" spans="1:7" s="8" customFormat="1" ht="43.5" customHeight="1">
      <c r="A141" s="143">
        <f>A139+0.01</f>
        <v>12.079999999999998</v>
      </c>
      <c r="B141" s="198" t="s">
        <v>123</v>
      </c>
      <c r="C141" s="211">
        <v>4</v>
      </c>
      <c r="D141" s="212" t="s">
        <v>64</v>
      </c>
      <c r="E141" s="271"/>
      <c r="F141" s="194">
        <f t="shared" ref="F141:F148" si="33">ROUND(C141*E141,2)</f>
        <v>0</v>
      </c>
      <c r="G141" s="148"/>
    </row>
    <row r="142" spans="1:7" s="8" customFormat="1" ht="51" customHeight="1">
      <c r="A142" s="143">
        <f>A140+0.01</f>
        <v>12.089999999999998</v>
      </c>
      <c r="B142" s="223" t="s">
        <v>124</v>
      </c>
      <c r="C142" s="211">
        <v>2</v>
      </c>
      <c r="D142" s="212" t="s">
        <v>64</v>
      </c>
      <c r="E142" s="271"/>
      <c r="F142" s="194">
        <f t="shared" si="33"/>
        <v>0</v>
      </c>
      <c r="G142" s="148"/>
    </row>
    <row r="143" spans="1:7" s="8" customFormat="1" ht="30.75" customHeight="1">
      <c r="A143" s="143">
        <f t="shared" si="31"/>
        <v>12.099999999999998</v>
      </c>
      <c r="B143" s="223" t="s">
        <v>125</v>
      </c>
      <c r="C143" s="211">
        <v>8</v>
      </c>
      <c r="D143" s="212" t="s">
        <v>64</v>
      </c>
      <c r="E143" s="271"/>
      <c r="F143" s="194">
        <f t="shared" si="33"/>
        <v>0</v>
      </c>
      <c r="G143" s="148"/>
    </row>
    <row r="144" spans="1:7" s="8" customFormat="1" ht="36.75" customHeight="1">
      <c r="A144" s="143">
        <f t="shared" si="31"/>
        <v>12.109999999999998</v>
      </c>
      <c r="B144" s="223" t="s">
        <v>126</v>
      </c>
      <c r="C144" s="211">
        <v>60</v>
      </c>
      <c r="D144" s="212" t="s">
        <v>76</v>
      </c>
      <c r="E144" s="271"/>
      <c r="F144" s="194">
        <f t="shared" si="33"/>
        <v>0</v>
      </c>
      <c r="G144" s="148"/>
    </row>
    <row r="145" spans="1:7" s="8" customFormat="1" ht="21" customHeight="1">
      <c r="A145" s="143">
        <f t="shared" si="31"/>
        <v>12.119999999999997</v>
      </c>
      <c r="B145" s="223" t="s">
        <v>127</v>
      </c>
      <c r="C145" s="211">
        <v>20</v>
      </c>
      <c r="D145" s="212" t="s">
        <v>76</v>
      </c>
      <c r="E145" s="271"/>
      <c r="F145" s="194">
        <f t="shared" si="33"/>
        <v>0</v>
      </c>
      <c r="G145" s="148"/>
    </row>
    <row r="146" spans="1:7" s="8" customFormat="1" ht="44.25" customHeight="1">
      <c r="A146" s="143">
        <f t="shared" si="31"/>
        <v>12.129999999999997</v>
      </c>
      <c r="B146" s="224" t="s">
        <v>128</v>
      </c>
      <c r="C146" s="211">
        <v>22</v>
      </c>
      <c r="D146" s="212" t="s">
        <v>129</v>
      </c>
      <c r="E146" s="271"/>
      <c r="F146" s="194">
        <f t="shared" si="33"/>
        <v>0</v>
      </c>
      <c r="G146" s="148"/>
    </row>
    <row r="147" spans="1:7" s="8" customFormat="1" ht="30.75" customHeight="1">
      <c r="A147" s="143">
        <f t="shared" si="31"/>
        <v>12.139999999999997</v>
      </c>
      <c r="B147" s="224" t="s">
        <v>130</v>
      </c>
      <c r="C147" s="211">
        <v>35</v>
      </c>
      <c r="D147" s="212" t="s">
        <v>129</v>
      </c>
      <c r="E147" s="271"/>
      <c r="F147" s="194">
        <f t="shared" si="33"/>
        <v>0</v>
      </c>
      <c r="G147" s="148"/>
    </row>
    <row r="148" spans="1:7" s="8" customFormat="1" ht="37.5" customHeight="1">
      <c r="A148" s="143">
        <f t="shared" si="31"/>
        <v>12.149999999999997</v>
      </c>
      <c r="B148" s="224" t="s">
        <v>131</v>
      </c>
      <c r="C148" s="225">
        <v>2</v>
      </c>
      <c r="D148" s="226" t="s">
        <v>64</v>
      </c>
      <c r="E148" s="227"/>
      <c r="F148" s="194">
        <f t="shared" si="33"/>
        <v>0</v>
      </c>
      <c r="G148" s="148"/>
    </row>
    <row r="149" spans="1:7" s="8" customFormat="1" ht="21" customHeight="1">
      <c r="A149" s="49"/>
      <c r="B149" s="50" t="s">
        <v>28</v>
      </c>
      <c r="C149" s="51"/>
      <c r="D149" s="52"/>
      <c r="E149" s="274"/>
      <c r="F149" s="53"/>
      <c r="G149" s="54">
        <f>SUM(F133:F148)</f>
        <v>0</v>
      </c>
    </row>
    <row r="150" spans="1:7" s="6" customFormat="1">
      <c r="A150" s="86"/>
      <c r="B150" s="87"/>
      <c r="C150" s="88"/>
      <c r="D150" s="89"/>
      <c r="E150" s="280"/>
      <c r="F150" s="91"/>
      <c r="G150" s="90"/>
    </row>
    <row r="151" spans="1:7" s="6" customFormat="1">
      <c r="A151" s="86"/>
      <c r="B151" s="87"/>
      <c r="C151" s="88"/>
      <c r="D151" s="89"/>
      <c r="E151" s="280"/>
      <c r="F151" t="s">
        <v>132</v>
      </c>
      <c r="G151" s="90"/>
    </row>
    <row r="152" spans="1:7" s="8" customFormat="1" ht="21" customHeight="1">
      <c r="A152" s="67">
        <v>13</v>
      </c>
      <c r="B152" s="93" t="s">
        <v>133</v>
      </c>
      <c r="C152" s="45"/>
      <c r="D152" s="46"/>
      <c r="E152" s="276"/>
      <c r="F152" t="s">
        <v>132</v>
      </c>
      <c r="G152" s="48"/>
    </row>
    <row r="153" spans="1:7" s="8" customFormat="1" ht="58.5" customHeight="1">
      <c r="A153" s="213">
        <f>A152+0.01</f>
        <v>13.01</v>
      </c>
      <c r="B153" s="214" t="s">
        <v>134</v>
      </c>
      <c r="C153" s="215">
        <v>255</v>
      </c>
      <c r="D153" s="216" t="s">
        <v>135</v>
      </c>
      <c r="E153" s="281"/>
      <c r="F153" s="162">
        <f t="shared" ref="F153" si="34">ROUND(C153*E153,2)</f>
        <v>0</v>
      </c>
      <c r="G153" s="163"/>
    </row>
    <row r="154" spans="1:7" s="8" customFormat="1" ht="21" customHeight="1">
      <c r="A154" s="49"/>
      <c r="B154" s="50" t="s">
        <v>28</v>
      </c>
      <c r="C154" s="51"/>
      <c r="D154" s="52"/>
      <c r="E154" s="274"/>
      <c r="F154" s="53"/>
      <c r="G154" s="54">
        <f>SUM(F153:F153)</f>
        <v>0</v>
      </c>
    </row>
    <row r="155" spans="1:7" s="6" customFormat="1">
      <c r="A155" s="86"/>
      <c r="B155" s="87"/>
      <c r="C155" s="88"/>
      <c r="D155" s="89"/>
      <c r="E155" s="280"/>
      <c r="F155" s="91"/>
      <c r="G155" s="90"/>
    </row>
    <row r="156" spans="1:7" s="8" customFormat="1" ht="21" customHeight="1">
      <c r="A156" s="67">
        <v>14</v>
      </c>
      <c r="B156" s="93" t="s">
        <v>136</v>
      </c>
      <c r="C156" s="45"/>
      <c r="D156" s="46"/>
      <c r="E156" s="276"/>
      <c r="F156" s="47"/>
      <c r="G156" s="48"/>
    </row>
    <row r="157" spans="1:7" s="8" customFormat="1" ht="35.25" customHeight="1">
      <c r="A157" s="137">
        <f>A156+0.01</f>
        <v>14.01</v>
      </c>
      <c r="B157" s="207" t="s">
        <v>137</v>
      </c>
      <c r="C157" s="208">
        <v>1800</v>
      </c>
      <c r="D157" s="209" t="s">
        <v>15</v>
      </c>
      <c r="E157" s="270"/>
      <c r="F157" s="141">
        <f t="shared" ref="F157:F160" si="35">ROUND(C157*E157,2)</f>
        <v>0</v>
      </c>
      <c r="G157" s="142"/>
    </row>
    <row r="158" spans="1:7" s="8" customFormat="1" ht="39" customHeight="1">
      <c r="A158" s="168">
        <f t="shared" ref="A158:A160" si="36">A157+0.01</f>
        <v>14.02</v>
      </c>
      <c r="B158" s="217" t="s">
        <v>138</v>
      </c>
      <c r="C158" s="218">
        <v>300</v>
      </c>
      <c r="D158" s="219" t="s">
        <v>15</v>
      </c>
      <c r="E158" s="282"/>
      <c r="F158" s="190">
        <f t="shared" si="35"/>
        <v>0</v>
      </c>
      <c r="G158" s="191"/>
    </row>
    <row r="159" spans="1:7" s="8" customFormat="1" ht="37.5" customHeight="1">
      <c r="A159" s="168">
        <f t="shared" si="36"/>
        <v>14.03</v>
      </c>
      <c r="B159" s="217" t="s">
        <v>139</v>
      </c>
      <c r="C159" s="218">
        <v>290</v>
      </c>
      <c r="D159" s="219" t="s">
        <v>15</v>
      </c>
      <c r="E159" s="282"/>
      <c r="F159" s="190">
        <f t="shared" si="35"/>
        <v>0</v>
      </c>
      <c r="G159" s="191"/>
    </row>
    <row r="160" spans="1:7" s="8" customFormat="1" ht="39.75" customHeight="1">
      <c r="A160" s="172">
        <f t="shared" si="36"/>
        <v>14.04</v>
      </c>
      <c r="B160" s="220" t="s">
        <v>140</v>
      </c>
      <c r="C160" s="221">
        <v>600</v>
      </c>
      <c r="D160" s="222" t="s">
        <v>15</v>
      </c>
      <c r="E160" s="283"/>
      <c r="F160" s="192">
        <f t="shared" si="35"/>
        <v>0</v>
      </c>
      <c r="G160" s="193"/>
    </row>
    <row r="161" spans="1:7" s="8" customFormat="1" ht="21" customHeight="1">
      <c r="A161" s="49"/>
      <c r="B161" s="50" t="s">
        <v>28</v>
      </c>
      <c r="C161" s="51"/>
      <c r="D161" s="52"/>
      <c r="E161" s="274"/>
      <c r="F161" s="53"/>
      <c r="G161" s="54">
        <f>SUM(F157:F160)</f>
        <v>0</v>
      </c>
    </row>
    <row r="162" spans="1:7" s="6" customFormat="1">
      <c r="A162" s="86"/>
      <c r="B162" s="87"/>
      <c r="C162" s="88"/>
      <c r="D162" s="89"/>
      <c r="E162" s="280"/>
      <c r="F162" s="91"/>
      <c r="G162" s="90"/>
    </row>
    <row r="163" spans="1:7" s="8" customFormat="1" ht="21" customHeight="1">
      <c r="A163" s="67">
        <v>15</v>
      </c>
      <c r="B163" s="92" t="s">
        <v>141</v>
      </c>
      <c r="C163" s="82"/>
      <c r="D163" s="83"/>
      <c r="E163" s="284"/>
      <c r="F163" s="84"/>
      <c r="G163" s="85"/>
    </row>
    <row r="164" spans="1:7" s="8" customFormat="1" ht="26.25" customHeight="1">
      <c r="A164" s="137">
        <f>A163+0.01</f>
        <v>15.01</v>
      </c>
      <c r="B164" s="207" t="s">
        <v>142</v>
      </c>
      <c r="C164" s="208">
        <v>50</v>
      </c>
      <c r="D164" s="209" t="s">
        <v>21</v>
      </c>
      <c r="E164" s="270"/>
      <c r="F164" s="188">
        <f t="shared" ref="F164:F167" si="37">ROUND(C164*E164,2)</f>
        <v>0</v>
      </c>
      <c r="G164" s="189"/>
    </row>
    <row r="165" spans="1:7" s="8" customFormat="1" ht="26.25" customHeight="1">
      <c r="A165" s="143">
        <f t="shared" ref="A165:A183" si="38">A164+0.01</f>
        <v>15.02</v>
      </c>
      <c r="B165" s="198" t="s">
        <v>33</v>
      </c>
      <c r="C165" s="199">
        <v>22</v>
      </c>
      <c r="D165" s="200" t="s">
        <v>143</v>
      </c>
      <c r="E165" s="271"/>
      <c r="F165" s="194">
        <f t="shared" si="37"/>
        <v>0</v>
      </c>
      <c r="G165" s="195"/>
    </row>
    <row r="166" spans="1:7" s="8" customFormat="1" ht="26.25" customHeight="1">
      <c r="A166" s="143">
        <f t="shared" si="38"/>
        <v>15.03</v>
      </c>
      <c r="B166" s="198" t="s">
        <v>144</v>
      </c>
      <c r="C166" s="199">
        <v>16.3</v>
      </c>
      <c r="D166" s="200" t="s">
        <v>21</v>
      </c>
      <c r="E166" s="271"/>
      <c r="F166" s="194">
        <f t="shared" si="37"/>
        <v>0</v>
      </c>
      <c r="G166" s="195"/>
    </row>
    <row r="167" spans="1:7" s="8" customFormat="1" ht="43.5" customHeight="1">
      <c r="A167" s="143">
        <f t="shared" si="38"/>
        <v>15.04</v>
      </c>
      <c r="B167" s="198" t="s">
        <v>145</v>
      </c>
      <c r="C167" s="199">
        <v>4.5</v>
      </c>
      <c r="D167" s="200" t="s">
        <v>21</v>
      </c>
      <c r="E167" s="271"/>
      <c r="F167" s="194">
        <f t="shared" si="37"/>
        <v>0</v>
      </c>
      <c r="G167" s="195"/>
    </row>
    <row r="168" spans="1:7" s="8" customFormat="1" ht="43.5" customHeight="1">
      <c r="A168" s="143">
        <f t="shared" si="38"/>
        <v>15.049999999999999</v>
      </c>
      <c r="B168" s="198" t="s">
        <v>146</v>
      </c>
      <c r="C168" s="199">
        <v>13</v>
      </c>
      <c r="D168" s="200" t="s">
        <v>21</v>
      </c>
      <c r="E168" s="271"/>
      <c r="F168" s="194">
        <f t="shared" ref="F168" si="39">ROUND(C168*E168,2)</f>
        <v>0</v>
      </c>
      <c r="G168" s="195"/>
    </row>
    <row r="169" spans="1:7" s="8" customFormat="1" ht="35.25" customHeight="1">
      <c r="A169" s="143">
        <f>A170+0.01</f>
        <v>15.069999999999999</v>
      </c>
      <c r="B169" s="198" t="s">
        <v>147</v>
      </c>
      <c r="C169" s="211">
        <v>1.38</v>
      </c>
      <c r="D169" s="212" t="s">
        <v>21</v>
      </c>
      <c r="E169" s="271"/>
      <c r="F169" s="194">
        <f>ROUND(C169*E169,2)</f>
        <v>0</v>
      </c>
      <c r="G169" s="195"/>
    </row>
    <row r="170" spans="1:7" s="8" customFormat="1" ht="35.25" customHeight="1">
      <c r="A170" s="143">
        <f>A168+0.01</f>
        <v>15.059999999999999</v>
      </c>
      <c r="B170" s="198" t="s">
        <v>148</v>
      </c>
      <c r="C170" s="211">
        <v>2.5</v>
      </c>
      <c r="D170" s="212" t="s">
        <v>21</v>
      </c>
      <c r="E170" s="271"/>
      <c r="F170" s="194">
        <f>ROUND(C170*E170,2)</f>
        <v>0</v>
      </c>
      <c r="G170" s="195"/>
    </row>
    <row r="171" spans="1:7" s="8" customFormat="1" ht="44.25" customHeight="1">
      <c r="A171" s="143">
        <f>A172+0.01</f>
        <v>15.089999999999998</v>
      </c>
      <c r="B171" s="198" t="s">
        <v>149</v>
      </c>
      <c r="C171" s="211">
        <v>4.84</v>
      </c>
      <c r="D171" s="212" t="s">
        <v>21</v>
      </c>
      <c r="E171" s="271"/>
      <c r="F171" s="194">
        <f>ROUND(C171*E171,2)</f>
        <v>0</v>
      </c>
      <c r="G171" s="195"/>
    </row>
    <row r="172" spans="1:7" s="8" customFormat="1" ht="40.5" customHeight="1">
      <c r="A172" s="143">
        <f>A169+0.01</f>
        <v>15.079999999999998</v>
      </c>
      <c r="B172" s="198" t="s">
        <v>150</v>
      </c>
      <c r="C172" s="211">
        <v>1</v>
      </c>
      <c r="D172" s="212" t="s">
        <v>21</v>
      </c>
      <c r="E172" s="271"/>
      <c r="F172" s="194">
        <f t="shared" ref="F172" si="40">ROUND(C172*E172,2)</f>
        <v>0</v>
      </c>
      <c r="G172" s="195"/>
    </row>
    <row r="173" spans="1:7" s="8" customFormat="1" ht="46.5" customHeight="1">
      <c r="A173" s="143">
        <f>A171+0.01</f>
        <v>15.099999999999998</v>
      </c>
      <c r="B173" s="198" t="s">
        <v>151</v>
      </c>
      <c r="C173" s="199">
        <v>1.1000000000000001</v>
      </c>
      <c r="D173" s="200" t="s">
        <v>21</v>
      </c>
      <c r="E173" s="271"/>
      <c r="F173" s="194">
        <f>ROUND(C173*E173,2)</f>
        <v>0</v>
      </c>
      <c r="G173" s="195"/>
    </row>
    <row r="174" spans="1:7" s="8" customFormat="1" ht="33.75" customHeight="1">
      <c r="A174" s="143">
        <f t="shared" ref="A174:A175" si="41">A172+0.01</f>
        <v>15.089999999999998</v>
      </c>
      <c r="B174" s="198" t="s">
        <v>152</v>
      </c>
      <c r="C174" s="199">
        <v>30</v>
      </c>
      <c r="D174" s="200" t="s">
        <v>15</v>
      </c>
      <c r="E174" s="271"/>
      <c r="F174" s="194">
        <f t="shared" ref="F174" si="42">ROUND(C174*E174,2)</f>
        <v>0</v>
      </c>
      <c r="G174" s="195"/>
    </row>
    <row r="175" spans="1:7" s="8" customFormat="1" ht="46.5" customHeight="1">
      <c r="A175" s="143">
        <f t="shared" si="41"/>
        <v>15.109999999999998</v>
      </c>
      <c r="B175" s="198" t="s">
        <v>153</v>
      </c>
      <c r="C175" s="199">
        <v>125</v>
      </c>
      <c r="D175" s="200" t="s">
        <v>15</v>
      </c>
      <c r="E175" s="271"/>
      <c r="F175" s="194">
        <f t="shared" ref="F175" si="43">ROUND(C175*E175,2)</f>
        <v>0</v>
      </c>
      <c r="G175" s="195"/>
    </row>
    <row r="176" spans="1:7" s="8" customFormat="1" ht="29.25" customHeight="1">
      <c r="A176" s="143">
        <f>A178+0.01</f>
        <v>15.129999999999997</v>
      </c>
      <c r="B176" s="198" t="s">
        <v>51</v>
      </c>
      <c r="C176" s="199">
        <v>25</v>
      </c>
      <c r="D176" s="200" t="s">
        <v>15</v>
      </c>
      <c r="E176" s="271"/>
      <c r="F176" s="194">
        <f>ROUND(C176*E176,2)</f>
        <v>0</v>
      </c>
      <c r="G176" s="195"/>
    </row>
    <row r="177" spans="1:7" s="8" customFormat="1" ht="23.25" customHeight="1">
      <c r="A177" s="143">
        <f>A173+0.01</f>
        <v>15.109999999999998</v>
      </c>
      <c r="B177" s="198" t="s">
        <v>154</v>
      </c>
      <c r="C177" s="199">
        <v>167.73</v>
      </c>
      <c r="D177" s="200" t="s">
        <v>15</v>
      </c>
      <c r="E177" s="271"/>
      <c r="F177" s="194">
        <f t="shared" ref="F177:F182" si="44">ROUND(C177*E177,2)</f>
        <v>0</v>
      </c>
      <c r="G177" s="195"/>
    </row>
    <row r="178" spans="1:7" s="8" customFormat="1" ht="29.25" customHeight="1">
      <c r="A178" s="143">
        <f t="shared" si="38"/>
        <v>15.119999999999997</v>
      </c>
      <c r="B178" s="201" t="s">
        <v>155</v>
      </c>
      <c r="C178" s="199">
        <v>340.09999999999997</v>
      </c>
      <c r="D178" s="200" t="s">
        <v>54</v>
      </c>
      <c r="E178" s="271"/>
      <c r="F178" s="194">
        <f t="shared" si="44"/>
        <v>0</v>
      </c>
      <c r="G178" s="195"/>
    </row>
    <row r="179" spans="1:7" s="8" customFormat="1" ht="29.25" customHeight="1">
      <c r="A179" s="143">
        <f>A176+0.01</f>
        <v>15.139999999999997</v>
      </c>
      <c r="B179" s="198" t="s">
        <v>156</v>
      </c>
      <c r="C179" s="199">
        <v>43.04</v>
      </c>
      <c r="D179" s="200" t="s">
        <v>135</v>
      </c>
      <c r="E179" s="271"/>
      <c r="F179" s="194">
        <f t="shared" si="44"/>
        <v>0</v>
      </c>
      <c r="G179" s="195"/>
    </row>
    <row r="180" spans="1:7" s="8" customFormat="1" ht="29.25" customHeight="1">
      <c r="A180" s="143">
        <f t="shared" si="38"/>
        <v>15.149999999999997</v>
      </c>
      <c r="B180" s="198" t="s">
        <v>157</v>
      </c>
      <c r="C180" s="199">
        <v>322.75</v>
      </c>
      <c r="D180" s="200" t="s">
        <v>135</v>
      </c>
      <c r="E180" s="271"/>
      <c r="F180" s="194">
        <f t="shared" si="44"/>
        <v>0</v>
      </c>
      <c r="G180" s="195"/>
    </row>
    <row r="181" spans="1:7" s="8" customFormat="1" ht="29.25" customHeight="1">
      <c r="A181" s="143">
        <f t="shared" si="38"/>
        <v>15.159999999999997</v>
      </c>
      <c r="B181" s="198" t="s">
        <v>158</v>
      </c>
      <c r="C181" s="199">
        <v>13</v>
      </c>
      <c r="D181" s="200" t="s">
        <v>64</v>
      </c>
      <c r="E181" s="271"/>
      <c r="F181" s="194">
        <f t="shared" si="44"/>
        <v>0</v>
      </c>
      <c r="G181" s="195"/>
    </row>
    <row r="182" spans="1:7" s="8" customFormat="1" ht="33.75" customHeight="1">
      <c r="A182" s="143">
        <f t="shared" si="38"/>
        <v>15.169999999999996</v>
      </c>
      <c r="B182" s="198" t="s">
        <v>159</v>
      </c>
      <c r="C182" s="199">
        <v>167.73</v>
      </c>
      <c r="D182" s="200" t="s">
        <v>15</v>
      </c>
      <c r="E182" s="271"/>
      <c r="F182" s="194">
        <f t="shared" si="44"/>
        <v>0</v>
      </c>
      <c r="G182" s="195"/>
    </row>
    <row r="183" spans="1:7" s="8" customFormat="1" ht="40.5" customHeight="1">
      <c r="A183" s="143">
        <f t="shared" si="38"/>
        <v>15.179999999999996</v>
      </c>
      <c r="B183" s="204" t="s">
        <v>160</v>
      </c>
      <c r="C183" s="205">
        <v>147</v>
      </c>
      <c r="D183" s="206" t="s">
        <v>90</v>
      </c>
      <c r="E183" s="273"/>
      <c r="F183" s="196">
        <f t="shared" ref="F183" si="45">ROUND(C183*E183,2)</f>
        <v>0</v>
      </c>
      <c r="G183" s="197"/>
    </row>
    <row r="184" spans="1:7" s="8" customFormat="1" ht="21" customHeight="1">
      <c r="A184" s="49"/>
      <c r="B184" s="50" t="s">
        <v>28</v>
      </c>
      <c r="C184" s="51"/>
      <c r="D184" s="52"/>
      <c r="E184" s="274"/>
      <c r="F184" s="53"/>
      <c r="G184" s="54">
        <f>SUM(F164:F183)</f>
        <v>0</v>
      </c>
    </row>
    <row r="185" spans="1:7" s="6" customFormat="1">
      <c r="A185" s="86"/>
      <c r="B185" s="87"/>
      <c r="C185" s="88"/>
      <c r="D185" s="89"/>
      <c r="E185" s="280"/>
      <c r="F185" s="91"/>
      <c r="G185" s="90"/>
    </row>
    <row r="186" spans="1:7" s="8" customFormat="1" ht="21" customHeight="1">
      <c r="A186" s="67">
        <v>16</v>
      </c>
      <c r="B186" s="116" t="s">
        <v>161</v>
      </c>
      <c r="C186" s="82"/>
      <c r="D186" s="83"/>
      <c r="E186" s="284"/>
      <c r="F186" s="84"/>
      <c r="G186" s="85"/>
    </row>
    <row r="187" spans="1:7" s="8" customFormat="1" ht="21" customHeight="1">
      <c r="A187" s="137">
        <f>A186+0.01</f>
        <v>16.010000000000002</v>
      </c>
      <c r="B187" s="207" t="s">
        <v>162</v>
      </c>
      <c r="C187" s="208">
        <v>11.04</v>
      </c>
      <c r="D187" s="209" t="s">
        <v>21</v>
      </c>
      <c r="E187" s="270"/>
      <c r="F187" s="188">
        <f t="shared" ref="F187:F189" si="46">ROUND(C187*E187,2)</f>
        <v>0</v>
      </c>
      <c r="G187" s="189"/>
    </row>
    <row r="188" spans="1:7" s="8" customFormat="1" ht="44.25" customHeight="1">
      <c r="A188" s="143">
        <f t="shared" ref="A188:A199" si="47">A187+0.01</f>
        <v>16.020000000000003</v>
      </c>
      <c r="B188" s="198" t="s">
        <v>163</v>
      </c>
      <c r="C188" s="199">
        <v>4.5999999999999996</v>
      </c>
      <c r="D188" s="200" t="s">
        <v>21</v>
      </c>
      <c r="E188" s="271"/>
      <c r="F188" s="194">
        <f t="shared" si="46"/>
        <v>0</v>
      </c>
      <c r="G188" s="195"/>
    </row>
    <row r="189" spans="1:7" s="8" customFormat="1" ht="30.75" customHeight="1">
      <c r="A189" s="143">
        <f t="shared" si="47"/>
        <v>16.030000000000005</v>
      </c>
      <c r="B189" s="198" t="s">
        <v>164</v>
      </c>
      <c r="C189" s="199">
        <v>20</v>
      </c>
      <c r="D189" s="200" t="s">
        <v>15</v>
      </c>
      <c r="E189" s="271"/>
      <c r="F189" s="149">
        <f t="shared" si="46"/>
        <v>0</v>
      </c>
      <c r="G189" s="148"/>
    </row>
    <row r="190" spans="1:7" s="8" customFormat="1" ht="45.75" customHeight="1">
      <c r="A190" s="143">
        <f t="shared" si="47"/>
        <v>16.040000000000006</v>
      </c>
      <c r="B190" s="198" t="s">
        <v>165</v>
      </c>
      <c r="C190" s="199">
        <v>0.55000000000000004</v>
      </c>
      <c r="D190" s="200" t="s">
        <v>21</v>
      </c>
      <c r="E190" s="271"/>
      <c r="F190" s="149">
        <f>ROUND(C190*E190,2)</f>
        <v>0</v>
      </c>
      <c r="G190" s="152"/>
    </row>
    <row r="191" spans="1:7" s="8" customFormat="1" ht="36" customHeight="1">
      <c r="A191" s="143">
        <f t="shared" si="47"/>
        <v>16.050000000000008</v>
      </c>
      <c r="B191" s="198" t="s">
        <v>166</v>
      </c>
      <c r="C191" s="199">
        <v>0.75</v>
      </c>
      <c r="D191" s="200" t="s">
        <v>21</v>
      </c>
      <c r="E191" s="271"/>
      <c r="F191" s="149">
        <f>ROUND(C191*E191,2)</f>
        <v>0</v>
      </c>
      <c r="G191" s="148"/>
    </row>
    <row r="192" spans="1:7" s="8" customFormat="1" ht="29.25" customHeight="1">
      <c r="A192" s="143">
        <f t="shared" si="47"/>
        <v>16.060000000000009</v>
      </c>
      <c r="B192" s="198" t="s">
        <v>167</v>
      </c>
      <c r="C192" s="199">
        <v>7</v>
      </c>
      <c r="D192" s="200" t="s">
        <v>21</v>
      </c>
      <c r="E192" s="271"/>
      <c r="F192" s="149">
        <f t="shared" ref="F192:F199" si="48">ROUND(C192*E192,2)</f>
        <v>0</v>
      </c>
      <c r="G192" s="148"/>
    </row>
    <row r="193" spans="1:7" s="8" customFormat="1" ht="31.5" customHeight="1">
      <c r="A193" s="143">
        <f>A194+0.01</f>
        <v>16.080000000000013</v>
      </c>
      <c r="B193" s="198" t="s">
        <v>168</v>
      </c>
      <c r="C193" s="199">
        <v>2.57</v>
      </c>
      <c r="D193" s="200" t="s">
        <v>21</v>
      </c>
      <c r="E193" s="271"/>
      <c r="F193" s="149">
        <f>ROUND(C193*E193,2)</f>
        <v>0</v>
      </c>
      <c r="G193" s="148"/>
    </row>
    <row r="194" spans="1:7" s="8" customFormat="1" ht="32.25" customHeight="1">
      <c r="A194" s="143">
        <f>A192+0.01</f>
        <v>16.070000000000011</v>
      </c>
      <c r="B194" s="198" t="s">
        <v>169</v>
      </c>
      <c r="C194" s="199">
        <v>25.74</v>
      </c>
      <c r="D194" s="200" t="s">
        <v>21</v>
      </c>
      <c r="E194" s="271"/>
      <c r="F194" s="149">
        <f t="shared" si="48"/>
        <v>0</v>
      </c>
      <c r="G194" s="148"/>
    </row>
    <row r="195" spans="1:7" s="8" customFormat="1" ht="29.25" customHeight="1">
      <c r="A195" s="143">
        <f>A193+0.01</f>
        <v>16.090000000000014</v>
      </c>
      <c r="B195" s="198" t="s">
        <v>170</v>
      </c>
      <c r="C195" s="199">
        <v>10</v>
      </c>
      <c r="D195" s="200" t="s">
        <v>15</v>
      </c>
      <c r="E195" s="271"/>
      <c r="F195" s="149">
        <f t="shared" si="48"/>
        <v>0</v>
      </c>
      <c r="G195" s="148"/>
    </row>
    <row r="196" spans="1:7" s="8" customFormat="1" ht="24" customHeight="1">
      <c r="A196" s="143">
        <f>A194+0.01</f>
        <v>16.080000000000013</v>
      </c>
      <c r="B196" s="198" t="s">
        <v>171</v>
      </c>
      <c r="C196" s="199">
        <v>6</v>
      </c>
      <c r="D196" s="200" t="s">
        <v>90</v>
      </c>
      <c r="E196" s="271"/>
      <c r="F196" s="149">
        <f t="shared" si="48"/>
        <v>0</v>
      </c>
      <c r="G196" s="148"/>
    </row>
    <row r="197" spans="1:7" s="8" customFormat="1" ht="36.75" customHeight="1">
      <c r="A197" s="143">
        <f t="shared" si="47"/>
        <v>16.090000000000014</v>
      </c>
      <c r="B197" s="198" t="s">
        <v>172</v>
      </c>
      <c r="C197" s="199">
        <v>24</v>
      </c>
      <c r="D197" s="200" t="s">
        <v>54</v>
      </c>
      <c r="E197" s="271"/>
      <c r="F197" s="149">
        <f t="shared" si="48"/>
        <v>0</v>
      </c>
      <c r="G197" s="148"/>
    </row>
    <row r="198" spans="1:7" s="8" customFormat="1" ht="30.75" customHeight="1">
      <c r="A198" s="143">
        <f t="shared" si="47"/>
        <v>16.100000000000016</v>
      </c>
      <c r="B198" s="198" t="s">
        <v>173</v>
      </c>
      <c r="C198" s="199">
        <v>13.25</v>
      </c>
      <c r="D198" s="200" t="s">
        <v>90</v>
      </c>
      <c r="E198" s="271"/>
      <c r="F198" s="149">
        <f t="shared" si="48"/>
        <v>0</v>
      </c>
      <c r="G198" s="148"/>
    </row>
    <row r="199" spans="1:7" s="8" customFormat="1" ht="39.75" customHeight="1">
      <c r="A199" s="143">
        <f t="shared" si="47"/>
        <v>16.110000000000017</v>
      </c>
      <c r="B199" s="210" t="s">
        <v>174</v>
      </c>
      <c r="C199" s="199">
        <v>13.25</v>
      </c>
      <c r="D199" s="200" t="s">
        <v>90</v>
      </c>
      <c r="E199" s="271"/>
      <c r="F199" s="149">
        <f t="shared" si="48"/>
        <v>0</v>
      </c>
      <c r="G199" s="148"/>
    </row>
    <row r="200" spans="1:7" s="8" customFormat="1" ht="21" customHeight="1">
      <c r="A200" s="76"/>
      <c r="B200" s="50" t="s">
        <v>28</v>
      </c>
      <c r="C200" s="51"/>
      <c r="D200" s="52"/>
      <c r="E200" s="274"/>
      <c r="F200" s="53"/>
      <c r="G200" s="54">
        <f>SUM(F187:F199)</f>
        <v>0</v>
      </c>
    </row>
    <row r="201" spans="1:7" s="6" customFormat="1">
      <c r="A201" s="86"/>
      <c r="B201" s="87"/>
      <c r="C201" s="88"/>
      <c r="D201" s="89"/>
      <c r="E201" s="280"/>
      <c r="F201" s="91"/>
      <c r="G201" s="90"/>
    </row>
    <row r="202" spans="1:7" s="6" customFormat="1">
      <c r="A202" s="86"/>
      <c r="B202" s="87"/>
      <c r="C202" s="88"/>
      <c r="D202" s="89"/>
      <c r="E202" s="280"/>
      <c r="F202" s="91"/>
      <c r="G202" s="90"/>
    </row>
    <row r="203" spans="1:7" s="8" customFormat="1" ht="21" customHeight="1">
      <c r="A203" s="67">
        <v>17</v>
      </c>
      <c r="B203" s="92" t="s">
        <v>175</v>
      </c>
      <c r="C203" s="45"/>
      <c r="D203" s="46"/>
      <c r="E203" s="276"/>
      <c r="F203" s="47"/>
      <c r="G203" s="48"/>
    </row>
    <row r="204" spans="1:7" s="8" customFormat="1" ht="21" customHeight="1">
      <c r="A204" s="137">
        <f>A203+0.01</f>
        <v>17.010000000000002</v>
      </c>
      <c r="B204" s="138" t="s">
        <v>176</v>
      </c>
      <c r="C204" s="139">
        <v>7</v>
      </c>
      <c r="D204" s="140" t="s">
        <v>21</v>
      </c>
      <c r="E204" s="270"/>
      <c r="F204" s="141">
        <f t="shared" ref="F204" si="49">ROUND(C204*E204,2)</f>
        <v>0</v>
      </c>
      <c r="G204" s="142"/>
    </row>
    <row r="205" spans="1:7" s="8" customFormat="1" ht="21" customHeight="1">
      <c r="A205" s="143">
        <f t="shared" ref="A205:A222" si="50">A204+0.01</f>
        <v>17.020000000000003</v>
      </c>
      <c r="B205" s="144" t="s">
        <v>177</v>
      </c>
      <c r="C205" s="145">
        <v>12</v>
      </c>
      <c r="D205" s="146" t="s">
        <v>21</v>
      </c>
      <c r="E205" s="271"/>
      <c r="F205" s="147">
        <f t="shared" ref="F205" si="51">ROUND(C205*E205,2)</f>
        <v>0</v>
      </c>
      <c r="G205" s="148"/>
    </row>
    <row r="206" spans="1:7" s="8" customFormat="1" ht="21" customHeight="1">
      <c r="A206" s="143">
        <f t="shared" si="50"/>
        <v>17.030000000000005</v>
      </c>
      <c r="B206" s="144" t="s">
        <v>178</v>
      </c>
      <c r="C206" s="145">
        <v>4</v>
      </c>
      <c r="D206" s="146" t="s">
        <v>21</v>
      </c>
      <c r="E206" s="271"/>
      <c r="F206" s="147">
        <f t="shared" ref="F206" si="52">ROUND(C206*E206,2)</f>
        <v>0</v>
      </c>
      <c r="G206" s="148"/>
    </row>
    <row r="207" spans="1:7" s="8" customFormat="1" ht="21" customHeight="1">
      <c r="A207" s="143">
        <f t="shared" si="50"/>
        <v>17.040000000000006</v>
      </c>
      <c r="B207" s="144" t="s">
        <v>179</v>
      </c>
      <c r="C207" s="145">
        <v>30</v>
      </c>
      <c r="D207" s="146" t="s">
        <v>15</v>
      </c>
      <c r="E207" s="271"/>
      <c r="F207" s="147">
        <f t="shared" ref="F207" si="53">ROUND(C207*E207,2)</f>
        <v>0</v>
      </c>
      <c r="G207" s="148"/>
    </row>
    <row r="208" spans="1:7" s="8" customFormat="1" ht="21" customHeight="1">
      <c r="A208" s="143">
        <f t="shared" si="50"/>
        <v>17.050000000000008</v>
      </c>
      <c r="B208" s="198" t="s">
        <v>180</v>
      </c>
      <c r="C208" s="199">
        <v>41.23</v>
      </c>
      <c r="D208" s="200" t="s">
        <v>15</v>
      </c>
      <c r="E208" s="271"/>
      <c r="F208" s="149">
        <f>ROUND(C208*E208,2)</f>
        <v>0</v>
      </c>
      <c r="G208" s="152"/>
    </row>
    <row r="209" spans="1:7" s="8" customFormat="1" ht="21" customHeight="1">
      <c r="A209" s="143">
        <f t="shared" si="50"/>
        <v>17.060000000000009</v>
      </c>
      <c r="B209" s="201" t="s">
        <v>181</v>
      </c>
      <c r="C209" s="202">
        <v>62.2</v>
      </c>
      <c r="D209" s="200" t="s">
        <v>15</v>
      </c>
      <c r="E209" s="271"/>
      <c r="F209" s="147">
        <f t="shared" ref="F209" si="54">ROUND(C209*E209,2)</f>
        <v>0</v>
      </c>
      <c r="G209" s="152"/>
    </row>
    <row r="210" spans="1:7" s="8" customFormat="1" ht="29.25" customHeight="1">
      <c r="A210" s="143">
        <f t="shared" si="50"/>
        <v>17.070000000000011</v>
      </c>
      <c r="B210" s="198" t="s">
        <v>182</v>
      </c>
      <c r="C210" s="199">
        <v>725</v>
      </c>
      <c r="D210" s="200" t="s">
        <v>15</v>
      </c>
      <c r="E210" s="271"/>
      <c r="F210" s="149">
        <f t="shared" ref="F210:F218" si="55">ROUND(C210*E210,2)</f>
        <v>0</v>
      </c>
      <c r="G210" s="148"/>
    </row>
    <row r="211" spans="1:7" s="8" customFormat="1" ht="25.5" customHeight="1">
      <c r="A211" s="143">
        <f t="shared" si="50"/>
        <v>17.080000000000013</v>
      </c>
      <c r="B211" s="198" t="s">
        <v>183</v>
      </c>
      <c r="C211" s="199">
        <v>1</v>
      </c>
      <c r="D211" s="200" t="s">
        <v>184</v>
      </c>
      <c r="E211" s="271"/>
      <c r="F211" s="149">
        <f t="shared" si="55"/>
        <v>0</v>
      </c>
      <c r="G211" s="148"/>
    </row>
    <row r="212" spans="1:7" s="8" customFormat="1" ht="25.5" customHeight="1">
      <c r="A212" s="143">
        <f t="shared" si="50"/>
        <v>17.090000000000014</v>
      </c>
      <c r="B212" s="198" t="s">
        <v>185</v>
      </c>
      <c r="C212" s="199">
        <v>2</v>
      </c>
      <c r="D212" s="200" t="s">
        <v>64</v>
      </c>
      <c r="E212" s="271"/>
      <c r="F212" s="149">
        <f t="shared" si="55"/>
        <v>0</v>
      </c>
      <c r="G212" s="148"/>
    </row>
    <row r="213" spans="1:7" s="8" customFormat="1" ht="45.75" customHeight="1">
      <c r="A213" s="143">
        <f t="shared" si="50"/>
        <v>17.100000000000016</v>
      </c>
      <c r="B213" s="198" t="s">
        <v>186</v>
      </c>
      <c r="C213" s="199">
        <v>5</v>
      </c>
      <c r="D213" s="200" t="s">
        <v>64</v>
      </c>
      <c r="E213" s="271"/>
      <c r="F213" s="149">
        <f t="shared" si="55"/>
        <v>0</v>
      </c>
      <c r="G213" s="148"/>
    </row>
    <row r="214" spans="1:7" s="8" customFormat="1" ht="46.5" customHeight="1">
      <c r="A214" s="143">
        <f t="shared" si="50"/>
        <v>17.110000000000017</v>
      </c>
      <c r="B214" s="198" t="s">
        <v>187</v>
      </c>
      <c r="C214" s="199">
        <v>5</v>
      </c>
      <c r="D214" s="200" t="s">
        <v>19</v>
      </c>
      <c r="E214" s="271"/>
      <c r="F214" s="149">
        <f t="shared" si="55"/>
        <v>0</v>
      </c>
      <c r="G214" s="148"/>
    </row>
    <row r="215" spans="1:7" s="8" customFormat="1" ht="29.25" customHeight="1">
      <c r="A215" s="143">
        <f t="shared" si="50"/>
        <v>17.120000000000019</v>
      </c>
      <c r="B215" s="198" t="s">
        <v>188</v>
      </c>
      <c r="C215" s="199">
        <v>5</v>
      </c>
      <c r="D215" s="200" t="s">
        <v>19</v>
      </c>
      <c r="E215" s="271"/>
      <c r="F215" s="149">
        <f t="shared" si="55"/>
        <v>0</v>
      </c>
      <c r="G215" s="148"/>
    </row>
    <row r="216" spans="1:7" s="8" customFormat="1" ht="29.25" customHeight="1">
      <c r="A216" s="143">
        <f t="shared" si="50"/>
        <v>17.13000000000002</v>
      </c>
      <c r="B216" s="198" t="s">
        <v>189</v>
      </c>
      <c r="C216" s="199">
        <v>6</v>
      </c>
      <c r="D216" s="200" t="s">
        <v>76</v>
      </c>
      <c r="E216" s="271"/>
      <c r="F216" s="149">
        <f t="shared" si="55"/>
        <v>0</v>
      </c>
      <c r="G216" s="148"/>
    </row>
    <row r="217" spans="1:7" s="8" customFormat="1" ht="29.25" customHeight="1">
      <c r="A217" s="143">
        <f t="shared" si="50"/>
        <v>17.140000000000022</v>
      </c>
      <c r="B217" s="198" t="s">
        <v>190</v>
      </c>
      <c r="C217" s="199">
        <v>6</v>
      </c>
      <c r="D217" s="200" t="s">
        <v>76</v>
      </c>
      <c r="E217" s="271"/>
      <c r="F217" s="149">
        <f t="shared" si="55"/>
        <v>0</v>
      </c>
      <c r="G217" s="148"/>
    </row>
    <row r="218" spans="1:7" s="8" customFormat="1" ht="29.25" customHeight="1">
      <c r="A218" s="143">
        <f t="shared" si="50"/>
        <v>17.150000000000023</v>
      </c>
      <c r="B218" s="198" t="s">
        <v>191</v>
      </c>
      <c r="C218" s="199">
        <v>12</v>
      </c>
      <c r="D218" s="200" t="s">
        <v>135</v>
      </c>
      <c r="E218" s="271"/>
      <c r="F218" s="149">
        <f t="shared" si="55"/>
        <v>0</v>
      </c>
      <c r="G218" s="148"/>
    </row>
    <row r="219" spans="1:7" s="8" customFormat="1" ht="53.25" customHeight="1">
      <c r="A219" s="143">
        <f t="shared" si="50"/>
        <v>17.160000000000025</v>
      </c>
      <c r="B219" s="198" t="s">
        <v>192</v>
      </c>
      <c r="C219" s="199">
        <v>8</v>
      </c>
      <c r="D219" s="200" t="s">
        <v>19</v>
      </c>
      <c r="E219" s="271"/>
      <c r="F219" s="149">
        <f t="shared" ref="F219:F222" si="56">ROUND(C219*E219,2)</f>
        <v>0</v>
      </c>
      <c r="G219" s="148"/>
    </row>
    <row r="220" spans="1:7" s="8" customFormat="1" ht="29.25" customHeight="1">
      <c r="A220" s="143">
        <f t="shared" si="50"/>
        <v>17.170000000000027</v>
      </c>
      <c r="B220" s="198" t="s">
        <v>193</v>
      </c>
      <c r="C220" s="199">
        <v>2</v>
      </c>
      <c r="D220" s="200" t="s">
        <v>64</v>
      </c>
      <c r="E220" s="271"/>
      <c r="F220" s="149">
        <f t="shared" si="56"/>
        <v>0</v>
      </c>
      <c r="G220" s="148"/>
    </row>
    <row r="221" spans="1:7" s="8" customFormat="1" ht="45" customHeight="1">
      <c r="A221" s="143">
        <f t="shared" si="50"/>
        <v>17.180000000000028</v>
      </c>
      <c r="B221" s="198" t="s">
        <v>194</v>
      </c>
      <c r="C221" s="199">
        <v>5</v>
      </c>
      <c r="D221" s="200" t="s">
        <v>64</v>
      </c>
      <c r="E221" s="271"/>
      <c r="F221" s="149">
        <f t="shared" si="56"/>
        <v>0</v>
      </c>
      <c r="G221" s="148"/>
    </row>
    <row r="222" spans="1:7" s="8" customFormat="1" ht="29.25" customHeight="1">
      <c r="A222" s="203">
        <f t="shared" si="50"/>
        <v>17.19000000000003</v>
      </c>
      <c r="B222" s="204" t="s">
        <v>195</v>
      </c>
      <c r="C222" s="205">
        <v>1</v>
      </c>
      <c r="D222" s="206" t="s">
        <v>196</v>
      </c>
      <c r="E222" s="273"/>
      <c r="F222" s="155">
        <f t="shared" si="56"/>
        <v>0</v>
      </c>
      <c r="G222" s="154"/>
    </row>
    <row r="223" spans="1:7" s="8" customFormat="1" ht="21" customHeight="1">
      <c r="A223" s="49"/>
      <c r="B223" s="50" t="s">
        <v>28</v>
      </c>
      <c r="C223" s="51"/>
      <c r="D223" s="52"/>
      <c r="E223" s="53"/>
      <c r="F223" s="53"/>
      <c r="G223" s="54">
        <f>SUM(F204:F222)</f>
        <v>0</v>
      </c>
    </row>
    <row r="224" spans="1:7" s="6" customFormat="1" ht="18.75" customHeight="1">
      <c r="A224" s="86"/>
      <c r="B224" s="87"/>
      <c r="C224" s="88"/>
      <c r="D224" s="89"/>
      <c r="E224" s="90"/>
      <c r="F224" s="91"/>
      <c r="G224" s="90"/>
    </row>
    <row r="225" spans="1:7" ht="22.5" customHeight="1">
      <c r="A225" s="119"/>
      <c r="B225" s="120" t="s">
        <v>197</v>
      </c>
      <c r="C225" s="121"/>
      <c r="D225" s="122"/>
      <c r="E225" s="121"/>
      <c r="F225" s="121"/>
      <c r="G225" s="54">
        <f>SUM(G28:G223)</f>
        <v>0</v>
      </c>
    </row>
    <row r="226" spans="1:7">
      <c r="A226" s="28"/>
      <c r="B226" s="8"/>
      <c r="C226" s="29"/>
      <c r="D226" s="30"/>
      <c r="E226" s="29"/>
      <c r="F226" s="31"/>
      <c r="G226" s="32"/>
    </row>
    <row r="227" spans="1:7" ht="23.25" customHeight="1">
      <c r="A227" s="33">
        <v>18</v>
      </c>
      <c r="B227" s="34" t="s">
        <v>198</v>
      </c>
      <c r="C227" s="29"/>
      <c r="D227" s="30"/>
      <c r="E227" s="29"/>
      <c r="F227" s="31"/>
      <c r="G227" s="32"/>
    </row>
    <row r="228" spans="1:7" ht="23.25" customHeight="1">
      <c r="A228" s="164">
        <f>A227+0.01</f>
        <v>18.010000000000002</v>
      </c>
      <c r="B228" s="309" t="s">
        <v>199</v>
      </c>
      <c r="C228" s="309"/>
      <c r="D228" s="309"/>
      <c r="E228" s="165">
        <v>0.1</v>
      </c>
      <c r="F228" s="166"/>
      <c r="G228" s="167">
        <f>E228*$G$225</f>
        <v>0</v>
      </c>
    </row>
    <row r="229" spans="1:7" ht="23.25" customHeight="1">
      <c r="A229" s="168">
        <f>A228+0.01</f>
        <v>18.020000000000003</v>
      </c>
      <c r="B229" s="303" t="s">
        <v>200</v>
      </c>
      <c r="C229" s="303"/>
      <c r="D229" s="303"/>
      <c r="E229" s="169">
        <v>0.03</v>
      </c>
      <c r="F229" s="170"/>
      <c r="G229" s="171">
        <f>E229*$G$225</f>
        <v>0</v>
      </c>
    </row>
    <row r="230" spans="1:7" ht="23.25" customHeight="1">
      <c r="A230" s="172">
        <f>A229+0.01</f>
        <v>18.030000000000005</v>
      </c>
      <c r="B230" s="307" t="s">
        <v>201</v>
      </c>
      <c r="C230" s="307"/>
      <c r="D230" s="307"/>
      <c r="E230" s="173">
        <v>2.5000000000000001E-2</v>
      </c>
      <c r="F230" s="174"/>
      <c r="G230" s="175">
        <f>E230*$G$225</f>
        <v>0</v>
      </c>
    </row>
    <row r="231" spans="1:7" ht="23.25" customHeight="1">
      <c r="A231" s="119"/>
      <c r="B231" s="120" t="s">
        <v>202</v>
      </c>
      <c r="C231" s="121"/>
      <c r="D231" s="122"/>
      <c r="E231" s="121"/>
      <c r="F231" s="121"/>
      <c r="G231" s="130">
        <f>SUM(G228:G230)</f>
        <v>0</v>
      </c>
    </row>
    <row r="232" spans="1:7" ht="23.25" customHeight="1">
      <c r="A232" s="35"/>
      <c r="B232" s="8"/>
      <c r="C232" s="36"/>
      <c r="D232" s="37"/>
      <c r="E232" s="38"/>
      <c r="F232" s="39"/>
      <c r="G232" s="40"/>
    </row>
    <row r="233" spans="1:7" ht="23.25" customHeight="1">
      <c r="A233" s="111"/>
      <c r="B233" s="112" t="s">
        <v>203</v>
      </c>
      <c r="C233" s="26"/>
      <c r="D233" s="27"/>
      <c r="E233" s="26"/>
      <c r="F233" s="26"/>
      <c r="G233" s="113">
        <f>G231+G225</f>
        <v>0</v>
      </c>
    </row>
    <row r="234" spans="1:7" ht="23.25" customHeight="1">
      <c r="A234" s="35"/>
      <c r="B234" s="8"/>
      <c r="C234" s="36"/>
      <c r="D234" s="37"/>
      <c r="E234" s="38"/>
      <c r="F234" s="39"/>
      <c r="G234" s="40"/>
    </row>
    <row r="235" spans="1:7" ht="23.25" customHeight="1">
      <c r="A235" s="41"/>
      <c r="B235" s="123" t="s">
        <v>204</v>
      </c>
      <c r="C235" s="124"/>
      <c r="D235" s="125"/>
      <c r="E235" s="136">
        <v>0.1</v>
      </c>
      <c r="F235" s="124"/>
      <c r="G235" s="114">
        <f>ROUND(G233*E235,2)</f>
        <v>0</v>
      </c>
    </row>
    <row r="236" spans="1:7" ht="23.25" customHeight="1">
      <c r="A236" s="35"/>
      <c r="B236" s="8"/>
      <c r="C236" s="36"/>
      <c r="D236" s="37"/>
      <c r="E236" s="38"/>
      <c r="F236" s="39"/>
      <c r="G236" s="40"/>
    </row>
    <row r="237" spans="1:7" ht="23.25" customHeight="1">
      <c r="A237" s="164">
        <f>A230+0.01</f>
        <v>18.040000000000006</v>
      </c>
      <c r="B237" s="309" t="s">
        <v>205</v>
      </c>
      <c r="C237" s="309"/>
      <c r="D237" s="309"/>
      <c r="E237" s="176">
        <v>0.18</v>
      </c>
      <c r="F237" s="177"/>
      <c r="G237" s="167">
        <f>ROUND(E237*(SUM(G235)),2)</f>
        <v>0</v>
      </c>
    </row>
    <row r="238" spans="1:7" ht="23.25" customHeight="1">
      <c r="A238" s="168">
        <f>A237+0.01</f>
        <v>18.050000000000008</v>
      </c>
      <c r="B238" s="303" t="s">
        <v>206</v>
      </c>
      <c r="C238" s="303"/>
      <c r="D238" s="303"/>
      <c r="E238" s="178">
        <v>4.4999999999999998E-2</v>
      </c>
      <c r="F238" s="179"/>
      <c r="G238" s="171">
        <f>E238*G225</f>
        <v>0</v>
      </c>
    </row>
    <row r="239" spans="1:7" ht="23.25" customHeight="1">
      <c r="A239" s="168">
        <f>A238+0.01</f>
        <v>18.060000000000009</v>
      </c>
      <c r="B239" s="303" t="s">
        <v>207</v>
      </c>
      <c r="C239" s="303"/>
      <c r="D239" s="303"/>
      <c r="E239" s="178">
        <v>0.01</v>
      </c>
      <c r="F239" s="179"/>
      <c r="G239" s="171">
        <f>E239*G225</f>
        <v>0</v>
      </c>
    </row>
    <row r="240" spans="1:7" ht="23.25" customHeight="1">
      <c r="A240" s="168">
        <f>A239+0.01</f>
        <v>18.070000000000011</v>
      </c>
      <c r="B240" s="303" t="s">
        <v>208</v>
      </c>
      <c r="C240" s="303"/>
      <c r="D240" s="303"/>
      <c r="E240" s="178">
        <v>1E-3</v>
      </c>
      <c r="F240" s="179"/>
      <c r="G240" s="171">
        <f>E240*G225</f>
        <v>0</v>
      </c>
    </row>
    <row r="241" spans="1:7" ht="23.25" customHeight="1">
      <c r="A241" s="168">
        <f>A240+0.01</f>
        <v>18.080000000000013</v>
      </c>
      <c r="B241" s="303" t="s">
        <v>209</v>
      </c>
      <c r="C241" s="303"/>
      <c r="D241" s="303"/>
      <c r="E241" s="178">
        <v>0.01</v>
      </c>
      <c r="F241" s="179"/>
      <c r="G241" s="171">
        <f>E241*G225</f>
        <v>0</v>
      </c>
    </row>
    <row r="242" spans="1:7" ht="23.25" customHeight="1">
      <c r="A242" s="172">
        <f>A241+0.01</f>
        <v>18.090000000000014</v>
      </c>
      <c r="B242" s="307" t="s">
        <v>210</v>
      </c>
      <c r="C242" s="307"/>
      <c r="D242" s="307"/>
      <c r="E242" s="180">
        <v>0.02</v>
      </c>
      <c r="F242" s="181"/>
      <c r="G242" s="175">
        <f>E242*G225</f>
        <v>0</v>
      </c>
    </row>
    <row r="243" spans="1:7" ht="23.25" customHeight="1">
      <c r="A243" s="42"/>
      <c r="B243" s="131" t="s">
        <v>211</v>
      </c>
      <c r="C243" s="132"/>
      <c r="D243" s="133"/>
      <c r="E243" s="134"/>
      <c r="F243" s="132"/>
      <c r="G243" s="114">
        <f>SUM(G237:G242)</f>
        <v>0</v>
      </c>
    </row>
    <row r="244" spans="1:7" ht="23.25" customHeight="1">
      <c r="A244" s="104"/>
      <c r="B244" s="105"/>
      <c r="C244" s="106"/>
      <c r="D244" s="107"/>
      <c r="E244" s="108"/>
      <c r="F244" s="109"/>
      <c r="G244" s="110"/>
    </row>
    <row r="245" spans="1:7" ht="23.25" customHeight="1">
      <c r="A245" s="41"/>
      <c r="B245" s="123" t="s">
        <v>212</v>
      </c>
      <c r="C245" s="124"/>
      <c r="D245" s="125"/>
      <c r="E245" s="135"/>
      <c r="F245" s="124"/>
      <c r="G245" s="114">
        <f>G243+G231</f>
        <v>0</v>
      </c>
    </row>
    <row r="246" spans="1:7" ht="23.25" customHeight="1">
      <c r="A246" s="94"/>
      <c r="B246" s="44"/>
      <c r="C246" s="100"/>
      <c r="D246" s="96"/>
      <c r="E246" s="101"/>
      <c r="F246" s="102"/>
      <c r="G246" s="103"/>
    </row>
    <row r="247" spans="1:7" ht="23.25" customHeight="1">
      <c r="A247" s="182">
        <f>A242+0.01</f>
        <v>18.100000000000016</v>
      </c>
      <c r="B247" s="308" t="s">
        <v>213</v>
      </c>
      <c r="C247" s="308"/>
      <c r="D247" s="308"/>
      <c r="E247" s="183">
        <v>0.05</v>
      </c>
      <c r="F247" s="184"/>
      <c r="G247" s="185">
        <f>ROUND(G225*E247,2)</f>
        <v>0</v>
      </c>
    </row>
    <row r="248" spans="1:7" ht="23.25" customHeight="1">
      <c r="A248" s="94"/>
      <c r="B248" s="44"/>
      <c r="C248" s="95"/>
      <c r="D248" s="96"/>
      <c r="E248" s="97"/>
      <c r="F248" s="98"/>
      <c r="G248" s="99"/>
    </row>
    <row r="249" spans="1:7" ht="23.25" customHeight="1">
      <c r="A249" s="126"/>
      <c r="B249" s="127" t="s">
        <v>214</v>
      </c>
      <c r="C249" s="128"/>
      <c r="D249" s="129"/>
      <c r="E249" s="128"/>
      <c r="F249" s="128"/>
      <c r="G249" s="130">
        <f>G247+G245+G225</f>
        <v>0</v>
      </c>
    </row>
    <row r="250" spans="1:7">
      <c r="A250" s="285"/>
      <c r="B250" s="285"/>
      <c r="C250" s="285"/>
      <c r="D250" s="285"/>
      <c r="E250" s="285"/>
      <c r="F250" s="285"/>
      <c r="G250" s="285"/>
    </row>
    <row r="251" spans="1:7">
      <c r="A251" s="286"/>
      <c r="B251" s="286"/>
      <c r="C251" s="286"/>
      <c r="D251" s="286"/>
      <c r="E251" s="286"/>
      <c r="F251" s="286"/>
      <c r="G251" s="286"/>
    </row>
    <row r="252" spans="1:7">
      <c r="A252" s="286"/>
      <c r="B252" s="286"/>
      <c r="C252" s="286"/>
      <c r="D252" s="286"/>
      <c r="E252" s="286"/>
      <c r="F252" s="286"/>
      <c r="G252" s="286"/>
    </row>
    <row r="253" spans="1:7">
      <c r="A253" s="286"/>
      <c r="B253" s="286"/>
      <c r="C253" s="286"/>
      <c r="D253" s="286"/>
      <c r="E253" s="286"/>
      <c r="F253" s="286"/>
      <c r="G253" s="286"/>
    </row>
    <row r="254" spans="1:7">
      <c r="A254" s="286"/>
      <c r="B254" s="286"/>
      <c r="C254" s="286"/>
      <c r="D254" s="286"/>
      <c r="E254" s="286"/>
      <c r="F254" s="286"/>
      <c r="G254" s="286"/>
    </row>
    <row r="255" spans="1:7">
      <c r="A255" s="286"/>
      <c r="B255" s="286"/>
      <c r="C255" s="286"/>
      <c r="D255" s="286"/>
      <c r="E255" s="286"/>
      <c r="F255" s="286"/>
      <c r="G255" s="286"/>
    </row>
    <row r="256" spans="1:7">
      <c r="A256" s="287"/>
      <c r="B256" s="287"/>
      <c r="C256" s="287"/>
      <c r="D256" s="287"/>
      <c r="E256" s="287"/>
      <c r="F256" s="287"/>
      <c r="G256" s="287"/>
    </row>
    <row r="257" spans="1:7">
      <c r="A257" s="287"/>
      <c r="B257" s="287"/>
      <c r="C257" s="287"/>
      <c r="D257" s="287"/>
      <c r="E257" s="287"/>
      <c r="F257" s="287"/>
      <c r="G257" s="287"/>
    </row>
    <row r="258" spans="1:7">
      <c r="A258" s="287"/>
      <c r="B258" s="287"/>
      <c r="C258" s="287"/>
      <c r="D258" s="287"/>
      <c r="E258" s="287"/>
      <c r="F258" s="287"/>
      <c r="G258" s="287"/>
    </row>
    <row r="259" spans="1:7">
      <c r="A259" s="287"/>
      <c r="B259" s="287"/>
      <c r="C259" s="287"/>
      <c r="D259" s="287"/>
      <c r="E259" s="287"/>
      <c r="F259" s="287"/>
      <c r="G259" s="287"/>
    </row>
    <row r="260" spans="1:7">
      <c r="A260" s="287"/>
      <c r="B260" s="287"/>
      <c r="C260" s="287"/>
      <c r="D260" s="287"/>
      <c r="E260" s="287"/>
      <c r="F260" s="287"/>
      <c r="G260" s="287"/>
    </row>
    <row r="261" spans="1:7">
      <c r="A261" s="287"/>
      <c r="B261" s="287"/>
      <c r="C261" s="287"/>
      <c r="D261" s="287"/>
      <c r="E261" s="287"/>
      <c r="F261" s="287"/>
      <c r="G261" s="287"/>
    </row>
    <row r="262" spans="1:7">
      <c r="A262" s="287"/>
      <c r="B262" s="287"/>
      <c r="C262" s="287"/>
      <c r="D262" s="287"/>
      <c r="E262" s="287"/>
      <c r="F262" s="287"/>
      <c r="G262" s="287"/>
    </row>
  </sheetData>
  <sheetProtection algorithmName="SHA-512" hashValue="EDRFlG3CJSo1lbfeaUEG42xC3OcEBtGvMwCBjYik++6I/Yuvu2LdcOZETa5j8ws0DPEC6imSHQqKWHnefLizUA==" saltValue="XpHu531gvAQDKrZslkBAbg==" spinCount="100000" sheet="1" objects="1" scenarios="1" insertColumns="0" insertRows="0" deleteColumns="0" deleteRows="0" selectLockedCells="1"/>
  <mergeCells count="20">
    <mergeCell ref="B241:D241"/>
    <mergeCell ref="B242:D242"/>
    <mergeCell ref="B247:D247"/>
    <mergeCell ref="B239:D239"/>
    <mergeCell ref="B228:D228"/>
    <mergeCell ref="B229:D229"/>
    <mergeCell ref="B230:D230"/>
    <mergeCell ref="B237:D237"/>
    <mergeCell ref="B238:D238"/>
    <mergeCell ref="H8:I8"/>
    <mergeCell ref="A10:C10"/>
    <mergeCell ref="D10:F10"/>
    <mergeCell ref="B240:D240"/>
    <mergeCell ref="B8:C8"/>
    <mergeCell ref="A15:G15"/>
    <mergeCell ref="B2:C2"/>
    <mergeCell ref="A6:G6"/>
    <mergeCell ref="D8:F8"/>
    <mergeCell ref="A12:G12"/>
    <mergeCell ref="A9:F9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3" orientation="portrait" r:id="rId1"/>
  <headerFooter>
    <oddFooter>&amp;RPágina &amp;P de &amp;N</oddFooter>
  </headerFooter>
  <rowBreaks count="1" manualBreakCount="1">
    <brk id="26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  <UserInfo>
        <DisplayName>Carlos José Espinal Díaz</DisplayName>
        <AccountId>1070</AccountId>
        <AccountType/>
      </UserInfo>
      <UserInfo>
        <DisplayName>Rocio A. Altagracia A.</DisplayName>
        <AccountId>20</AccountId>
        <AccountType/>
      </UserInfo>
      <UserInfo>
        <DisplayName>Marielle S. De León Matos</DisplayName>
        <AccountId>1919</AccountId>
        <AccountType/>
      </UserInfo>
      <UserInfo>
        <DisplayName>Carlos M. De la Cruz M.</DisplayName>
        <AccountId>28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549F8-9EB5-468E-BCC2-22261574B521}"/>
</file>

<file path=customXml/itemProps2.xml><?xml version="1.0" encoding="utf-8"?>
<ds:datastoreItem xmlns:ds="http://schemas.openxmlformats.org/officeDocument/2006/customXml" ds:itemID="{2E6DDA2A-C541-4C52-BE6C-839FE31267F0}"/>
</file>

<file path=customXml/itemProps3.xml><?xml version="1.0" encoding="utf-8"?>
<ds:datastoreItem xmlns:ds="http://schemas.openxmlformats.org/officeDocument/2006/customXml" ds:itemID="{ED388A13-19B6-451A-8460-C680756E2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Selito Eduardo Antidor De la Cruz</dc:creator>
  <cp:keywords/>
  <dc:description/>
  <cp:lastModifiedBy>Paul M. Consoro Peña</cp:lastModifiedBy>
  <cp:revision/>
  <dcterms:created xsi:type="dcterms:W3CDTF">2022-06-22T19:33:58Z</dcterms:created>
  <dcterms:modified xsi:type="dcterms:W3CDTF">2024-06-27T13:02:47Z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