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Montecristi\"/>
    </mc:Choice>
  </mc:AlternateContent>
  <xr:revisionPtr revIDLastSave="0" documentId="13_ncr:1_{016E3B16-2E85-4ECC-B69C-69D0BFB8164F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ado de Cantidades " sheetId="5" r:id="rId1"/>
  </sheets>
  <definedNames>
    <definedName name="_xlnm.Print_Area" localSheetId="0">'Listado de Cantidades '!$A$1:$G$223</definedName>
    <definedName name="_xlnm.Print_Titles" localSheetId="0">'Listado de Cantidades '!$1:$18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5" l="1"/>
  <c r="F145" i="5"/>
  <c r="F146" i="5"/>
  <c r="F144" i="5"/>
  <c r="F152" i="5"/>
  <c r="F157" i="5"/>
  <c r="F158" i="5"/>
  <c r="F159" i="5"/>
  <c r="F156" i="5"/>
  <c r="F164" i="5"/>
  <c r="F165" i="5"/>
  <c r="F166" i="5"/>
  <c r="F167" i="5"/>
  <c r="F163" i="5"/>
  <c r="F171" i="5"/>
  <c r="F175" i="5"/>
  <c r="F176" i="5"/>
  <c r="F177" i="5"/>
  <c r="F178" i="5"/>
  <c r="F182" i="5"/>
  <c r="F188" i="5"/>
  <c r="F189" i="5"/>
  <c r="F187" i="5"/>
  <c r="F194" i="5"/>
  <c r="F195" i="5"/>
  <c r="F193" i="5"/>
  <c r="F133" i="5"/>
  <c r="F134" i="5"/>
  <c r="F135" i="5"/>
  <c r="F132" i="5"/>
  <c r="F128" i="5"/>
  <c r="F121" i="5"/>
  <c r="F122" i="5"/>
  <c r="F123" i="5"/>
  <c r="F124" i="5"/>
  <c r="F120" i="5"/>
  <c r="F114" i="5"/>
  <c r="F115" i="5"/>
  <c r="F116" i="5"/>
  <c r="F113" i="5"/>
  <c r="F109" i="5"/>
  <c r="F108" i="5"/>
  <c r="F101" i="5"/>
  <c r="F102" i="5"/>
  <c r="F100" i="5"/>
  <c r="F95" i="5"/>
  <c r="F96" i="5"/>
  <c r="F94" i="5"/>
  <c r="F90" i="5"/>
  <c r="F84" i="5"/>
  <c r="F85" i="5"/>
  <c r="F86" i="5"/>
  <c r="F83" i="5"/>
  <c r="F79" i="5"/>
  <c r="F72" i="5"/>
  <c r="F73" i="5"/>
  <c r="F74" i="5"/>
  <c r="F75" i="5"/>
  <c r="F71" i="5"/>
  <c r="F64" i="5"/>
  <c r="F65" i="5"/>
  <c r="F66" i="5"/>
  <c r="F67" i="5"/>
  <c r="F63" i="5"/>
  <c r="F59" i="5"/>
  <c r="F58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21" i="5"/>
  <c r="C157" i="5"/>
  <c r="C64" i="5"/>
  <c r="A201" i="5"/>
  <c r="A202" i="5" s="1"/>
  <c r="A203" i="5" s="1"/>
  <c r="A210" i="5" s="1"/>
  <c r="A211" i="5" s="1"/>
  <c r="A212" i="5" s="1"/>
  <c r="A213" i="5" s="1"/>
  <c r="A214" i="5" s="1"/>
  <c r="A215" i="5" s="1"/>
  <c r="A112" i="5"/>
  <c r="A119" i="5" s="1"/>
  <c r="A127" i="5" s="1"/>
  <c r="A131" i="5" s="1"/>
  <c r="A138" i="5" s="1"/>
  <c r="A143" i="5" s="1"/>
  <c r="A151" i="5" s="1"/>
  <c r="A155" i="5" s="1"/>
  <c r="A162" i="5" s="1"/>
  <c r="A170" i="5" s="1"/>
  <c r="A174" i="5" s="1"/>
  <c r="A181" i="5" s="1"/>
  <c r="A186" i="5" s="1"/>
  <c r="A192" i="5" s="1"/>
  <c r="A108" i="5"/>
  <c r="A109" i="5" s="1"/>
  <c r="A89" i="5"/>
  <c r="A93" i="5" s="1"/>
  <c r="A99" i="5" s="1"/>
  <c r="A62" i="5"/>
  <c r="A70" i="5" s="1"/>
  <c r="A21" i="5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78" i="5" l="1"/>
  <c r="A71" i="5"/>
  <c r="A72" i="5" s="1"/>
  <c r="A73" i="5" s="1"/>
  <c r="A74" i="5" s="1"/>
  <c r="A75" i="5" s="1"/>
  <c r="A193" i="5"/>
  <c r="A194" i="5" s="1"/>
  <c r="A195" i="5" s="1"/>
  <c r="G196" i="5" l="1"/>
  <c r="G110" i="5"/>
  <c r="G172" i="5"/>
  <c r="G153" i="5"/>
  <c r="G140" i="5"/>
  <c r="G129" i="5"/>
  <c r="G91" i="5"/>
  <c r="G80" i="5"/>
  <c r="G183" i="5"/>
  <c r="A187" i="5"/>
  <c r="A188" i="5" s="1"/>
  <c r="A189" i="5" s="1"/>
  <c r="A182" i="5"/>
  <c r="A175" i="5"/>
  <c r="A176" i="5" s="1"/>
  <c r="A177" i="5" s="1"/>
  <c r="A178" i="5" s="1"/>
  <c r="A171" i="5"/>
  <c r="A163" i="5"/>
  <c r="A164" i="5" s="1"/>
  <c r="A165" i="5" s="1"/>
  <c r="A166" i="5" s="1"/>
  <c r="A167" i="5" s="1"/>
  <c r="A156" i="5"/>
  <c r="A157" i="5" s="1"/>
  <c r="A158" i="5" s="1"/>
  <c r="A159" i="5" s="1"/>
  <c r="A152" i="5"/>
  <c r="A144" i="5"/>
  <c r="A145" i="5" s="1"/>
  <c r="A146" i="5" s="1"/>
  <c r="A139" i="5"/>
  <c r="A132" i="5"/>
  <c r="A133" i="5" s="1"/>
  <c r="A134" i="5" s="1"/>
  <c r="A135" i="5" s="1"/>
  <c r="A128" i="5"/>
  <c r="A120" i="5"/>
  <c r="A121" i="5" s="1"/>
  <c r="A122" i="5" s="1"/>
  <c r="A123" i="5" s="1"/>
  <c r="A124" i="5" s="1"/>
  <c r="A113" i="5"/>
  <c r="A114" i="5" s="1"/>
  <c r="A115" i="5" s="1"/>
  <c r="A116" i="5" s="1"/>
  <c r="A100" i="5"/>
  <c r="A101" i="5" s="1"/>
  <c r="A102" i="5" s="1"/>
  <c r="A94" i="5"/>
  <c r="A95" i="5" s="1"/>
  <c r="A96" i="5" s="1"/>
  <c r="A90" i="5"/>
  <c r="A83" i="5"/>
  <c r="A84" i="5" s="1"/>
  <c r="A85" i="5" s="1"/>
  <c r="A86" i="5" s="1"/>
  <c r="A79" i="5"/>
  <c r="A63" i="5"/>
  <c r="A64" i="5" s="1"/>
  <c r="A65" i="5" s="1"/>
  <c r="A66" i="5" s="1"/>
  <c r="A67" i="5" s="1"/>
  <c r="A58" i="5"/>
  <c r="A59" i="5" s="1"/>
  <c r="G52" i="5" l="1"/>
  <c r="G190" i="5"/>
  <c r="G136" i="5"/>
  <c r="G60" i="5"/>
  <c r="G87" i="5"/>
  <c r="G179" i="5"/>
  <c r="G160" i="5"/>
  <c r="G68" i="5"/>
  <c r="G97" i="5"/>
  <c r="G147" i="5"/>
  <c r="G76" i="5"/>
  <c r="G117" i="5"/>
  <c r="G125" i="5"/>
  <c r="G168" i="5"/>
  <c r="G103" i="5"/>
  <c r="G198" i="5" l="1"/>
  <c r="G203" i="5" s="1"/>
  <c r="G214" i="5" l="1"/>
  <c r="G220" i="5"/>
  <c r="G202" i="5"/>
  <c r="G215" i="5"/>
  <c r="G211" i="5"/>
  <c r="G201" i="5"/>
  <c r="G213" i="5"/>
  <c r="G212" i="5"/>
  <c r="G204" i="5" l="1"/>
  <c r="G206" i="5" s="1"/>
  <c r="G208" i="5" s="1"/>
  <c r="G210" i="5" s="1"/>
  <c r="G216" i="5" s="1"/>
  <c r="G218" i="5" s="1"/>
  <c r="G222" i="5" s="1"/>
</calcChain>
</file>

<file path=xl/sharedStrings.xml><?xml version="1.0" encoding="utf-8"?>
<sst xmlns="http://schemas.openxmlformats.org/spreadsheetml/2006/main" count="282" uniqueCount="120">
  <si>
    <t>OBRA:</t>
  </si>
  <si>
    <t>FECHA:</t>
  </si>
  <si>
    <t>UBIC.:</t>
  </si>
  <si>
    <t>Solicitado por :</t>
  </si>
  <si>
    <t>Preparado por :</t>
  </si>
  <si>
    <t>Part.</t>
  </si>
  <si>
    <t>Descripción</t>
  </si>
  <si>
    <t>Cant.</t>
  </si>
  <si>
    <t>PU</t>
  </si>
  <si>
    <t>Valor  (RD$)</t>
  </si>
  <si>
    <t>Sub-total</t>
  </si>
  <si>
    <t>BAÑOS PUBLICOS PRIMER DE DAMAS Y CABALLEROS</t>
  </si>
  <si>
    <t>Demolición de cerámicas de pared existentes</t>
  </si>
  <si>
    <t>m2</t>
  </si>
  <si>
    <t>Demolición de pisos existentes</t>
  </si>
  <si>
    <t>Desmonte de aparatos sanitario existentes (inodoros, lavamanos, orinales, etc.)</t>
  </si>
  <si>
    <t>ud</t>
  </si>
  <si>
    <t>Desmonte de plafon existente</t>
  </si>
  <si>
    <t>Muros de blocks de 6"</t>
  </si>
  <si>
    <t>Pañete para colocación porcelanato</t>
  </si>
  <si>
    <t>Cantos</t>
  </si>
  <si>
    <t>ml</t>
  </si>
  <si>
    <t>Bote de material de las demoliciones</t>
  </si>
  <si>
    <t>viaje</t>
  </si>
  <si>
    <t xml:space="preserve">Suministro e Instalacion de Desagues de piso de 2'' niquelado con parrilla cuadrada </t>
  </si>
  <si>
    <t>Suministro e Instalación de Porcelanato de piso 0.60m x 0.60m en tono claros acorde con los porcelanatos de pared, antideslizantes.</t>
  </si>
  <si>
    <t>Suministro e Instalación Porcelanato de pared de 0.30m x 0.60m en tonos claros acorde con el porcelanato de piso</t>
  </si>
  <si>
    <t>Suministro e Instalación de Plafon 2'' x 2''  x 7mm vinil yeso (incluye estructura en metal Maint Tee y Cross Tee)</t>
  </si>
  <si>
    <t>Suministro e Instalación de Interruptores sencillo tecnopolímero Color blanco (Pure White) con botoneras color blanco control axial y placa dedicada de soporte</t>
  </si>
  <si>
    <t>Suministro e instalación de lámparas parabólicas de plafón 2" x 2" con tubos LED T8, de 18w 24", 800LM, 4000K, 120-277VAC con certificación UL</t>
  </si>
  <si>
    <t>Confección e Instalación de base de meseta de granito en hierro. Incluye tratamiento anticorrosivo, con angulares de 1  ½" x 3/16''</t>
  </si>
  <si>
    <t>Suministro e instalación de meseta de Granito natural negro Galaxy,(incluye zócalo de 0.10 m y falda de 0.25m)</t>
  </si>
  <si>
    <t>Suministro e instalación de inodoro elongado blanco con asiento de caída lenta, con push botton,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</si>
  <si>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</si>
  <si>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e instalación de Llave monomando para lavamanos, monomando de lavado con contra, cuadrado inclinado 1/2"-14 NPSM</t>
  </si>
  <si>
    <t>Suministro e instalación de orinales ovalado con indicador óptico de cambio color blanco de fluxómetro manual de palanca ( incluye piezas y M.O)</t>
  </si>
  <si>
    <t>Suministro e instalación de fluxómetro para orinal de manija spud de 32mm con recubrimiento antibacterial, niple recto 32mm x 9" de largo</t>
  </si>
  <si>
    <t>Suministro e Instalación de Espejos con marco de aluminio de 1", con dimensiones de 1.00 mt x 0.70 mt</t>
  </si>
  <si>
    <t>p2</t>
  </si>
  <si>
    <t>Suministro e Instalación Dosificador para jabón líquido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</si>
  <si>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</si>
  <si>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</si>
  <si>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>Confección e Instalacion de Puertas de Caoba Nuevas 0.90 x 2.10 m</t>
  </si>
  <si>
    <t>Suministro de Tuberias y piezas sanitaria para suministro de agua y drenaje sanitario en PVC Semipresión</t>
  </si>
  <si>
    <t>Suministro e Instalación de barra para minusválidos acero inoxidable redonda de 1 1/2" x 36" de longitud en acero inoxidable.</t>
  </si>
  <si>
    <t>Mano de Obra Plomero ( Instalación de tuberias, piezas, conexiones y modificaciones)</t>
  </si>
  <si>
    <t>División de PVC tipo hidrófugo en baños (incluye puertas)</t>
  </si>
  <si>
    <t>Bote de escombros, limpieza continua y final</t>
  </si>
  <si>
    <t>pa</t>
  </si>
  <si>
    <t>RAMPA LATERAL PARA PERSONAS CON DISCAPACIDAD</t>
  </si>
  <si>
    <t>PRELIMINARES</t>
  </si>
  <si>
    <t>Replanteo de rampa y elementos hidrosanitarios</t>
  </si>
  <si>
    <t>Desconexión de registros sanitarios existentes (Incluye excavación, cambio de pieza, taponado de instalacion anterior)</t>
  </si>
  <si>
    <t>MOVIMIENTOS DE TIERRA</t>
  </si>
  <si>
    <t>Excavación a mano, para extraccción de lineas de aguas negras presentes</t>
  </si>
  <si>
    <t>m3</t>
  </si>
  <si>
    <t>Excavación a mano de cimentación de rampa</t>
  </si>
  <si>
    <t>Excavación a mano para confección de  registros sanitarios e instalación de linea de arrastre</t>
  </si>
  <si>
    <t>Relleno de reposición compactado y regado</t>
  </si>
  <si>
    <t>Suministro, regado y compactado de material calificado para rampa</t>
  </si>
  <si>
    <t>HORMIGON ARMADO</t>
  </si>
  <si>
    <t>Losa de hormigon armado  malla electrosoldada 2.3x2.3 15cmmx 15cm</t>
  </si>
  <si>
    <t>Zapata de muros 60x20 Acero transversal 3/8@20cm, Acero long. 3/8</t>
  </si>
  <si>
    <t>Zapata de columna de amarre 60x60, 1 sola camada  Acero dir. X 3/8@20 cm</t>
  </si>
  <si>
    <t>Columnas de amarre 20x20 Estr.3/8@20cm, Long. 4 barras 3/8</t>
  </si>
  <si>
    <t>Vigas de  de amarre 20x20 Estr.3/8@20cm, Long. 4 barras 3/8</t>
  </si>
  <si>
    <t xml:space="preserve">MUROS DE BLOQUES </t>
  </si>
  <si>
    <t>Bloques de 8" camara llena</t>
  </si>
  <si>
    <t>TERMINACION DE SUPERFICIES</t>
  </si>
  <si>
    <t>Estriado superficial de rampa /Lineas antideslizante</t>
  </si>
  <si>
    <t>Cortes de dilatación en rampa</t>
  </si>
  <si>
    <t>m</t>
  </si>
  <si>
    <t>Careteo y/o fraguache,losa,vigas y columnas.</t>
  </si>
  <si>
    <t>Pañete en muros, vigas y columnas</t>
  </si>
  <si>
    <t>PINTURA</t>
  </si>
  <si>
    <t>Suministro y aplicación pintura exterior en muros, columnas y vigas</t>
  </si>
  <si>
    <t>OBRA CIVIL SANITARIA</t>
  </si>
  <si>
    <t>Confección de registros sanitarios (CI) 60x60 cm</t>
  </si>
  <si>
    <t>Suministro e instalacion de tuberia de 4" para conducción de aguas residuales</t>
  </si>
  <si>
    <t>Conexión de sistema existente a nuevo grupo de registros sanitarios</t>
  </si>
  <si>
    <t>MISCELANEOS</t>
  </si>
  <si>
    <t>Junta de expansion emseal 4" (10cm) suministro e instalaciòn</t>
  </si>
  <si>
    <t>Limpieza Continua y Final</t>
  </si>
  <si>
    <t>RAMPA FRONTAL DESDE ACERA PARA PERSONAS CON DISCAPACIDAD</t>
  </si>
  <si>
    <t>Demolicion rampa existe</t>
  </si>
  <si>
    <t xml:space="preserve">Replanteo de rampa </t>
  </si>
  <si>
    <t>Excavación a mano de terreno rampa</t>
  </si>
  <si>
    <t>Careteo y/o fraguache,losa,vigas y cols.</t>
  </si>
  <si>
    <t>Junta de expansion emseal 4" (10cm) suministro e instalacion</t>
  </si>
  <si>
    <t>RAMPA DE ENTRADA PRINCIPAL PARA PERSONAS CON DISCAPACIDAD</t>
  </si>
  <si>
    <t>PINTURA INTERIOR Y EXTERIOR.</t>
  </si>
  <si>
    <t>Mantenimiento y pintura de puertas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</si>
  <si>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</si>
  <si>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</si>
  <si>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</si>
  <si>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</si>
  <si>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</si>
  <si>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</si>
  <si>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</si>
  <si>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</si>
  <si>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</si>
  <si>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</si>
  <si>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</si>
  <si>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</si>
  <si>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</si>
  <si>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</si>
  <si>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</si>
  <si>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</si>
  <si>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</si>
  <si>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</si>
  <si>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</si>
  <si>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</si>
  <si>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</si>
  <si>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</si>
  <si>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>ACCESIBILIDAD Y DIGNIFICACIÓN PALACIO DE JUSTICIA MONTECRISTI</t>
  </si>
  <si>
    <t>PALACIO DE JUSTICIA DE MONTECRISTI</t>
  </si>
  <si>
    <t>Ud.</t>
  </si>
  <si>
    <t>Suministro e instalación de baranda en hierro negro, incluye pintura epoxica y anticorrosiva</t>
  </si>
  <si>
    <t>Suministro y aplicación de pintura exterior del palacio (incluye resane de imperfecciones en pañete)</t>
  </si>
  <si>
    <t>Suministro y aplicación de pintura interior en  pasillos dos niveles ( incluye resane de imperfecciones en pañete)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</si>
</sst>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_€_-;\-* #,##0.00\ _€_-;_-* &quot;-&quot;??\ _€_-;_-@_-"/>
    <numFmt numFmtId="166" formatCode="_(&quot;RD$&quot;* #,##0.00_);_(&quot;RD$&quot;* \(#,##0.00\);_(&quot;RD$&quot;* &quot;-&quot;??_);_(@_)"/>
    <numFmt numFmtId="167" formatCode="&quot;RD$&quot;#,##0.00"/>
    <numFmt numFmtId="168" formatCode="_-* #,##0.00\ _P_t_s_-;\-* #,##0.00\ _P_t_s_-;_-* &quot;-&quot;??\ _P_t_s_-;_-@_-"/>
    <numFmt numFmtId="169" formatCode="[$$-2C0A]\ #,##0.00"/>
    <numFmt numFmtId="170" formatCode="0.0"/>
    <numFmt numFmtId="171" formatCode="_-* #,##0.00\ &quot;Pts&quot;_-;\-* #,##0.00\ &quot;Pts&quot;_-;_-* &quot;-&quot;??\ &quot;Pts&quot;_-;_-@_-"/>
    <numFmt numFmtId="172" formatCode="&quot;$&quot;\ #,##0.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68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4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4" fillId="0" borderId="0" xfId="16" applyNumberFormat="1" applyAlignment="1">
      <alignment horizontal="right"/>
    </xf>
    <xf numFmtId="43" fontId="4" fillId="0" borderId="0" xfId="1" applyFont="1" applyFill="1" applyAlignment="1">
      <alignment horizontal="right"/>
    </xf>
    <xf numFmtId="4" fontId="4" fillId="0" borderId="0" xfId="16" applyNumberForma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24" applyNumberFormat="1" applyFont="1" applyAlignment="1" applyProtection="1">
      <alignment horizontal="center"/>
    </xf>
    <xf numFmtId="10" fontId="10" fillId="0" borderId="0" xfId="24" applyNumberFormat="1" applyFont="1"/>
    <xf numFmtId="167" fontId="9" fillId="0" borderId="0" xfId="24" applyNumberFormat="1" applyFont="1"/>
    <xf numFmtId="2" fontId="4" fillId="0" borderId="0" xfId="0" applyNumberFormat="1" applyFont="1"/>
    <xf numFmtId="169" fontId="4" fillId="0" borderId="0" xfId="0" applyNumberFormat="1" applyFont="1"/>
    <xf numFmtId="2" fontId="9" fillId="2" borderId="1" xfId="0" applyNumberFormat="1" applyFont="1" applyFill="1" applyBorder="1"/>
    <xf numFmtId="170" fontId="12" fillId="2" borderId="2" xfId="0" applyNumberFormat="1" applyFont="1" applyFill="1" applyBorder="1"/>
    <xf numFmtId="2" fontId="9" fillId="2" borderId="1" xfId="1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3" fontId="9" fillId="2" borderId="3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10" fontId="10" fillId="0" borderId="0" xfId="24" applyNumberFormat="1" applyFont="1" applyBorder="1" applyAlignment="1" applyProtection="1">
      <alignment horizontal="center"/>
    </xf>
    <xf numFmtId="9" fontId="10" fillId="0" borderId="0" xfId="24" applyFont="1" applyBorder="1" applyAlignment="1">
      <alignment horizontal="center"/>
    </xf>
    <xf numFmtId="43" fontId="4" fillId="0" borderId="0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167" fontId="9" fillId="2" borderId="4" xfId="1" applyNumberFormat="1" applyFont="1" applyFill="1" applyBorder="1" applyAlignment="1">
      <alignment horizontal="right"/>
    </xf>
    <xf numFmtId="0" fontId="14" fillId="0" borderId="0" xfId="0" applyFont="1"/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0" fontId="8" fillId="0" borderId="0" xfId="0" applyFont="1"/>
    <xf numFmtId="0" fontId="14" fillId="3" borderId="0" xfId="0" applyFont="1" applyFill="1"/>
    <xf numFmtId="4" fontId="16" fillId="0" borderId="0" xfId="0" applyNumberFormat="1" applyFont="1" applyAlignment="1" applyProtection="1">
      <alignment horizontal="left"/>
      <protection locked="0"/>
    </xf>
    <xf numFmtId="169" fontId="16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10" fillId="0" borderId="0" xfId="24" applyNumberFormat="1" applyFont="1" applyBorder="1" applyAlignment="1" applyProtection="1">
      <alignment horizontal="center" vertical="center" wrapText="1"/>
    </xf>
    <xf numFmtId="10" fontId="10" fillId="0" borderId="0" xfId="24" applyNumberFormat="1" applyFont="1" applyBorder="1" applyAlignment="1">
      <alignment horizontal="center" vertical="center" wrapText="1"/>
    </xf>
    <xf numFmtId="166" fontId="4" fillId="0" borderId="0" xfId="9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14" fillId="3" borderId="0" xfId="0" applyFont="1" applyFill="1" applyAlignment="1">
      <alignment horizontal="center"/>
    </xf>
    <xf numFmtId="4" fontId="15" fillId="0" borderId="0" xfId="1" applyNumberFormat="1" applyFont="1" applyFill="1" applyBorder="1" applyAlignment="1" applyProtection="1">
      <alignment horizontal="center"/>
    </xf>
    <xf numFmtId="16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justify"/>
    </xf>
    <xf numFmtId="43" fontId="9" fillId="2" borderId="1" xfId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3" fontId="4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center"/>
    </xf>
    <xf numFmtId="40" fontId="13" fillId="2" borderId="1" xfId="1" applyNumberFormat="1" applyFont="1" applyFill="1" applyBorder="1" applyAlignment="1">
      <alignment horizontal="right"/>
    </xf>
    <xf numFmtId="10" fontId="9" fillId="2" borderId="1" xfId="24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vertical="justify"/>
    </xf>
    <xf numFmtId="0" fontId="10" fillId="0" borderId="9" xfId="0" applyFont="1" applyBorder="1" applyAlignment="1">
      <alignment horizontal="left" vertical="center" wrapText="1"/>
    </xf>
    <xf numFmtId="2" fontId="9" fillId="2" borderId="11" xfId="1" applyNumberFormat="1" applyFont="1" applyFill="1" applyBorder="1" applyAlignment="1">
      <alignment horizontal="right"/>
    </xf>
    <xf numFmtId="40" fontId="13" fillId="2" borderId="11" xfId="1" applyNumberFormat="1" applyFont="1" applyFill="1" applyBorder="1" applyAlignment="1">
      <alignment horizontal="right"/>
    </xf>
    <xf numFmtId="166" fontId="9" fillId="2" borderId="12" xfId="9" applyFont="1" applyFill="1" applyBorder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43" fontId="10" fillId="0" borderId="3" xfId="1" applyFont="1" applyFill="1" applyBorder="1" applyAlignment="1">
      <alignment horizontal="right"/>
    </xf>
    <xf numFmtId="0" fontId="10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4" fontId="4" fillId="0" borderId="0" xfId="16" applyNumberForma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1" applyFont="1" applyFill="1" applyAlignment="1">
      <alignment horizontal="right" vertical="center"/>
    </xf>
    <xf numFmtId="2" fontId="10" fillId="0" borderId="3" xfId="0" applyNumberFormat="1" applyFont="1" applyBorder="1" applyAlignment="1">
      <alignment horizontal="center" vertical="top"/>
    </xf>
    <xf numFmtId="169" fontId="10" fillId="0" borderId="3" xfId="0" applyNumberFormat="1" applyFont="1" applyBorder="1" applyAlignment="1">
      <alignment horizontal="left" vertical="center" wrapText="1"/>
    </xf>
    <xf numFmtId="4" fontId="10" fillId="0" borderId="3" xfId="16" applyNumberFormat="1" applyFont="1" applyBorder="1" applyAlignment="1">
      <alignment horizontal="right" vertical="center"/>
    </xf>
    <xf numFmtId="4" fontId="10" fillId="0" borderId="3" xfId="16" applyNumberFormat="1" applyFont="1" applyBorder="1" applyAlignment="1">
      <alignment horizontal="center" vertical="center"/>
    </xf>
    <xf numFmtId="43" fontId="10" fillId="0" borderId="3" xfId="1" applyFont="1" applyFill="1" applyBorder="1" applyAlignment="1">
      <alignment horizontal="right" vertical="center"/>
    </xf>
    <xf numFmtId="43" fontId="10" fillId="0" borderId="3" xfId="1" applyFont="1" applyFill="1" applyBorder="1" applyAlignment="1">
      <alignment horizontal="center" vertical="center" wrapText="1"/>
    </xf>
    <xf numFmtId="170" fontId="12" fillId="2" borderId="5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vertical="center"/>
    </xf>
    <xf numFmtId="2" fontId="9" fillId="2" borderId="6" xfId="1" applyNumberFormat="1" applyFont="1" applyFill="1" applyBorder="1" applyAlignment="1">
      <alignment horizontal="right" vertical="center"/>
    </xf>
    <xf numFmtId="43" fontId="9" fillId="2" borderId="6" xfId="1" applyFont="1" applyFill="1" applyBorder="1" applyAlignment="1">
      <alignment horizontal="right" vertical="center"/>
    </xf>
    <xf numFmtId="40" fontId="13" fillId="4" borderId="6" xfId="1" applyNumberFormat="1" applyFont="1" applyFill="1" applyBorder="1" applyAlignment="1">
      <alignment horizontal="right" vertical="center"/>
    </xf>
    <xf numFmtId="166" fontId="9" fillId="2" borderId="7" xfId="9" applyFont="1" applyFill="1" applyBorder="1" applyAlignment="1">
      <alignment horizontal="right" vertical="center"/>
    </xf>
    <xf numFmtId="170" fontId="12" fillId="0" borderId="0" xfId="0" applyNumberFormat="1" applyFont="1"/>
    <xf numFmtId="2" fontId="9" fillId="0" borderId="0" xfId="0" applyNumberFormat="1" applyFont="1"/>
    <xf numFmtId="2" fontId="9" fillId="0" borderId="0" xfId="1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0" fontId="13" fillId="0" borderId="0" xfId="1" applyNumberFormat="1" applyFont="1" applyFill="1" applyBorder="1" applyAlignment="1">
      <alignment horizontal="right" vertical="center"/>
    </xf>
    <xf numFmtId="166" fontId="9" fillId="0" borderId="0" xfId="9" applyFont="1" applyFill="1" applyBorder="1" applyAlignment="1">
      <alignment horizontal="right"/>
    </xf>
    <xf numFmtId="2" fontId="10" fillId="0" borderId="3" xfId="0" applyNumberFormat="1" applyFont="1" applyBorder="1" applyAlignment="1">
      <alignment horizontal="center" vertical="center" wrapText="1"/>
    </xf>
    <xf numFmtId="169" fontId="10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horizontal="center" vertical="center"/>
    </xf>
    <xf numFmtId="169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left"/>
    </xf>
    <xf numFmtId="170" fontId="12" fillId="5" borderId="0" xfId="0" applyNumberFormat="1" applyFont="1" applyFill="1"/>
    <xf numFmtId="2" fontId="9" fillId="5" borderId="0" xfId="0" applyNumberFormat="1" applyFont="1" applyFill="1"/>
    <xf numFmtId="2" fontId="9" fillId="5" borderId="0" xfId="1" applyNumberFormat="1" applyFont="1" applyFill="1" applyBorder="1" applyAlignment="1">
      <alignment horizontal="right" vertical="center"/>
    </xf>
    <xf numFmtId="43" fontId="9" fillId="5" borderId="0" xfId="1" applyFont="1" applyFill="1" applyBorder="1" applyAlignment="1">
      <alignment horizontal="right" vertical="center"/>
    </xf>
    <xf numFmtId="166" fontId="9" fillId="5" borderId="0" xfId="9" applyFont="1" applyFill="1" applyBorder="1" applyAlignment="1">
      <alignment horizontal="right"/>
    </xf>
    <xf numFmtId="0" fontId="2" fillId="0" borderId="0" xfId="0" applyFont="1" applyAlignment="1">
      <alignment vertical="center"/>
    </xf>
    <xf numFmtId="169" fontId="10" fillId="0" borderId="3" xfId="0" applyNumberFormat="1" applyFont="1" applyBorder="1" applyAlignment="1">
      <alignment vertical="center" wrapText="1"/>
    </xf>
    <xf numFmtId="169" fontId="10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justify"/>
    </xf>
    <xf numFmtId="170" fontId="12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166" fontId="9" fillId="0" borderId="0" xfId="9" applyFont="1" applyFill="1" applyBorder="1" applyAlignment="1">
      <alignment horizontal="right" vertical="center"/>
    </xf>
    <xf numFmtId="40" fontId="13" fillId="4" borderId="6" xfId="1" applyNumberFormat="1" applyFont="1" applyFill="1" applyBorder="1" applyAlignment="1">
      <alignment horizontal="right"/>
    </xf>
    <xf numFmtId="40" fontId="13" fillId="0" borderId="0" xfId="1" applyNumberFormat="1" applyFont="1" applyFill="1" applyBorder="1" applyAlignment="1">
      <alignment horizontal="right"/>
    </xf>
    <xf numFmtId="40" fontId="13" fillId="5" borderId="0" xfId="1" applyNumberFormat="1" applyFont="1" applyFill="1" applyBorder="1" applyAlignment="1">
      <alignment horizontal="right"/>
    </xf>
    <xf numFmtId="167" fontId="9" fillId="0" borderId="0" xfId="24" applyNumberFormat="1" applyFont="1" applyAlignment="1"/>
    <xf numFmtId="43" fontId="4" fillId="0" borderId="0" xfId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68" fontId="9" fillId="0" borderId="0" xfId="1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0" fontId="19" fillId="0" borderId="0" xfId="0" applyFont="1" applyAlignment="1">
      <alignment horizontal="center"/>
    </xf>
    <xf numFmtId="164" fontId="2" fillId="0" borderId="0" xfId="0" applyNumberFormat="1" applyFont="1"/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170" fontId="12" fillId="2" borderId="10" xfId="0" applyNumberFormat="1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vertical="center"/>
    </xf>
    <xf numFmtId="2" fontId="9" fillId="2" borderId="11" xfId="1" applyNumberFormat="1" applyFont="1" applyFill="1" applyBorder="1" applyAlignment="1">
      <alignment horizontal="right" vertical="center"/>
    </xf>
    <xf numFmtId="43" fontId="9" fillId="2" borderId="11" xfId="1" applyFont="1" applyFill="1" applyBorder="1" applyAlignment="1">
      <alignment horizontal="center" vertical="center"/>
    </xf>
    <xf numFmtId="40" fontId="13" fillId="2" borderId="11" xfId="1" applyNumberFormat="1" applyFont="1" applyFill="1" applyBorder="1" applyAlignment="1">
      <alignment horizontal="right" vertical="center"/>
    </xf>
    <xf numFmtId="166" fontId="9" fillId="2" borderId="12" xfId="9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center" vertical="top"/>
    </xf>
    <xf numFmtId="43" fontId="10" fillId="0" borderId="3" xfId="1" applyFont="1" applyFill="1" applyBorder="1" applyAlignment="1">
      <alignment vertical="center"/>
    </xf>
    <xf numFmtId="2" fontId="9" fillId="0" borderId="0" xfId="0" applyNumberFormat="1" applyFont="1" applyAlignment="1">
      <alignment horizontal="center"/>
    </xf>
    <xf numFmtId="4" fontId="10" fillId="5" borderId="3" xfId="16" applyNumberFormat="1" applyFont="1" applyFill="1" applyBorder="1" applyAlignment="1">
      <alignment horizontal="center" vertical="center"/>
    </xf>
    <xf numFmtId="166" fontId="9" fillId="2" borderId="4" xfId="9" applyFont="1" applyFill="1" applyBorder="1" applyAlignment="1">
      <alignment horizontal="right" vertical="center"/>
    </xf>
    <xf numFmtId="10" fontId="10" fillId="0" borderId="3" xfId="24" applyNumberFormat="1" applyFont="1" applyBorder="1" applyAlignment="1">
      <alignment horizontal="center"/>
    </xf>
    <xf numFmtId="43" fontId="4" fillId="0" borderId="3" xfId="1" applyFont="1" applyFill="1" applyBorder="1" applyAlignment="1">
      <alignment horizontal="right"/>
    </xf>
    <xf numFmtId="43" fontId="9" fillId="2" borderId="6" xfId="1" applyFont="1" applyFill="1" applyBorder="1" applyAlignment="1">
      <alignment horizontal="center" vertical="center"/>
    </xf>
    <xf numFmtId="40" fontId="13" fillId="2" borderId="6" xfId="1" applyNumberFormat="1" applyFont="1" applyFill="1" applyBorder="1" applyAlignment="1">
      <alignment horizontal="right" vertical="center"/>
    </xf>
    <xf numFmtId="167" fontId="9" fillId="2" borderId="7" xfId="1" applyNumberFormat="1" applyFont="1" applyFill="1" applyBorder="1" applyAlignment="1">
      <alignment horizontal="right" vertical="center"/>
    </xf>
    <xf numFmtId="170" fontId="12" fillId="2" borderId="5" xfId="0" applyNumberFormat="1" applyFont="1" applyFill="1" applyBorder="1"/>
    <xf numFmtId="2" fontId="9" fillId="2" borderId="6" xfId="0" applyNumberFormat="1" applyFont="1" applyFill="1" applyBorder="1"/>
    <xf numFmtId="2" fontId="9" fillId="2" borderId="6" xfId="1" applyNumberFormat="1" applyFont="1" applyFill="1" applyBorder="1" applyAlignment="1">
      <alignment horizontal="right"/>
    </xf>
    <xf numFmtId="43" fontId="9" fillId="2" borderId="6" xfId="1" applyFont="1" applyFill="1" applyBorder="1" applyAlignment="1">
      <alignment horizontal="center"/>
    </xf>
    <xf numFmtId="40" fontId="13" fillId="2" borderId="6" xfId="1" applyNumberFormat="1" applyFont="1" applyFill="1" applyBorder="1" applyAlignment="1">
      <alignment horizontal="right"/>
    </xf>
    <xf numFmtId="166" fontId="9" fillId="2" borderId="7" xfId="9" applyFont="1" applyFill="1" applyBorder="1" applyAlignment="1">
      <alignment horizontal="right"/>
    </xf>
    <xf numFmtId="43" fontId="9" fillId="2" borderId="11" xfId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10" fillId="0" borderId="0" xfId="0" applyNumberFormat="1" applyFont="1" applyBorder="1" applyAlignment="1">
      <alignment horizontal="right"/>
    </xf>
    <xf numFmtId="10" fontId="10" fillId="0" borderId="0" xfId="24" applyNumberFormat="1" applyFont="1" applyBorder="1" applyAlignment="1">
      <alignment horizontal="center"/>
    </xf>
    <xf numFmtId="43" fontId="9" fillId="2" borderId="6" xfId="1" applyFont="1" applyFill="1" applyBorder="1" applyAlignment="1">
      <alignment horizontal="right"/>
    </xf>
    <xf numFmtId="170" fontId="12" fillId="2" borderId="10" xfId="0" applyNumberFormat="1" applyFont="1" applyFill="1" applyBorder="1" applyAlignment="1"/>
    <xf numFmtId="2" fontId="9" fillId="2" borderId="11" xfId="0" applyNumberFormat="1" applyFont="1" applyFill="1" applyBorder="1" applyAlignment="1"/>
    <xf numFmtId="9" fontId="10" fillId="0" borderId="3" xfId="24" applyFont="1" applyBorder="1" applyAlignment="1">
      <alignment horizontal="center" vertical="center"/>
    </xf>
    <xf numFmtId="43" fontId="4" fillId="0" borderId="3" xfId="1" applyFont="1" applyFill="1" applyBorder="1" applyAlignment="1">
      <alignment horizontal="right" vertical="center"/>
    </xf>
    <xf numFmtId="10" fontId="10" fillId="0" borderId="3" xfId="24" applyNumberFormat="1" applyFont="1" applyBorder="1" applyAlignment="1">
      <alignment horizontal="center" vertical="center"/>
    </xf>
    <xf numFmtId="166" fontId="4" fillId="0" borderId="3" xfId="9" applyFont="1" applyFill="1" applyBorder="1" applyAlignment="1">
      <alignment horizontal="right" vertical="center"/>
    </xf>
    <xf numFmtId="2" fontId="10" fillId="0" borderId="13" xfId="0" applyNumberFormat="1" applyFont="1" applyBorder="1" applyAlignment="1">
      <alignment horizontal="center" vertical="center"/>
    </xf>
    <xf numFmtId="10" fontId="10" fillId="0" borderId="13" xfId="24" applyNumberFormat="1" applyFont="1" applyBorder="1" applyAlignment="1">
      <alignment horizontal="center" vertical="center"/>
    </xf>
    <xf numFmtId="43" fontId="4" fillId="0" borderId="13" xfId="1" applyFont="1" applyFill="1" applyBorder="1" applyAlignment="1">
      <alignment horizontal="right" vertical="center"/>
    </xf>
    <xf numFmtId="166" fontId="4" fillId="0" borderId="13" xfId="9" applyFont="1" applyFill="1" applyBorder="1" applyAlignment="1">
      <alignment horizontal="right" vertical="center"/>
    </xf>
    <xf numFmtId="166" fontId="4" fillId="0" borderId="0" xfId="9" applyFont="1" applyFill="1" applyBorder="1" applyAlignment="1">
      <alignment horizontal="right" vertical="center"/>
    </xf>
    <xf numFmtId="167" fontId="9" fillId="2" borderId="7" xfId="9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right"/>
      <protection locked="0"/>
    </xf>
    <xf numFmtId="168" fontId="4" fillId="0" borderId="0" xfId="1" applyNumberFormat="1" applyFont="1" applyAlignment="1" applyProtection="1">
      <alignment horizontal="right"/>
      <protection locked="0"/>
    </xf>
    <xf numFmtId="0" fontId="5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justify"/>
      <protection locked="0"/>
    </xf>
    <xf numFmtId="0" fontId="7" fillId="0" borderId="0" xfId="0" applyFont="1" applyAlignment="1" applyProtection="1">
      <alignment horizontal="left" vertical="justify"/>
      <protection locked="0"/>
    </xf>
    <xf numFmtId="0" fontId="7" fillId="0" borderId="0" xfId="0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8" fontId="4" fillId="0" borderId="0" xfId="1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8" fontId="9" fillId="0" borderId="0" xfId="1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4" fontId="10" fillId="0" borderId="3" xfId="0" applyNumberFormat="1" applyFont="1" applyBorder="1" applyAlignment="1" applyProtection="1">
      <alignment horizontal="right" vertical="center"/>
      <protection locked="0"/>
    </xf>
    <xf numFmtId="43" fontId="9" fillId="2" borderId="11" xfId="1" applyFont="1" applyFill="1" applyBorder="1" applyAlignment="1" applyProtection="1">
      <alignment horizontal="center" vertical="center"/>
      <protection locked="0"/>
    </xf>
    <xf numFmtId="43" fontId="4" fillId="0" borderId="0" xfId="0" applyNumberFormat="1" applyFont="1" applyAlignment="1" applyProtection="1">
      <alignment horizontal="right"/>
      <protection locked="0"/>
    </xf>
    <xf numFmtId="43" fontId="10" fillId="0" borderId="3" xfId="0" applyNumberFormat="1" applyFont="1" applyBorder="1" applyAlignment="1" applyProtection="1">
      <alignment horizontal="right" vertical="center"/>
      <protection locked="0"/>
    </xf>
    <xf numFmtId="40" fontId="13" fillId="4" borderId="6" xfId="1" applyNumberFormat="1" applyFont="1" applyFill="1" applyBorder="1" applyAlignment="1" applyProtection="1">
      <alignment horizontal="right" vertical="center"/>
      <protection locked="0"/>
    </xf>
    <xf numFmtId="40" fontId="13" fillId="0" borderId="0" xfId="1" applyNumberFormat="1" applyFont="1" applyFill="1" applyBorder="1" applyAlignment="1" applyProtection="1">
      <alignment horizontal="right" vertical="center"/>
      <protection locked="0"/>
    </xf>
    <xf numFmtId="40" fontId="13" fillId="4" borderId="6" xfId="1" applyNumberFormat="1" applyFont="1" applyFill="1" applyBorder="1" applyAlignment="1" applyProtection="1">
      <alignment horizontal="right"/>
      <protection locked="0"/>
    </xf>
    <xf numFmtId="43" fontId="10" fillId="0" borderId="3" xfId="1" applyFont="1" applyFill="1" applyBorder="1" applyAlignment="1" applyProtection="1">
      <alignment horizontal="right" vertical="center"/>
      <protection locked="0"/>
    </xf>
    <xf numFmtId="40" fontId="13" fillId="5" borderId="0" xfId="1" applyNumberFormat="1" applyFont="1" applyFill="1" applyBorder="1" applyAlignment="1" applyProtection="1">
      <alignment horizontal="right" vertical="center"/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43" fontId="10" fillId="0" borderId="3" xfId="0" applyNumberFormat="1" applyFont="1" applyBorder="1" applyAlignment="1" applyProtection="1">
      <alignment vertical="center"/>
      <protection locked="0"/>
    </xf>
    <xf numFmtId="43" fontId="10" fillId="0" borderId="3" xfId="1" applyFont="1" applyFill="1" applyBorder="1" applyAlignment="1" applyProtection="1">
      <alignment vertical="center"/>
      <protection locked="0"/>
    </xf>
  </cellXfs>
  <cellStyles count="25">
    <cellStyle name="Comma" xfId="1" builtinId="3"/>
    <cellStyle name="Currency" xfId="9" builtinId="4"/>
    <cellStyle name="Millares 17" xfId="2" xr:uid="{00000000-0005-0000-0000-000002000000}"/>
    <cellStyle name="Millares 2" xfId="3" xr:uid="{00000000-0005-0000-0000-000003000000}"/>
    <cellStyle name="Millares 3" xfId="4" xr:uid="{00000000-0005-0000-0000-000004000000}"/>
    <cellStyle name="Millares 5" xfId="5" xr:uid="{00000000-0005-0000-0000-000005000000}"/>
    <cellStyle name="Millares 6" xfId="6" xr:uid="{00000000-0005-0000-0000-000006000000}"/>
    <cellStyle name="Millares 7" xfId="7" xr:uid="{00000000-0005-0000-0000-000007000000}"/>
    <cellStyle name="Millares_Hoja1" xfId="8" xr:uid="{00000000-0005-0000-0000-000008000000}"/>
    <cellStyle name="Moneda 2" xfId="10" xr:uid="{00000000-0005-0000-0000-000009000000}"/>
    <cellStyle name="Moneda 2 2" xfId="11" xr:uid="{00000000-0005-0000-0000-00000A000000}"/>
    <cellStyle name="Moneda 2 3" xfId="12" xr:uid="{00000000-0005-0000-0000-00000B000000}"/>
    <cellStyle name="Moneda 2 4" xfId="13" xr:uid="{00000000-0005-0000-0000-00000C000000}"/>
    <cellStyle name="Moneda 2 5" xfId="14" xr:uid="{00000000-0005-0000-0000-00000D000000}"/>
    <cellStyle name="Normal" xfId="0" builtinId="0"/>
    <cellStyle name="Normal 10 2" xfId="15" xr:uid="{00000000-0005-0000-0000-00000F000000}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3 2" xfId="19" xr:uid="{00000000-0005-0000-0000-000013000000}"/>
    <cellStyle name="Normal 3" xfId="20" xr:uid="{00000000-0005-0000-0000-000014000000}"/>
    <cellStyle name="Normal 3 2" xfId="21" xr:uid="{00000000-0005-0000-0000-000015000000}"/>
    <cellStyle name="Normal 3 3" xfId="22" xr:uid="{00000000-0005-0000-0000-000016000000}"/>
    <cellStyle name="Normal 4" xfId="23" xr:uid="{00000000-0005-0000-0000-000017000000}"/>
    <cellStyle name="Percent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43"/>
  <sheetViews>
    <sheetView showGridLines="0" tabSelected="1" view="pageBreakPreview" zoomScale="108" zoomScaleNormal="108" zoomScaleSheetLayoutView="108" workbookViewId="0">
      <selection activeCell="H21" sqref="H21"/>
    </sheetView>
  </sheetViews>
  <sheetFormatPr defaultColWidth="41" defaultRowHeight="14.25" x14ac:dyDescent="0.2"/>
  <cols>
    <col min="1" max="1" width="8.42578125" style="5" customWidth="1"/>
    <col min="2" max="2" width="59.5703125" style="1" customWidth="1"/>
    <col min="3" max="3" width="9.7109375" style="1" customWidth="1"/>
    <col min="4" max="4" width="7" style="2" customWidth="1"/>
    <col min="5" max="5" width="14.85546875" style="6" customWidth="1"/>
    <col min="6" max="6" width="15.7109375" style="1" bestFit="1" customWidth="1"/>
    <col min="7" max="7" width="25.42578125" style="1" customWidth="1"/>
    <col min="8" max="8" width="17" style="1" customWidth="1"/>
    <col min="9" max="9" width="16" style="1" customWidth="1"/>
    <col min="10" max="253" width="11" style="1" customWidth="1"/>
    <col min="254" max="254" width="6.140625" style="1" customWidth="1"/>
    <col min="255" max="16384" width="41" style="1"/>
  </cols>
  <sheetData>
    <row r="1" spans="1:7" x14ac:dyDescent="0.2">
      <c r="A1" s="179"/>
      <c r="B1" s="180"/>
      <c r="C1" s="181"/>
      <c r="D1" s="182"/>
      <c r="E1" s="183"/>
      <c r="F1" s="184"/>
      <c r="G1" s="184"/>
    </row>
    <row r="2" spans="1:7" x14ac:dyDescent="0.2">
      <c r="A2" s="179"/>
      <c r="B2" s="180"/>
      <c r="C2" s="181"/>
      <c r="D2" s="182"/>
      <c r="E2" s="183"/>
      <c r="F2" s="184"/>
      <c r="G2" s="184"/>
    </row>
    <row r="3" spans="1:7" x14ac:dyDescent="0.2">
      <c r="A3" s="179"/>
      <c r="B3" s="180"/>
      <c r="C3" s="181"/>
      <c r="D3" s="182"/>
      <c r="E3" s="183"/>
      <c r="F3" s="184"/>
      <c r="G3" s="184"/>
    </row>
    <row r="4" spans="1:7" x14ac:dyDescent="0.2">
      <c r="A4" s="179"/>
      <c r="B4" s="180"/>
      <c r="C4" s="181"/>
      <c r="D4" s="182"/>
      <c r="E4" s="183"/>
      <c r="F4" s="184"/>
      <c r="G4" s="184"/>
    </row>
    <row r="5" spans="1:7" x14ac:dyDescent="0.2">
      <c r="A5" s="179"/>
      <c r="B5" s="180"/>
      <c r="C5" s="181"/>
      <c r="D5" s="182"/>
      <c r="E5" s="183"/>
      <c r="F5" s="184"/>
      <c r="G5" s="184"/>
    </row>
    <row r="6" spans="1:7" x14ac:dyDescent="0.2">
      <c r="A6" s="179"/>
      <c r="B6" s="180"/>
      <c r="C6" s="181"/>
      <c r="D6" s="182"/>
      <c r="E6" s="183"/>
      <c r="F6" s="184"/>
      <c r="G6" s="184"/>
    </row>
    <row r="7" spans="1:7" ht="15" x14ac:dyDescent="0.2">
      <c r="A7" s="185"/>
      <c r="B7" s="185"/>
      <c r="C7" s="185"/>
      <c r="D7" s="185"/>
      <c r="E7" s="185"/>
      <c r="F7" s="185"/>
      <c r="G7" s="185"/>
    </row>
    <row r="8" spans="1:7" ht="15" x14ac:dyDescent="0.2">
      <c r="A8" s="185"/>
      <c r="B8" s="185"/>
      <c r="C8" s="185"/>
      <c r="D8" s="185"/>
      <c r="E8" s="185"/>
      <c r="F8" s="185"/>
      <c r="G8" s="185"/>
    </row>
    <row r="9" spans="1:7" ht="15" x14ac:dyDescent="0.2">
      <c r="A9" s="185"/>
      <c r="B9" s="185"/>
      <c r="C9" s="185"/>
      <c r="D9" s="185"/>
      <c r="E9" s="185"/>
      <c r="F9" s="185"/>
      <c r="G9" s="185"/>
    </row>
    <row r="10" spans="1:7" ht="18.75" x14ac:dyDescent="0.3">
      <c r="A10" s="186"/>
      <c r="B10" s="186"/>
      <c r="C10" s="186"/>
      <c r="D10" s="186"/>
      <c r="E10" s="186"/>
      <c r="F10" s="186"/>
      <c r="G10" s="186"/>
    </row>
    <row r="11" spans="1:7" x14ac:dyDescent="0.2">
      <c r="A11" s="179"/>
      <c r="B11" s="180"/>
      <c r="C11" s="181"/>
      <c r="D11" s="182"/>
      <c r="E11" s="183"/>
      <c r="F11" s="184"/>
      <c r="G11" s="184"/>
    </row>
    <row r="12" spans="1:7" ht="16.5" customHeight="1" x14ac:dyDescent="0.25">
      <c r="A12" s="187" t="s">
        <v>0</v>
      </c>
      <c r="B12" s="188" t="s">
        <v>114</v>
      </c>
      <c r="C12" s="188"/>
      <c r="D12" s="188"/>
      <c r="E12" s="189"/>
      <c r="F12" s="190"/>
      <c r="G12" s="180"/>
    </row>
    <row r="13" spans="1:7" ht="15" customHeight="1" x14ac:dyDescent="0.2">
      <c r="A13" s="191"/>
      <c r="B13" s="188"/>
      <c r="C13" s="188"/>
      <c r="D13" s="188"/>
      <c r="E13" s="189"/>
      <c r="F13" s="192" t="s">
        <v>1</v>
      </c>
      <c r="G13" s="193"/>
    </row>
    <row r="14" spans="1:7" ht="8.25" customHeight="1" x14ac:dyDescent="0.2">
      <c r="A14" s="191"/>
      <c r="B14" s="180"/>
      <c r="C14" s="194"/>
      <c r="D14" s="195"/>
      <c r="E14" s="180"/>
      <c r="F14" s="180"/>
      <c r="G14" s="180"/>
    </row>
    <row r="15" spans="1:7" ht="18.75" customHeight="1" x14ac:dyDescent="0.25">
      <c r="A15" s="196" t="s">
        <v>2</v>
      </c>
      <c r="B15" s="197" t="s">
        <v>115</v>
      </c>
      <c r="C15" s="180"/>
      <c r="D15" s="180"/>
      <c r="E15" s="192" t="s">
        <v>3</v>
      </c>
      <c r="F15" s="198"/>
      <c r="G15" s="198"/>
    </row>
    <row r="16" spans="1:7" ht="21" customHeight="1" x14ac:dyDescent="0.25">
      <c r="A16" s="199"/>
      <c r="B16" s="180"/>
      <c r="C16" s="180"/>
      <c r="D16" s="180"/>
      <c r="E16" s="192" t="s">
        <v>4</v>
      </c>
      <c r="F16" s="198"/>
      <c r="G16" s="198"/>
    </row>
    <row r="17" spans="1:255" ht="9.75" customHeight="1" x14ac:dyDescent="0.25">
      <c r="A17" s="8"/>
      <c r="C17" s="7"/>
      <c r="E17" s="7"/>
      <c r="F17" s="119"/>
      <c r="G17" s="119"/>
    </row>
    <row r="18" spans="1:255" ht="15" x14ac:dyDescent="0.25">
      <c r="A18" s="22" t="s">
        <v>5</v>
      </c>
      <c r="B18" s="23" t="s">
        <v>6</v>
      </c>
      <c r="C18" s="23" t="s">
        <v>7</v>
      </c>
      <c r="D18" s="23" t="s">
        <v>116</v>
      </c>
      <c r="E18" s="24" t="s">
        <v>8</v>
      </c>
      <c r="F18" s="23" t="s">
        <v>9</v>
      </c>
      <c r="G18" s="23" t="s">
        <v>10</v>
      </c>
    </row>
    <row r="19" spans="1:255" x14ac:dyDescent="0.2">
      <c r="B19" s="53"/>
      <c r="E19" s="200"/>
    </row>
    <row r="20" spans="1:255" customFormat="1" ht="27" customHeight="1" x14ac:dyDescent="0.25">
      <c r="A20" s="169">
        <v>1</v>
      </c>
      <c r="B20" s="126" t="s">
        <v>11</v>
      </c>
      <c r="C20" s="62"/>
      <c r="D20" s="118"/>
      <c r="E20" s="201"/>
      <c r="F20" s="62"/>
      <c r="G20" s="62"/>
      <c r="H20" s="1"/>
      <c r="I20" s="6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72"/>
      <c r="IU20" s="172"/>
    </row>
    <row r="21" spans="1:255" ht="19.5" customHeight="1" x14ac:dyDescent="0.2">
      <c r="A21" s="76">
        <f>A20+0.01</f>
        <v>1.01</v>
      </c>
      <c r="B21" s="68" t="s">
        <v>12</v>
      </c>
      <c r="C21" s="72">
        <v>94.32</v>
      </c>
      <c r="D21" s="72" t="s">
        <v>13</v>
      </c>
      <c r="E21" s="202"/>
      <c r="F21" s="80">
        <f>ROUND(E21*C21,2)</f>
        <v>0</v>
      </c>
      <c r="G21" s="69"/>
    </row>
    <row r="22" spans="1:255" ht="18.75" customHeight="1" x14ac:dyDescent="0.2">
      <c r="A22" s="76">
        <f t="shared" ref="A22:A51" si="0">A21+0.01</f>
        <v>1.02</v>
      </c>
      <c r="B22" s="68" t="s">
        <v>14</v>
      </c>
      <c r="C22" s="96">
        <v>60.5</v>
      </c>
      <c r="D22" s="72" t="s">
        <v>13</v>
      </c>
      <c r="E22" s="202"/>
      <c r="F22" s="80">
        <f t="shared" ref="F22:F51" si="1">ROUND(E22*C22,2)</f>
        <v>0</v>
      </c>
      <c r="G22" s="69"/>
    </row>
    <row r="23" spans="1:255" ht="28.5" customHeight="1" x14ac:dyDescent="0.2">
      <c r="A23" s="76">
        <f t="shared" si="0"/>
        <v>1.03</v>
      </c>
      <c r="B23" s="68" t="s">
        <v>15</v>
      </c>
      <c r="C23" s="96">
        <v>8.5</v>
      </c>
      <c r="D23" s="72" t="s">
        <v>16</v>
      </c>
      <c r="E23" s="202"/>
      <c r="F23" s="80">
        <f t="shared" si="1"/>
        <v>0</v>
      </c>
      <c r="G23" s="69"/>
    </row>
    <row r="24" spans="1:255" ht="20.25" customHeight="1" x14ac:dyDescent="0.2">
      <c r="A24" s="76">
        <f t="shared" si="0"/>
        <v>1.04</v>
      </c>
      <c r="B24" s="68" t="s">
        <v>17</v>
      </c>
      <c r="C24" s="96">
        <v>30</v>
      </c>
      <c r="D24" s="72" t="s">
        <v>13</v>
      </c>
      <c r="E24" s="202"/>
      <c r="F24" s="80">
        <f t="shared" si="1"/>
        <v>0</v>
      </c>
      <c r="G24" s="69"/>
    </row>
    <row r="25" spans="1:255" ht="20.25" customHeight="1" x14ac:dyDescent="0.2">
      <c r="A25" s="76">
        <f t="shared" si="0"/>
        <v>1.05</v>
      </c>
      <c r="B25" s="68" t="s">
        <v>18</v>
      </c>
      <c r="C25" s="96">
        <v>4.1099999999999994</v>
      </c>
      <c r="D25" s="72" t="s">
        <v>13</v>
      </c>
      <c r="E25" s="202"/>
      <c r="F25" s="80">
        <f t="shared" si="1"/>
        <v>0</v>
      </c>
      <c r="G25" s="69"/>
    </row>
    <row r="26" spans="1:255" ht="20.25" customHeight="1" x14ac:dyDescent="0.2">
      <c r="A26" s="76">
        <f t="shared" si="0"/>
        <v>1.06</v>
      </c>
      <c r="B26" s="68" t="s">
        <v>19</v>
      </c>
      <c r="C26" s="96">
        <v>20.22</v>
      </c>
      <c r="D26" s="72" t="s">
        <v>13</v>
      </c>
      <c r="E26" s="202"/>
      <c r="F26" s="80">
        <f t="shared" si="1"/>
        <v>0</v>
      </c>
      <c r="G26" s="69"/>
    </row>
    <row r="27" spans="1:255" ht="20.25" customHeight="1" x14ac:dyDescent="0.2">
      <c r="A27" s="76">
        <f t="shared" si="0"/>
        <v>1.07</v>
      </c>
      <c r="B27" s="68" t="s">
        <v>20</v>
      </c>
      <c r="C27" s="96">
        <v>7.7</v>
      </c>
      <c r="D27" s="72" t="s">
        <v>21</v>
      </c>
      <c r="E27" s="202"/>
      <c r="F27" s="80">
        <f t="shared" si="1"/>
        <v>0</v>
      </c>
      <c r="G27" s="69"/>
    </row>
    <row r="28" spans="1:255" ht="21" customHeight="1" x14ac:dyDescent="0.2">
      <c r="A28" s="76">
        <f t="shared" si="0"/>
        <v>1.08</v>
      </c>
      <c r="B28" s="68" t="s">
        <v>22</v>
      </c>
      <c r="C28" s="96">
        <v>4</v>
      </c>
      <c r="D28" s="72" t="s">
        <v>23</v>
      </c>
      <c r="E28" s="202"/>
      <c r="F28" s="80">
        <f t="shared" si="1"/>
        <v>0</v>
      </c>
      <c r="G28" s="69"/>
    </row>
    <row r="29" spans="1:255" ht="33" customHeight="1" x14ac:dyDescent="0.2">
      <c r="A29" s="76">
        <f t="shared" si="0"/>
        <v>1.0900000000000001</v>
      </c>
      <c r="B29" s="68" t="s">
        <v>24</v>
      </c>
      <c r="C29" s="96">
        <v>2</v>
      </c>
      <c r="D29" s="72" t="s">
        <v>16</v>
      </c>
      <c r="E29" s="202"/>
      <c r="F29" s="80">
        <f t="shared" si="1"/>
        <v>0</v>
      </c>
      <c r="G29" s="69"/>
    </row>
    <row r="30" spans="1:255" ht="53.25" customHeight="1" x14ac:dyDescent="0.2">
      <c r="A30" s="76">
        <f t="shared" si="0"/>
        <v>1.1000000000000001</v>
      </c>
      <c r="B30" s="68" t="s">
        <v>25</v>
      </c>
      <c r="C30" s="96">
        <v>60.5</v>
      </c>
      <c r="D30" s="72" t="s">
        <v>13</v>
      </c>
      <c r="E30" s="202"/>
      <c r="F30" s="80">
        <f t="shared" si="1"/>
        <v>0</v>
      </c>
      <c r="G30" s="69"/>
    </row>
    <row r="31" spans="1:255" ht="33.75" customHeight="1" x14ac:dyDescent="0.2">
      <c r="A31" s="76">
        <f t="shared" si="0"/>
        <v>1.1100000000000001</v>
      </c>
      <c r="B31" s="68" t="s">
        <v>26</v>
      </c>
      <c r="C31" s="96">
        <v>143.97</v>
      </c>
      <c r="D31" s="72" t="s">
        <v>13</v>
      </c>
      <c r="E31" s="202"/>
      <c r="F31" s="80">
        <f t="shared" si="1"/>
        <v>0</v>
      </c>
      <c r="G31" s="69"/>
    </row>
    <row r="32" spans="1:255" ht="36" customHeight="1" x14ac:dyDescent="0.2">
      <c r="A32" s="76">
        <f t="shared" si="0"/>
        <v>1.1200000000000001</v>
      </c>
      <c r="B32" s="68" t="s">
        <v>27</v>
      </c>
      <c r="C32" s="96">
        <v>62.5</v>
      </c>
      <c r="D32" s="72" t="s">
        <v>13</v>
      </c>
      <c r="E32" s="202"/>
      <c r="F32" s="80">
        <f t="shared" si="1"/>
        <v>0</v>
      </c>
      <c r="G32" s="69"/>
    </row>
    <row r="33" spans="1:9" ht="48.75" customHeight="1" x14ac:dyDescent="0.2">
      <c r="A33" s="76">
        <f t="shared" si="0"/>
        <v>1.1300000000000001</v>
      </c>
      <c r="B33" s="68" t="s">
        <v>28</v>
      </c>
      <c r="C33" s="96">
        <v>3</v>
      </c>
      <c r="D33" s="72" t="s">
        <v>16</v>
      </c>
      <c r="E33" s="202"/>
      <c r="F33" s="80">
        <f t="shared" si="1"/>
        <v>0</v>
      </c>
      <c r="G33" s="69"/>
    </row>
    <row r="34" spans="1:9" ht="46.5" customHeight="1" x14ac:dyDescent="0.2">
      <c r="A34" s="76">
        <f t="shared" si="0"/>
        <v>1.1400000000000001</v>
      </c>
      <c r="B34" s="68" t="s">
        <v>29</v>
      </c>
      <c r="C34" s="96">
        <v>17</v>
      </c>
      <c r="D34" s="72" t="s">
        <v>16</v>
      </c>
      <c r="E34" s="202"/>
      <c r="F34" s="80">
        <f t="shared" si="1"/>
        <v>0</v>
      </c>
      <c r="G34" s="69"/>
    </row>
    <row r="35" spans="1:9" ht="43.5" customHeight="1" x14ac:dyDescent="0.2">
      <c r="A35" s="76">
        <f t="shared" si="0"/>
        <v>1.1500000000000001</v>
      </c>
      <c r="B35" s="68" t="s">
        <v>30</v>
      </c>
      <c r="C35" s="96">
        <v>2</v>
      </c>
      <c r="D35" s="72" t="s">
        <v>16</v>
      </c>
      <c r="E35" s="202"/>
      <c r="F35" s="80">
        <f t="shared" si="1"/>
        <v>0</v>
      </c>
      <c r="G35" s="69"/>
    </row>
    <row r="36" spans="1:9" ht="34.5" customHeight="1" x14ac:dyDescent="0.2">
      <c r="A36" s="76">
        <f t="shared" si="0"/>
        <v>1.1600000000000001</v>
      </c>
      <c r="B36" s="68" t="s">
        <v>31</v>
      </c>
      <c r="C36" s="96">
        <v>2.5</v>
      </c>
      <c r="D36" s="72" t="s">
        <v>16</v>
      </c>
      <c r="E36" s="202"/>
      <c r="F36" s="80">
        <f t="shared" si="1"/>
        <v>0</v>
      </c>
      <c r="G36" s="69"/>
    </row>
    <row r="37" spans="1:9" ht="53.25" customHeight="1" x14ac:dyDescent="0.2">
      <c r="A37" s="76">
        <f t="shared" si="0"/>
        <v>1.1700000000000002</v>
      </c>
      <c r="B37" s="125" t="s">
        <v>32</v>
      </c>
      <c r="C37" s="96">
        <v>8</v>
      </c>
      <c r="D37" s="72" t="s">
        <v>16</v>
      </c>
      <c r="E37" s="202"/>
      <c r="F37" s="80">
        <f t="shared" si="1"/>
        <v>0</v>
      </c>
      <c r="G37" s="69"/>
      <c r="I37" s="124"/>
    </row>
    <row r="38" spans="1:9" ht="63.75" customHeight="1" x14ac:dyDescent="0.2">
      <c r="A38" s="76">
        <f t="shared" si="0"/>
        <v>1.1800000000000002</v>
      </c>
      <c r="B38" s="68" t="s">
        <v>33</v>
      </c>
      <c r="C38" s="96">
        <v>9.5</v>
      </c>
      <c r="D38" s="72" t="s">
        <v>16</v>
      </c>
      <c r="E38" s="202"/>
      <c r="F38" s="80">
        <f t="shared" si="1"/>
        <v>0</v>
      </c>
      <c r="G38" s="69"/>
      <c r="I38" s="124"/>
    </row>
    <row r="39" spans="1:9" ht="45" customHeight="1" x14ac:dyDescent="0.2">
      <c r="A39" s="76">
        <f t="shared" si="0"/>
        <v>1.1900000000000002</v>
      </c>
      <c r="B39" s="68" t="s">
        <v>34</v>
      </c>
      <c r="C39" s="96">
        <v>9.5</v>
      </c>
      <c r="D39" s="72" t="s">
        <v>16</v>
      </c>
      <c r="E39" s="202"/>
      <c r="F39" s="80">
        <f t="shared" si="1"/>
        <v>0</v>
      </c>
      <c r="G39" s="69"/>
      <c r="I39" s="124"/>
    </row>
    <row r="40" spans="1:9" ht="52.5" customHeight="1" x14ac:dyDescent="0.2">
      <c r="A40" s="76">
        <f t="shared" si="0"/>
        <v>1.2000000000000002</v>
      </c>
      <c r="B40" s="71" t="s">
        <v>35</v>
      </c>
      <c r="C40" s="96">
        <v>2</v>
      </c>
      <c r="D40" s="72" t="s">
        <v>16</v>
      </c>
      <c r="E40" s="202"/>
      <c r="F40" s="80">
        <f t="shared" si="1"/>
        <v>0</v>
      </c>
      <c r="G40" s="69"/>
      <c r="I40" s="124"/>
    </row>
    <row r="41" spans="1:9" ht="51" customHeight="1" x14ac:dyDescent="0.2">
      <c r="A41" s="76">
        <f t="shared" si="0"/>
        <v>1.2100000000000002</v>
      </c>
      <c r="B41" s="71" t="s">
        <v>36</v>
      </c>
      <c r="C41" s="96">
        <v>2</v>
      </c>
      <c r="D41" s="72" t="s">
        <v>16</v>
      </c>
      <c r="E41" s="202"/>
      <c r="F41" s="80">
        <f t="shared" si="1"/>
        <v>0</v>
      </c>
      <c r="G41" s="69"/>
      <c r="I41" s="124"/>
    </row>
    <row r="42" spans="1:9" ht="32.25" customHeight="1" x14ac:dyDescent="0.2">
      <c r="A42" s="76">
        <f t="shared" si="0"/>
        <v>1.2200000000000002</v>
      </c>
      <c r="B42" s="68" t="s">
        <v>37</v>
      </c>
      <c r="C42" s="96">
        <v>18.25</v>
      </c>
      <c r="D42" s="72" t="s">
        <v>38</v>
      </c>
      <c r="E42" s="202"/>
      <c r="F42" s="80">
        <f t="shared" si="1"/>
        <v>0</v>
      </c>
      <c r="G42" s="69"/>
      <c r="I42" s="124"/>
    </row>
    <row r="43" spans="1:9" ht="24.75" customHeight="1" x14ac:dyDescent="0.2">
      <c r="A43" s="76">
        <f t="shared" si="0"/>
        <v>1.2300000000000002</v>
      </c>
      <c r="B43" s="68" t="s">
        <v>39</v>
      </c>
      <c r="C43" s="96">
        <v>4.5</v>
      </c>
      <c r="D43" s="72" t="s">
        <v>16</v>
      </c>
      <c r="E43" s="202"/>
      <c r="F43" s="80">
        <f t="shared" si="1"/>
        <v>0</v>
      </c>
      <c r="G43" s="69"/>
      <c r="I43" s="124"/>
    </row>
    <row r="44" spans="1:9" ht="31.5" customHeight="1" x14ac:dyDescent="0.2">
      <c r="A44" s="76">
        <f t="shared" si="0"/>
        <v>1.2400000000000002</v>
      </c>
      <c r="B44" s="68" t="s">
        <v>40</v>
      </c>
      <c r="C44" s="96">
        <v>8.5</v>
      </c>
      <c r="D44" s="72" t="s">
        <v>16</v>
      </c>
      <c r="E44" s="202"/>
      <c r="F44" s="80">
        <f t="shared" si="1"/>
        <v>0</v>
      </c>
      <c r="G44" s="69"/>
      <c r="I44" s="124"/>
    </row>
    <row r="45" spans="1:9" ht="50.25" customHeight="1" x14ac:dyDescent="0.2">
      <c r="A45" s="76">
        <f t="shared" si="0"/>
        <v>1.2500000000000002</v>
      </c>
      <c r="B45" s="68" t="s">
        <v>41</v>
      </c>
      <c r="C45" s="96">
        <v>4.5</v>
      </c>
      <c r="D45" s="72" t="s">
        <v>16</v>
      </c>
      <c r="E45" s="202"/>
      <c r="F45" s="80">
        <f t="shared" si="1"/>
        <v>0</v>
      </c>
      <c r="G45" s="69"/>
      <c r="I45" s="124"/>
    </row>
    <row r="46" spans="1:9" ht="34.5" customHeight="1" x14ac:dyDescent="0.2">
      <c r="A46" s="76">
        <f t="shared" si="0"/>
        <v>1.2600000000000002</v>
      </c>
      <c r="B46" s="68" t="s">
        <v>42</v>
      </c>
      <c r="C46" s="96">
        <v>3.5</v>
      </c>
      <c r="D46" s="72" t="s">
        <v>16</v>
      </c>
      <c r="E46" s="202"/>
      <c r="F46" s="80">
        <f t="shared" si="1"/>
        <v>0</v>
      </c>
      <c r="G46" s="69"/>
      <c r="I46" s="124"/>
    </row>
    <row r="47" spans="1:9" ht="33" customHeight="1" x14ac:dyDescent="0.2">
      <c r="A47" s="76">
        <f t="shared" si="0"/>
        <v>1.2700000000000002</v>
      </c>
      <c r="B47" s="68" t="s">
        <v>43</v>
      </c>
      <c r="C47" s="96">
        <v>3</v>
      </c>
      <c r="D47" s="72" t="s">
        <v>16</v>
      </c>
      <c r="E47" s="202"/>
      <c r="F47" s="80">
        <f t="shared" si="1"/>
        <v>0</v>
      </c>
      <c r="G47" s="69"/>
      <c r="I47" s="124"/>
    </row>
    <row r="48" spans="1:9" ht="44.25" customHeight="1" x14ac:dyDescent="0.2">
      <c r="A48" s="76">
        <f t="shared" si="0"/>
        <v>1.2800000000000002</v>
      </c>
      <c r="B48" s="70" t="s">
        <v>44</v>
      </c>
      <c r="C48" s="96">
        <v>4</v>
      </c>
      <c r="D48" s="72" t="s">
        <v>16</v>
      </c>
      <c r="E48" s="202"/>
      <c r="F48" s="80">
        <f t="shared" si="1"/>
        <v>0</v>
      </c>
      <c r="G48" s="69"/>
    </row>
    <row r="49" spans="1:10" ht="32.25" customHeight="1" x14ac:dyDescent="0.2">
      <c r="A49" s="76">
        <f t="shared" si="0"/>
        <v>1.2900000000000003</v>
      </c>
      <c r="B49" s="77" t="s">
        <v>45</v>
      </c>
      <c r="C49" s="96">
        <v>3</v>
      </c>
      <c r="D49" s="72" t="s">
        <v>16</v>
      </c>
      <c r="E49" s="202"/>
      <c r="F49" s="80">
        <f t="shared" si="1"/>
        <v>0</v>
      </c>
      <c r="G49" s="69"/>
    </row>
    <row r="50" spans="1:10" ht="19.5" customHeight="1" x14ac:dyDescent="0.2">
      <c r="A50" s="76">
        <f t="shared" si="0"/>
        <v>1.3000000000000003</v>
      </c>
      <c r="B50" s="68" t="s">
        <v>46</v>
      </c>
      <c r="C50" s="96">
        <v>15</v>
      </c>
      <c r="D50" s="72" t="s">
        <v>13</v>
      </c>
      <c r="E50" s="202"/>
      <c r="F50" s="80">
        <f t="shared" si="1"/>
        <v>0</v>
      </c>
      <c r="G50" s="69"/>
    </row>
    <row r="51" spans="1:10" ht="19.5" customHeight="1" x14ac:dyDescent="0.2">
      <c r="A51" s="76">
        <f t="shared" si="0"/>
        <v>1.3100000000000003</v>
      </c>
      <c r="B51" s="64" t="s">
        <v>47</v>
      </c>
      <c r="C51" s="128">
        <v>0.5</v>
      </c>
      <c r="D51" s="127" t="s">
        <v>48</v>
      </c>
      <c r="E51" s="202"/>
      <c r="F51" s="80">
        <f t="shared" si="1"/>
        <v>0</v>
      </c>
      <c r="G51" s="69"/>
    </row>
    <row r="52" spans="1:10" ht="19.5" customHeight="1" x14ac:dyDescent="0.2">
      <c r="A52" s="129"/>
      <c r="B52" s="130" t="s">
        <v>10</v>
      </c>
      <c r="C52" s="131"/>
      <c r="D52" s="132"/>
      <c r="E52" s="203"/>
      <c r="F52" s="133"/>
      <c r="G52" s="134">
        <f>SUM(F21:F51)</f>
        <v>0</v>
      </c>
      <c r="J52" s="6"/>
    </row>
    <row r="53" spans="1:10" x14ac:dyDescent="0.2">
      <c r="A53" s="9"/>
      <c r="B53" s="54"/>
      <c r="C53" s="10"/>
      <c r="D53" s="12"/>
      <c r="E53" s="204"/>
      <c r="F53" s="11"/>
      <c r="G53" s="11"/>
    </row>
    <row r="54" spans="1:10" x14ac:dyDescent="0.2">
      <c r="A54" s="9"/>
      <c r="B54" s="54"/>
      <c r="C54" s="10"/>
      <c r="D54" s="12"/>
      <c r="E54" s="204"/>
      <c r="F54" s="11"/>
      <c r="G54" s="11"/>
    </row>
    <row r="55" spans="1:10" x14ac:dyDescent="0.2">
      <c r="A55" s="9"/>
      <c r="B55" s="107" t="s">
        <v>49</v>
      </c>
      <c r="C55" s="10"/>
      <c r="D55" s="12"/>
      <c r="E55" s="204"/>
      <c r="F55" s="11"/>
      <c r="G55" s="11"/>
    </row>
    <row r="56" spans="1:10" x14ac:dyDescent="0.2">
      <c r="A56" s="9"/>
      <c r="B56" s="54"/>
      <c r="C56" s="10"/>
      <c r="D56" s="12"/>
      <c r="E56" s="204"/>
      <c r="F56" s="11"/>
      <c r="G56" s="11"/>
    </row>
    <row r="57" spans="1:10" ht="15" x14ac:dyDescent="0.2">
      <c r="A57" s="135">
        <v>2</v>
      </c>
      <c r="B57" s="63" t="s">
        <v>50</v>
      </c>
      <c r="C57" s="73"/>
      <c r="D57" s="74"/>
      <c r="E57" s="58"/>
      <c r="F57" s="11"/>
      <c r="G57" s="11"/>
    </row>
    <row r="58" spans="1:10" ht="22.5" customHeight="1" x14ac:dyDescent="0.2">
      <c r="A58" s="76">
        <f>A57+0.01</f>
        <v>2.0099999999999998</v>
      </c>
      <c r="B58" s="77" t="s">
        <v>51</v>
      </c>
      <c r="C58" s="79">
        <v>1</v>
      </c>
      <c r="D58" s="79" t="s">
        <v>48</v>
      </c>
      <c r="E58" s="205"/>
      <c r="F58" s="69">
        <f t="shared" ref="F58:F59" si="2">ROUND(E58*C58,2)</f>
        <v>0</v>
      </c>
      <c r="G58" s="81"/>
    </row>
    <row r="59" spans="1:10" ht="32.25" customHeight="1" x14ac:dyDescent="0.2">
      <c r="A59" s="76">
        <f>A58+0.01</f>
        <v>2.0199999999999996</v>
      </c>
      <c r="B59" s="117" t="s">
        <v>52</v>
      </c>
      <c r="C59" s="79">
        <v>1</v>
      </c>
      <c r="D59" s="79" t="s">
        <v>48</v>
      </c>
      <c r="E59" s="205"/>
      <c r="F59" s="69">
        <f t="shared" si="2"/>
        <v>0</v>
      </c>
      <c r="G59" s="81"/>
    </row>
    <row r="60" spans="1:10" ht="15" x14ac:dyDescent="0.2">
      <c r="A60" s="82"/>
      <c r="B60" s="83" t="s">
        <v>10</v>
      </c>
      <c r="C60" s="84"/>
      <c r="D60" s="85"/>
      <c r="E60" s="206"/>
      <c r="F60" s="111"/>
      <c r="G60" s="87">
        <f>SUM(F58:F59)</f>
        <v>0</v>
      </c>
      <c r="J60" s="6"/>
    </row>
    <row r="61" spans="1:10" ht="15" x14ac:dyDescent="0.25">
      <c r="A61" s="88"/>
      <c r="B61" s="89"/>
      <c r="C61" s="90"/>
      <c r="D61" s="91"/>
      <c r="E61" s="207"/>
      <c r="F61" s="112"/>
      <c r="G61" s="93"/>
    </row>
    <row r="62" spans="1:10" ht="15" x14ac:dyDescent="0.2">
      <c r="A62" s="135">
        <f>A57+1</f>
        <v>3</v>
      </c>
      <c r="B62" s="63" t="s">
        <v>53</v>
      </c>
      <c r="C62" s="73"/>
      <c r="D62" s="74"/>
      <c r="E62" s="58"/>
      <c r="F62" s="11"/>
      <c r="G62" s="11"/>
    </row>
    <row r="63" spans="1:10" ht="33.75" customHeight="1" x14ac:dyDescent="0.2">
      <c r="A63" s="94">
        <f>A62+0.01</f>
        <v>3.01</v>
      </c>
      <c r="B63" s="77" t="s">
        <v>54</v>
      </c>
      <c r="C63" s="79">
        <v>11.52</v>
      </c>
      <c r="D63" s="79" t="s">
        <v>55</v>
      </c>
      <c r="E63" s="205"/>
      <c r="F63" s="80">
        <f t="shared" ref="F63:F67" si="3">ROUND(E63*C63,2)</f>
        <v>0</v>
      </c>
      <c r="G63" s="81"/>
    </row>
    <row r="64" spans="1:10" ht="21" customHeight="1" x14ac:dyDescent="0.2">
      <c r="A64" s="94">
        <f t="shared" ref="A64:A67" si="4">A63+0.01</f>
        <v>3.0199999999999996</v>
      </c>
      <c r="B64" s="77" t="s">
        <v>56</v>
      </c>
      <c r="C64" s="79">
        <f>55.16</f>
        <v>55.16</v>
      </c>
      <c r="D64" s="79" t="s">
        <v>55</v>
      </c>
      <c r="E64" s="205"/>
      <c r="F64" s="80">
        <f t="shared" si="3"/>
        <v>0</v>
      </c>
      <c r="G64" s="81"/>
    </row>
    <row r="65" spans="1:10" ht="35.25" customHeight="1" x14ac:dyDescent="0.2">
      <c r="A65" s="94">
        <f t="shared" si="4"/>
        <v>3.0299999999999994</v>
      </c>
      <c r="B65" s="77" t="s">
        <v>57</v>
      </c>
      <c r="C65" s="79">
        <v>1.58</v>
      </c>
      <c r="D65" s="79" t="s">
        <v>55</v>
      </c>
      <c r="E65" s="205"/>
      <c r="F65" s="80">
        <f t="shared" si="3"/>
        <v>0</v>
      </c>
      <c r="G65" s="81"/>
    </row>
    <row r="66" spans="1:10" ht="23.25" customHeight="1" x14ac:dyDescent="0.2">
      <c r="A66" s="94">
        <f t="shared" si="4"/>
        <v>3.0399999999999991</v>
      </c>
      <c r="B66" s="77" t="s">
        <v>58</v>
      </c>
      <c r="C66" s="79">
        <v>95.2</v>
      </c>
      <c r="D66" s="79" t="s">
        <v>55</v>
      </c>
      <c r="E66" s="205"/>
      <c r="F66" s="80">
        <f t="shared" si="3"/>
        <v>0</v>
      </c>
      <c r="G66" s="81"/>
    </row>
    <row r="67" spans="1:10" ht="32.25" customHeight="1" x14ac:dyDescent="0.2">
      <c r="A67" s="94">
        <f t="shared" si="4"/>
        <v>3.0499999999999989</v>
      </c>
      <c r="B67" s="77" t="s">
        <v>59</v>
      </c>
      <c r="C67" s="79">
        <v>69.58</v>
      </c>
      <c r="D67" s="79" t="s">
        <v>55</v>
      </c>
      <c r="E67" s="205"/>
      <c r="F67" s="80">
        <f t="shared" si="3"/>
        <v>0</v>
      </c>
      <c r="G67" s="81"/>
    </row>
    <row r="68" spans="1:10" ht="15" x14ac:dyDescent="0.2">
      <c r="A68" s="82"/>
      <c r="B68" s="83" t="s">
        <v>10</v>
      </c>
      <c r="C68" s="84"/>
      <c r="D68" s="85"/>
      <c r="E68" s="208"/>
      <c r="F68" s="111"/>
      <c r="G68" s="87">
        <f>SUM(F63:F67)</f>
        <v>0</v>
      </c>
      <c r="J68" s="6"/>
    </row>
    <row r="69" spans="1:10" ht="15" x14ac:dyDescent="0.25">
      <c r="A69" s="88"/>
      <c r="B69" s="89"/>
      <c r="C69" s="90"/>
      <c r="D69" s="91"/>
      <c r="E69" s="207"/>
      <c r="F69" s="112"/>
      <c r="G69" s="93"/>
    </row>
    <row r="70" spans="1:10" ht="15" x14ac:dyDescent="0.2">
      <c r="A70" s="135">
        <f>A62+1</f>
        <v>4</v>
      </c>
      <c r="B70" s="63" t="s">
        <v>60</v>
      </c>
      <c r="C70" s="73"/>
      <c r="D70" s="74"/>
      <c r="E70" s="58"/>
      <c r="F70" s="11"/>
      <c r="G70" s="75"/>
    </row>
    <row r="71" spans="1:10" ht="28.5" x14ac:dyDescent="0.2">
      <c r="A71" s="76">
        <f>A70+0.01</f>
        <v>4.01</v>
      </c>
      <c r="B71" s="95" t="s">
        <v>61</v>
      </c>
      <c r="C71" s="79">
        <v>7.7</v>
      </c>
      <c r="D71" s="96" t="s">
        <v>55</v>
      </c>
      <c r="E71" s="209"/>
      <c r="F71" s="80">
        <f t="shared" ref="F71:F75" si="5">ROUND(E71*C71,2)</f>
        <v>0</v>
      </c>
      <c r="G71" s="69"/>
    </row>
    <row r="72" spans="1:10" ht="34.5" customHeight="1" x14ac:dyDescent="0.2">
      <c r="A72" s="76">
        <f t="shared" ref="A72:A75" si="6">A71+0.01</f>
        <v>4.0199999999999996</v>
      </c>
      <c r="B72" s="77" t="s">
        <v>62</v>
      </c>
      <c r="C72" s="79">
        <v>7.14</v>
      </c>
      <c r="D72" s="79" t="s">
        <v>55</v>
      </c>
      <c r="E72" s="209"/>
      <c r="F72" s="80">
        <f t="shared" si="5"/>
        <v>0</v>
      </c>
      <c r="G72" s="81"/>
    </row>
    <row r="73" spans="1:10" ht="35.25" customHeight="1" x14ac:dyDescent="0.2">
      <c r="A73" s="76">
        <f t="shared" si="6"/>
        <v>4.0299999999999994</v>
      </c>
      <c r="B73" s="77" t="s">
        <v>63</v>
      </c>
      <c r="C73" s="79">
        <v>0.63</v>
      </c>
      <c r="D73" s="79" t="s">
        <v>55</v>
      </c>
      <c r="E73" s="209"/>
      <c r="F73" s="80">
        <f t="shared" si="5"/>
        <v>0</v>
      </c>
      <c r="G73" s="81"/>
    </row>
    <row r="74" spans="1:10" ht="28.5" x14ac:dyDescent="0.2">
      <c r="A74" s="76">
        <f t="shared" si="6"/>
        <v>4.0399999999999991</v>
      </c>
      <c r="B74" s="77" t="s">
        <v>64</v>
      </c>
      <c r="C74" s="79">
        <v>1.05</v>
      </c>
      <c r="D74" s="79" t="s">
        <v>55</v>
      </c>
      <c r="E74" s="209"/>
      <c r="F74" s="80">
        <f t="shared" si="5"/>
        <v>0</v>
      </c>
      <c r="G74" s="81"/>
    </row>
    <row r="75" spans="1:10" ht="28.5" x14ac:dyDescent="0.2">
      <c r="A75" s="76">
        <f t="shared" si="6"/>
        <v>4.0499999999999989</v>
      </c>
      <c r="B75" s="77" t="s">
        <v>65</v>
      </c>
      <c r="C75" s="79">
        <v>2.04</v>
      </c>
      <c r="D75" s="79" t="s">
        <v>55</v>
      </c>
      <c r="E75" s="209"/>
      <c r="F75" s="80">
        <f t="shared" si="5"/>
        <v>0</v>
      </c>
      <c r="G75" s="81"/>
    </row>
    <row r="76" spans="1:10" ht="19.5" customHeight="1" x14ac:dyDescent="0.2">
      <c r="A76" s="82"/>
      <c r="B76" s="83" t="s">
        <v>10</v>
      </c>
      <c r="C76" s="84"/>
      <c r="D76" s="85"/>
      <c r="E76" s="206"/>
      <c r="F76" s="111"/>
      <c r="G76" s="87">
        <f>SUM(F71:F75)</f>
        <v>0</v>
      </c>
      <c r="J76" s="6"/>
    </row>
    <row r="77" spans="1:10" ht="15" x14ac:dyDescent="0.25">
      <c r="A77" s="88"/>
      <c r="B77" s="89"/>
      <c r="C77" s="90"/>
      <c r="D77" s="91"/>
      <c r="E77" s="207"/>
      <c r="F77" s="112"/>
      <c r="G77" s="93"/>
    </row>
    <row r="78" spans="1:10" ht="15.75" x14ac:dyDescent="0.25">
      <c r="A78" s="137">
        <f>A70+1</f>
        <v>5</v>
      </c>
      <c r="B78" s="63" t="s">
        <v>66</v>
      </c>
      <c r="C78" s="97"/>
      <c r="D78" s="25"/>
      <c r="E78" s="58"/>
      <c r="F78" s="98"/>
      <c r="G78" s="98"/>
    </row>
    <row r="79" spans="1:10" ht="18" customHeight="1" x14ac:dyDescent="0.2">
      <c r="A79" s="96">
        <f>A78+0.01</f>
        <v>5.01</v>
      </c>
      <c r="B79" s="105" t="s">
        <v>67</v>
      </c>
      <c r="C79" s="138">
        <v>123.05</v>
      </c>
      <c r="D79" s="96" t="s">
        <v>13</v>
      </c>
      <c r="E79" s="205"/>
      <c r="F79" s="80">
        <f>ROUND(E79*C79,2)</f>
        <v>0</v>
      </c>
      <c r="G79" s="80"/>
    </row>
    <row r="80" spans="1:10" ht="15" x14ac:dyDescent="0.2">
      <c r="A80" s="82"/>
      <c r="B80" s="83" t="s">
        <v>10</v>
      </c>
      <c r="C80" s="84"/>
      <c r="D80" s="85"/>
      <c r="E80" s="206"/>
      <c r="F80" s="111"/>
      <c r="G80" s="87">
        <f>SUM(F79:F79)</f>
        <v>0</v>
      </c>
      <c r="J80" s="6"/>
    </row>
    <row r="81" spans="1:10" ht="15" x14ac:dyDescent="0.25">
      <c r="A81" s="99"/>
      <c r="B81" s="100"/>
      <c r="C81" s="101"/>
      <c r="D81" s="102"/>
      <c r="E81" s="210"/>
      <c r="F81" s="113"/>
      <c r="G81" s="103"/>
    </row>
    <row r="82" spans="1:10" ht="15" x14ac:dyDescent="0.2">
      <c r="A82" s="135">
        <v>6</v>
      </c>
      <c r="B82" s="63" t="s">
        <v>68</v>
      </c>
      <c r="C82" s="73"/>
      <c r="D82" s="74"/>
      <c r="E82" s="58"/>
      <c r="F82" s="11"/>
      <c r="G82" s="11"/>
    </row>
    <row r="83" spans="1:10" ht="20.25" customHeight="1" x14ac:dyDescent="0.2">
      <c r="A83" s="76">
        <f>A82+0.01</f>
        <v>6.01</v>
      </c>
      <c r="B83" s="105" t="s">
        <v>69</v>
      </c>
      <c r="C83" s="79">
        <v>140</v>
      </c>
      <c r="D83" s="96" t="s">
        <v>13</v>
      </c>
      <c r="E83" s="205"/>
      <c r="F83" s="80">
        <f>ROUND(E83*C83,2)</f>
        <v>0</v>
      </c>
      <c r="G83" s="80"/>
    </row>
    <row r="84" spans="1:10" ht="20.25" customHeight="1" x14ac:dyDescent="0.2">
      <c r="A84" s="76">
        <f>A83+0.01</f>
        <v>6.02</v>
      </c>
      <c r="B84" s="105" t="s">
        <v>70</v>
      </c>
      <c r="C84" s="79">
        <v>9</v>
      </c>
      <c r="D84" s="96" t="s">
        <v>71</v>
      </c>
      <c r="E84" s="205"/>
      <c r="F84" s="80">
        <f t="shared" ref="F84:F86" si="7">ROUND(E84*C84,2)</f>
        <v>0</v>
      </c>
      <c r="G84" s="80"/>
    </row>
    <row r="85" spans="1:10" ht="20.25" customHeight="1" x14ac:dyDescent="0.2">
      <c r="A85" s="76">
        <f>A84+0.01</f>
        <v>6.0299999999999994</v>
      </c>
      <c r="B85" s="105" t="s">
        <v>72</v>
      </c>
      <c r="C85" s="138">
        <v>88.84</v>
      </c>
      <c r="D85" s="96" t="s">
        <v>13</v>
      </c>
      <c r="E85" s="205"/>
      <c r="F85" s="80">
        <f t="shared" si="7"/>
        <v>0</v>
      </c>
      <c r="G85" s="80"/>
    </row>
    <row r="86" spans="1:10" ht="20.25" customHeight="1" x14ac:dyDescent="0.2">
      <c r="A86" s="76">
        <f>A85+0.01</f>
        <v>6.0399999999999991</v>
      </c>
      <c r="B86" s="105" t="s">
        <v>73</v>
      </c>
      <c r="C86" s="138">
        <v>88.84</v>
      </c>
      <c r="D86" s="96" t="s">
        <v>13</v>
      </c>
      <c r="E86" s="205"/>
      <c r="F86" s="80">
        <f t="shared" si="7"/>
        <v>0</v>
      </c>
      <c r="G86" s="80"/>
    </row>
    <row r="87" spans="1:10" ht="15" x14ac:dyDescent="0.2">
      <c r="A87" s="82"/>
      <c r="B87" s="83" t="s">
        <v>10</v>
      </c>
      <c r="C87" s="84"/>
      <c r="D87" s="85"/>
      <c r="E87" s="206"/>
      <c r="F87" s="111"/>
      <c r="G87" s="87">
        <f>SUM(F83:F86)</f>
        <v>0</v>
      </c>
      <c r="J87" s="6"/>
    </row>
    <row r="88" spans="1:10" ht="15" x14ac:dyDescent="0.25">
      <c r="A88" s="99"/>
      <c r="B88" s="100"/>
      <c r="C88" s="101"/>
      <c r="D88" s="102"/>
      <c r="E88" s="210"/>
      <c r="F88" s="113"/>
      <c r="G88" s="103"/>
    </row>
    <row r="89" spans="1:10" ht="15" x14ac:dyDescent="0.2">
      <c r="A89" s="135">
        <f>A82+1</f>
        <v>7</v>
      </c>
      <c r="B89" s="63" t="s">
        <v>74</v>
      </c>
      <c r="C89" s="73"/>
      <c r="D89" s="74"/>
      <c r="E89" s="58"/>
      <c r="F89" s="11"/>
      <c r="G89" s="11"/>
    </row>
    <row r="90" spans="1:10" ht="36" customHeight="1" x14ac:dyDescent="0.2">
      <c r="A90" s="96">
        <f>A89+0.01</f>
        <v>7.01</v>
      </c>
      <c r="B90" s="105" t="s">
        <v>75</v>
      </c>
      <c r="C90" s="138">
        <v>76</v>
      </c>
      <c r="D90" s="96" t="s">
        <v>13</v>
      </c>
      <c r="E90" s="205"/>
      <c r="F90" s="80">
        <f>ROUND(E90*C90,2)</f>
        <v>0</v>
      </c>
      <c r="G90" s="80"/>
    </row>
    <row r="91" spans="1:10" ht="18" customHeight="1" x14ac:dyDescent="0.2">
      <c r="A91" s="82"/>
      <c r="B91" s="83" t="s">
        <v>10</v>
      </c>
      <c r="C91" s="84"/>
      <c r="D91" s="85"/>
      <c r="E91" s="206"/>
      <c r="F91" s="111"/>
      <c r="G91" s="87">
        <f>SUM(F90:F90)</f>
        <v>0</v>
      </c>
      <c r="J91" s="6"/>
    </row>
    <row r="92" spans="1:10" x14ac:dyDescent="0.2">
      <c r="C92" s="104"/>
      <c r="D92" s="104"/>
      <c r="E92" s="211"/>
    </row>
    <row r="93" spans="1:10" ht="15" x14ac:dyDescent="0.2">
      <c r="A93" s="135">
        <f>A89+1</f>
        <v>8</v>
      </c>
      <c r="B93" s="63" t="s">
        <v>76</v>
      </c>
      <c r="C93" s="73"/>
      <c r="D93" s="74"/>
      <c r="E93" s="58"/>
      <c r="F93" s="11"/>
      <c r="G93" s="11"/>
    </row>
    <row r="94" spans="1:10" ht="18.75" customHeight="1" x14ac:dyDescent="0.2">
      <c r="A94" s="76">
        <f>A93+0.01</f>
        <v>8.01</v>
      </c>
      <c r="B94" s="105" t="s">
        <v>77</v>
      </c>
      <c r="C94" s="79">
        <v>5</v>
      </c>
      <c r="D94" s="96" t="s">
        <v>16</v>
      </c>
      <c r="E94" s="205"/>
      <c r="F94" s="80">
        <f>ROUND(E94*C94,2)</f>
        <v>0</v>
      </c>
      <c r="G94" s="80"/>
    </row>
    <row r="95" spans="1:10" ht="35.25" customHeight="1" x14ac:dyDescent="0.2">
      <c r="A95" s="76">
        <f>A94+0.01</f>
        <v>8.02</v>
      </c>
      <c r="B95" s="105" t="s">
        <v>78</v>
      </c>
      <c r="C95" s="79">
        <v>32</v>
      </c>
      <c r="D95" s="96" t="s">
        <v>71</v>
      </c>
      <c r="E95" s="205"/>
      <c r="F95" s="80">
        <f t="shared" ref="F95:F96" si="8">ROUND(E95*C95,2)</f>
        <v>0</v>
      </c>
      <c r="G95" s="80"/>
    </row>
    <row r="96" spans="1:10" ht="28.5" x14ac:dyDescent="0.2">
      <c r="A96" s="76">
        <f>A95+0.01</f>
        <v>8.0299999999999994</v>
      </c>
      <c r="B96" s="106" t="s">
        <v>79</v>
      </c>
      <c r="C96" s="79">
        <v>1</v>
      </c>
      <c r="D96" s="96" t="s">
        <v>48</v>
      </c>
      <c r="E96" s="205"/>
      <c r="F96" s="80">
        <f t="shared" si="8"/>
        <v>0</v>
      </c>
      <c r="G96" s="80"/>
    </row>
    <row r="97" spans="1:11" ht="15" x14ac:dyDescent="0.2">
      <c r="A97" s="82"/>
      <c r="B97" s="83" t="s">
        <v>10</v>
      </c>
      <c r="C97" s="84"/>
      <c r="D97" s="85"/>
      <c r="E97" s="206"/>
      <c r="F97" s="111"/>
      <c r="G97" s="87">
        <f>SUM(F94:F96)</f>
        <v>0</v>
      </c>
      <c r="J97" s="6"/>
    </row>
    <row r="98" spans="1:11" x14ac:dyDescent="0.2">
      <c r="C98" s="104"/>
      <c r="D98" s="104"/>
      <c r="E98" s="211"/>
    </row>
    <row r="99" spans="1:11" ht="15" x14ac:dyDescent="0.2">
      <c r="A99" s="135">
        <f>A93+1</f>
        <v>9</v>
      </c>
      <c r="B99" s="63" t="s">
        <v>80</v>
      </c>
      <c r="C99" s="104"/>
      <c r="D99" s="104"/>
      <c r="E99" s="211"/>
    </row>
    <row r="100" spans="1:11" ht="28.5" x14ac:dyDescent="0.2">
      <c r="A100" s="76">
        <f t="shared" ref="A100:A102" si="9">A99+0.01</f>
        <v>9.01</v>
      </c>
      <c r="B100" s="105" t="s">
        <v>117</v>
      </c>
      <c r="C100" s="79">
        <v>89.88</v>
      </c>
      <c r="D100" s="96" t="s">
        <v>71</v>
      </c>
      <c r="E100" s="212"/>
      <c r="F100" s="136">
        <f>ROUND(E100*C100,2)</f>
        <v>0</v>
      </c>
      <c r="G100" s="80"/>
    </row>
    <row r="101" spans="1:11" ht="28.5" x14ac:dyDescent="0.2">
      <c r="A101" s="76">
        <f t="shared" si="9"/>
        <v>9.02</v>
      </c>
      <c r="B101" s="105" t="s">
        <v>81</v>
      </c>
      <c r="C101" s="79">
        <v>1</v>
      </c>
      <c r="D101" s="96" t="s">
        <v>71</v>
      </c>
      <c r="E101" s="212"/>
      <c r="F101" s="136">
        <f t="shared" ref="F101:F102" si="10">ROUND(E101*C101,2)</f>
        <v>0</v>
      </c>
      <c r="G101" s="80"/>
    </row>
    <row r="102" spans="1:11" x14ac:dyDescent="0.2">
      <c r="A102" s="76">
        <f t="shared" si="9"/>
        <v>9.0299999999999994</v>
      </c>
      <c r="B102" s="106" t="s">
        <v>82</v>
      </c>
      <c r="C102" s="79">
        <v>1</v>
      </c>
      <c r="D102" s="96" t="s">
        <v>48</v>
      </c>
      <c r="E102" s="212"/>
      <c r="F102" s="136">
        <f t="shared" si="10"/>
        <v>0</v>
      </c>
      <c r="G102" s="80"/>
    </row>
    <row r="103" spans="1:11" ht="15" x14ac:dyDescent="0.2">
      <c r="A103" s="82"/>
      <c r="B103" s="83" t="s">
        <v>10</v>
      </c>
      <c r="C103" s="84"/>
      <c r="D103" s="85"/>
      <c r="E103" s="206"/>
      <c r="F103" s="111"/>
      <c r="G103" s="87">
        <f>SUM(F100:F102)</f>
        <v>0</v>
      </c>
      <c r="J103" s="6"/>
      <c r="K103" s="6"/>
    </row>
    <row r="104" spans="1:11" ht="15" x14ac:dyDescent="0.2">
      <c r="A104" s="108"/>
      <c r="B104" s="109"/>
      <c r="C104" s="90"/>
      <c r="D104" s="91"/>
      <c r="E104" s="207"/>
      <c r="F104" s="112"/>
      <c r="G104" s="110"/>
      <c r="J104" s="6"/>
    </row>
    <row r="105" spans="1:11" ht="25.5" x14ac:dyDescent="0.2">
      <c r="A105" s="9"/>
      <c r="B105" s="107" t="s">
        <v>83</v>
      </c>
      <c r="C105" s="10"/>
      <c r="D105" s="12"/>
      <c r="E105" s="204"/>
      <c r="F105" s="11"/>
      <c r="G105" s="11"/>
      <c r="J105" s="6"/>
    </row>
    <row r="106" spans="1:11" x14ac:dyDescent="0.2">
      <c r="A106" s="9"/>
      <c r="B106" s="54"/>
      <c r="C106" s="10"/>
      <c r="D106" s="12"/>
      <c r="E106" s="204"/>
      <c r="F106" s="11"/>
      <c r="G106" s="11"/>
      <c r="J106" s="6"/>
    </row>
    <row r="107" spans="1:11" ht="15" x14ac:dyDescent="0.2">
      <c r="A107" s="135">
        <v>10</v>
      </c>
      <c r="B107" s="63" t="s">
        <v>50</v>
      </c>
      <c r="C107" s="73"/>
      <c r="D107" s="74"/>
      <c r="E107" s="58"/>
      <c r="F107" s="11"/>
      <c r="G107" s="11"/>
      <c r="J107" s="6"/>
    </row>
    <row r="108" spans="1:11" ht="18" customHeight="1" x14ac:dyDescent="0.2">
      <c r="A108" s="76">
        <f>A107+0.01</f>
        <v>10.01</v>
      </c>
      <c r="B108" s="77" t="s">
        <v>84</v>
      </c>
      <c r="C108" s="79">
        <v>1</v>
      </c>
      <c r="D108" s="79" t="s">
        <v>48</v>
      </c>
      <c r="E108" s="205"/>
      <c r="F108" s="69">
        <f>ROUND(E108*C108,2)</f>
        <v>0</v>
      </c>
      <c r="G108" s="81"/>
      <c r="J108" s="6"/>
    </row>
    <row r="109" spans="1:11" ht="18" customHeight="1" x14ac:dyDescent="0.2">
      <c r="A109" s="76">
        <f>A108+0.01</f>
        <v>10.02</v>
      </c>
      <c r="B109" s="77" t="s">
        <v>85</v>
      </c>
      <c r="C109" s="79">
        <v>1</v>
      </c>
      <c r="D109" s="79" t="s">
        <v>48</v>
      </c>
      <c r="E109" s="205"/>
      <c r="F109" s="69">
        <f>ROUND(E109*C109,2)</f>
        <v>0</v>
      </c>
      <c r="G109" s="81"/>
      <c r="J109" s="6"/>
    </row>
    <row r="110" spans="1:11" ht="15" x14ac:dyDescent="0.2">
      <c r="A110" s="82"/>
      <c r="B110" s="83" t="s">
        <v>10</v>
      </c>
      <c r="C110" s="84"/>
      <c r="D110" s="85"/>
      <c r="E110" s="206"/>
      <c r="F110" s="111"/>
      <c r="G110" s="87">
        <f>SUM(F108:F109)</f>
        <v>0</v>
      </c>
      <c r="J110" s="6"/>
    </row>
    <row r="111" spans="1:11" ht="15" x14ac:dyDescent="0.25">
      <c r="A111" s="88"/>
      <c r="B111" s="89"/>
      <c r="C111" s="90"/>
      <c r="D111" s="91"/>
      <c r="E111" s="207"/>
      <c r="F111" s="112"/>
      <c r="G111" s="93"/>
      <c r="J111" s="6"/>
    </row>
    <row r="112" spans="1:11" ht="15" x14ac:dyDescent="0.2">
      <c r="A112" s="135">
        <f>A107+1</f>
        <v>11</v>
      </c>
      <c r="B112" s="63" t="s">
        <v>53</v>
      </c>
      <c r="C112" s="73"/>
      <c r="D112" s="74"/>
      <c r="E112" s="58"/>
      <c r="F112" s="11"/>
      <c r="G112" s="11"/>
      <c r="J112" s="6"/>
    </row>
    <row r="113" spans="1:10" ht="20.25" customHeight="1" x14ac:dyDescent="0.2">
      <c r="A113" s="94">
        <f>A112+0.01</f>
        <v>11.01</v>
      </c>
      <c r="B113" s="77" t="s">
        <v>56</v>
      </c>
      <c r="C113" s="79">
        <v>14.58</v>
      </c>
      <c r="D113" s="79" t="s">
        <v>55</v>
      </c>
      <c r="E113" s="212"/>
      <c r="F113" s="136">
        <f>ROUND(E113*C113,2)</f>
        <v>0</v>
      </c>
      <c r="G113" s="81"/>
      <c r="J113" s="6"/>
    </row>
    <row r="114" spans="1:10" ht="20.25" customHeight="1" x14ac:dyDescent="0.2">
      <c r="A114" s="94">
        <f t="shared" ref="A114:A116" si="11">A113+0.01</f>
        <v>11.02</v>
      </c>
      <c r="B114" s="77" t="s">
        <v>86</v>
      </c>
      <c r="C114" s="79">
        <v>22</v>
      </c>
      <c r="D114" s="79" t="s">
        <v>55</v>
      </c>
      <c r="E114" s="212"/>
      <c r="F114" s="136">
        <f t="shared" ref="F114:F116" si="12">ROUND(E114*C114,2)</f>
        <v>0</v>
      </c>
      <c r="G114" s="81"/>
      <c r="J114" s="6"/>
    </row>
    <row r="115" spans="1:10" ht="20.25" customHeight="1" x14ac:dyDescent="0.2">
      <c r="A115" s="94">
        <f t="shared" si="11"/>
        <v>11.03</v>
      </c>
      <c r="B115" s="77" t="s">
        <v>58</v>
      </c>
      <c r="C115" s="79">
        <v>22</v>
      </c>
      <c r="D115" s="79" t="s">
        <v>55</v>
      </c>
      <c r="E115" s="212"/>
      <c r="F115" s="136">
        <f t="shared" si="12"/>
        <v>0</v>
      </c>
      <c r="G115" s="81"/>
      <c r="J115" s="6"/>
    </row>
    <row r="116" spans="1:10" ht="28.5" x14ac:dyDescent="0.2">
      <c r="A116" s="94">
        <f t="shared" si="11"/>
        <v>11.04</v>
      </c>
      <c r="B116" s="77" t="s">
        <v>59</v>
      </c>
      <c r="C116" s="79">
        <v>27</v>
      </c>
      <c r="D116" s="79" t="s">
        <v>55</v>
      </c>
      <c r="E116" s="212"/>
      <c r="F116" s="136">
        <f t="shared" si="12"/>
        <v>0</v>
      </c>
      <c r="G116" s="81"/>
      <c r="J116" s="6"/>
    </row>
    <row r="117" spans="1:10" ht="15" x14ac:dyDescent="0.2">
      <c r="A117" s="82"/>
      <c r="B117" s="83" t="s">
        <v>10</v>
      </c>
      <c r="C117" s="84"/>
      <c r="D117" s="85"/>
      <c r="E117" s="206"/>
      <c r="F117" s="111"/>
      <c r="G117" s="87">
        <f>SUM(F113:F116)</f>
        <v>0</v>
      </c>
      <c r="J117" s="6"/>
    </row>
    <row r="118" spans="1:10" ht="15" x14ac:dyDescent="0.25">
      <c r="A118" s="88"/>
      <c r="B118" s="89"/>
      <c r="C118" s="90"/>
      <c r="D118" s="91"/>
      <c r="E118" s="207"/>
      <c r="F118" s="112"/>
      <c r="G118" s="93"/>
      <c r="J118" s="6"/>
    </row>
    <row r="119" spans="1:10" ht="15" x14ac:dyDescent="0.2">
      <c r="A119" s="135">
        <f>A112+1</f>
        <v>12</v>
      </c>
      <c r="B119" s="63" t="s">
        <v>60</v>
      </c>
      <c r="C119" s="73"/>
      <c r="D119" s="74"/>
      <c r="E119" s="58"/>
      <c r="F119" s="11"/>
      <c r="G119" s="75"/>
      <c r="J119" s="6"/>
    </row>
    <row r="120" spans="1:10" ht="36" customHeight="1" x14ac:dyDescent="0.2">
      <c r="A120" s="76">
        <f>A119+0.01</f>
        <v>12.01</v>
      </c>
      <c r="B120" s="105" t="s">
        <v>61</v>
      </c>
      <c r="C120" s="79">
        <v>4.5</v>
      </c>
      <c r="D120" s="96" t="s">
        <v>55</v>
      </c>
      <c r="E120" s="213"/>
      <c r="F120" s="136">
        <f>ROUND(E120*C120,2)</f>
        <v>0</v>
      </c>
      <c r="G120" s="69"/>
      <c r="J120" s="6"/>
    </row>
    <row r="121" spans="1:10" ht="36" customHeight="1" x14ac:dyDescent="0.2">
      <c r="A121" s="94">
        <f>A120+0.01</f>
        <v>12.02</v>
      </c>
      <c r="B121" s="77" t="s">
        <v>62</v>
      </c>
      <c r="C121" s="79">
        <v>6.08</v>
      </c>
      <c r="D121" s="79" t="s">
        <v>55</v>
      </c>
      <c r="E121" s="213"/>
      <c r="F121" s="136">
        <f t="shared" ref="F121:F124" si="13">ROUND(E121*C121,2)</f>
        <v>0</v>
      </c>
      <c r="G121" s="81"/>
      <c r="J121" s="6"/>
    </row>
    <row r="122" spans="1:10" ht="36" customHeight="1" x14ac:dyDescent="0.2">
      <c r="A122" s="94">
        <f>A121+0.01</f>
        <v>12.03</v>
      </c>
      <c r="B122" s="77" t="s">
        <v>63</v>
      </c>
      <c r="C122" s="79">
        <v>0.5</v>
      </c>
      <c r="D122" s="79" t="s">
        <v>55</v>
      </c>
      <c r="E122" s="213"/>
      <c r="F122" s="136">
        <f t="shared" si="13"/>
        <v>0</v>
      </c>
      <c r="G122" s="81"/>
      <c r="J122" s="6"/>
    </row>
    <row r="123" spans="1:10" ht="28.5" x14ac:dyDescent="0.2">
      <c r="A123" s="94">
        <f>A122+0.01</f>
        <v>12.04</v>
      </c>
      <c r="B123" s="77" t="s">
        <v>64</v>
      </c>
      <c r="C123" s="79">
        <v>1.1200000000000001</v>
      </c>
      <c r="D123" s="79" t="s">
        <v>55</v>
      </c>
      <c r="E123" s="213"/>
      <c r="F123" s="136">
        <f t="shared" si="13"/>
        <v>0</v>
      </c>
      <c r="G123" s="81"/>
      <c r="J123" s="6"/>
    </row>
    <row r="124" spans="1:10" ht="28.5" x14ac:dyDescent="0.2">
      <c r="A124" s="94">
        <f>A123+0.01</f>
        <v>12.049999999999999</v>
      </c>
      <c r="B124" s="77" t="s">
        <v>65</v>
      </c>
      <c r="C124" s="79">
        <v>2.16</v>
      </c>
      <c r="D124" s="79" t="s">
        <v>55</v>
      </c>
      <c r="E124" s="213"/>
      <c r="F124" s="136">
        <f t="shared" si="13"/>
        <v>0</v>
      </c>
      <c r="G124" s="81"/>
      <c r="J124" s="6"/>
    </row>
    <row r="125" spans="1:10" ht="15" x14ac:dyDescent="0.2">
      <c r="A125" s="82"/>
      <c r="B125" s="83" t="s">
        <v>10</v>
      </c>
      <c r="C125" s="84"/>
      <c r="D125" s="85"/>
      <c r="E125" s="206"/>
      <c r="F125" s="111"/>
      <c r="G125" s="87">
        <f>SUM(F120:F124)</f>
        <v>0</v>
      </c>
      <c r="J125" s="6"/>
    </row>
    <row r="126" spans="1:10" ht="15" x14ac:dyDescent="0.25">
      <c r="A126" s="88"/>
      <c r="B126" s="89"/>
      <c r="C126" s="90"/>
      <c r="D126" s="91"/>
      <c r="E126" s="207"/>
      <c r="F126" s="112"/>
      <c r="G126" s="93"/>
      <c r="J126" s="6"/>
    </row>
    <row r="127" spans="1:10" ht="15.75" x14ac:dyDescent="0.25">
      <c r="A127" s="137">
        <f>A119+1</f>
        <v>13</v>
      </c>
      <c r="B127" s="63" t="s">
        <v>66</v>
      </c>
      <c r="C127" s="97"/>
      <c r="D127" s="25"/>
      <c r="E127" s="58"/>
      <c r="F127" s="98"/>
      <c r="G127" s="98"/>
      <c r="J127" s="6"/>
    </row>
    <row r="128" spans="1:10" ht="18" customHeight="1" x14ac:dyDescent="0.2">
      <c r="A128" s="76">
        <f>A127+0.01</f>
        <v>13.01</v>
      </c>
      <c r="B128" s="105" t="s">
        <v>67</v>
      </c>
      <c r="C128" s="79">
        <v>54</v>
      </c>
      <c r="D128" s="96" t="s">
        <v>13</v>
      </c>
      <c r="E128" s="205"/>
      <c r="F128" s="80">
        <f>ROUND(E128*C128,2)</f>
        <v>0</v>
      </c>
      <c r="G128" s="80"/>
      <c r="J128" s="6"/>
    </row>
    <row r="129" spans="1:10" ht="19.5" customHeight="1" x14ac:dyDescent="0.2">
      <c r="A129" s="82"/>
      <c r="B129" s="83" t="s">
        <v>10</v>
      </c>
      <c r="C129" s="84"/>
      <c r="D129" s="85"/>
      <c r="E129" s="206"/>
      <c r="F129" s="111"/>
      <c r="G129" s="87">
        <f>SUM(F128:F128)</f>
        <v>0</v>
      </c>
      <c r="J129" s="6"/>
    </row>
    <row r="130" spans="1:10" ht="15" x14ac:dyDescent="0.25">
      <c r="A130" s="99"/>
      <c r="B130" s="100"/>
      <c r="C130" s="101"/>
      <c r="D130" s="102"/>
      <c r="E130" s="210"/>
      <c r="F130" s="113"/>
      <c r="G130" s="103"/>
      <c r="J130" s="6"/>
    </row>
    <row r="131" spans="1:10" ht="15" x14ac:dyDescent="0.2">
      <c r="A131" s="135">
        <f>A127+1</f>
        <v>14</v>
      </c>
      <c r="B131" s="63" t="s">
        <v>68</v>
      </c>
      <c r="C131" s="73"/>
      <c r="D131" s="74"/>
      <c r="E131" s="58"/>
      <c r="F131" s="11"/>
      <c r="G131" s="11"/>
      <c r="J131" s="6"/>
    </row>
    <row r="132" spans="1:10" ht="18.75" customHeight="1" x14ac:dyDescent="0.2">
      <c r="A132" s="76">
        <f>A131+0.01</f>
        <v>14.01</v>
      </c>
      <c r="B132" s="105" t="s">
        <v>69</v>
      </c>
      <c r="C132" s="79">
        <v>72</v>
      </c>
      <c r="D132" s="96" t="s">
        <v>13</v>
      </c>
      <c r="E132" s="205"/>
      <c r="F132" s="80">
        <f>ROUND(E132*C132,2)</f>
        <v>0</v>
      </c>
      <c r="G132" s="69"/>
      <c r="J132" s="6"/>
    </row>
    <row r="133" spans="1:10" ht="18.75" customHeight="1" x14ac:dyDescent="0.2">
      <c r="A133" s="76">
        <f>A132+0.01</f>
        <v>14.02</v>
      </c>
      <c r="B133" s="105" t="s">
        <v>70</v>
      </c>
      <c r="C133" s="79">
        <v>9</v>
      </c>
      <c r="D133" s="96" t="s">
        <v>71</v>
      </c>
      <c r="E133" s="205"/>
      <c r="F133" s="80">
        <f t="shared" ref="F133:F135" si="14">ROUND(E133*C133,2)</f>
        <v>0</v>
      </c>
      <c r="G133" s="69"/>
      <c r="J133" s="6"/>
    </row>
    <row r="134" spans="1:10" ht="18.75" customHeight="1" x14ac:dyDescent="0.2">
      <c r="A134" s="76">
        <f>A133+0.01</f>
        <v>14.03</v>
      </c>
      <c r="B134" s="105" t="s">
        <v>87</v>
      </c>
      <c r="C134" s="79">
        <v>16.399999999999999</v>
      </c>
      <c r="D134" s="96" t="s">
        <v>13</v>
      </c>
      <c r="E134" s="205"/>
      <c r="F134" s="80">
        <f t="shared" si="14"/>
        <v>0</v>
      </c>
      <c r="G134" s="69"/>
      <c r="J134" s="6"/>
    </row>
    <row r="135" spans="1:10" ht="18.75" customHeight="1" x14ac:dyDescent="0.2">
      <c r="A135" s="76">
        <f>A134+0.01</f>
        <v>14.04</v>
      </c>
      <c r="B135" s="105" t="s">
        <v>73</v>
      </c>
      <c r="C135" s="79">
        <v>54</v>
      </c>
      <c r="D135" s="96" t="s">
        <v>13</v>
      </c>
      <c r="E135" s="205"/>
      <c r="F135" s="80">
        <f t="shared" si="14"/>
        <v>0</v>
      </c>
      <c r="G135" s="69"/>
      <c r="J135" s="6"/>
    </row>
    <row r="136" spans="1:10" ht="15" x14ac:dyDescent="0.2">
      <c r="A136" s="82"/>
      <c r="B136" s="83" t="s">
        <v>10</v>
      </c>
      <c r="C136" s="84"/>
      <c r="D136" s="85"/>
      <c r="E136" s="206"/>
      <c r="F136" s="111"/>
      <c r="G136" s="87">
        <f>SUM(F132:F135)</f>
        <v>0</v>
      </c>
      <c r="J136" s="6"/>
    </row>
    <row r="137" spans="1:10" ht="15" x14ac:dyDescent="0.25">
      <c r="A137" s="99"/>
      <c r="B137" s="100"/>
      <c r="C137" s="101"/>
      <c r="D137" s="102"/>
      <c r="E137" s="210"/>
      <c r="F137" s="113"/>
      <c r="G137" s="103"/>
      <c r="J137" s="6"/>
    </row>
    <row r="138" spans="1:10" ht="15" x14ac:dyDescent="0.2">
      <c r="A138" s="135">
        <f>A131+1</f>
        <v>15</v>
      </c>
      <c r="B138" s="63" t="s">
        <v>74</v>
      </c>
      <c r="C138" s="73"/>
      <c r="D138" s="74"/>
      <c r="E138" s="58"/>
      <c r="F138" s="11"/>
      <c r="G138" s="11"/>
      <c r="J138" s="6"/>
    </row>
    <row r="139" spans="1:10" ht="28.5" x14ac:dyDescent="0.2">
      <c r="A139" s="76">
        <f>A138+0.01</f>
        <v>15.01</v>
      </c>
      <c r="B139" s="95" t="s">
        <v>75</v>
      </c>
      <c r="C139" s="79">
        <v>54</v>
      </c>
      <c r="D139" s="96" t="s">
        <v>13</v>
      </c>
      <c r="E139" s="205"/>
      <c r="F139" s="80">
        <f>ROUND(E139*C139,2)</f>
        <v>0</v>
      </c>
      <c r="G139" s="69"/>
      <c r="J139" s="6"/>
    </row>
    <row r="140" spans="1:10" ht="17.25" customHeight="1" x14ac:dyDescent="0.2">
      <c r="A140" s="82"/>
      <c r="B140" s="83" t="s">
        <v>10</v>
      </c>
      <c r="C140" s="84"/>
      <c r="D140" s="85"/>
      <c r="E140" s="206"/>
      <c r="F140" s="111"/>
      <c r="G140" s="87">
        <f>SUM(F139:F139)</f>
        <v>0</v>
      </c>
      <c r="J140" s="6"/>
    </row>
    <row r="141" spans="1:10" x14ac:dyDescent="0.2">
      <c r="C141" s="104"/>
      <c r="D141" s="104"/>
      <c r="E141" s="211"/>
      <c r="J141" s="6"/>
    </row>
    <row r="142" spans="1:10" x14ac:dyDescent="0.2">
      <c r="C142" s="104"/>
      <c r="D142" s="104"/>
      <c r="E142" s="211"/>
      <c r="J142" s="6"/>
    </row>
    <row r="143" spans="1:10" ht="15" x14ac:dyDescent="0.2">
      <c r="A143" s="135">
        <f>A138+1</f>
        <v>16</v>
      </c>
      <c r="B143" s="63" t="s">
        <v>80</v>
      </c>
      <c r="C143" s="104"/>
      <c r="D143" s="104"/>
      <c r="E143" s="211"/>
      <c r="J143" s="6"/>
    </row>
    <row r="144" spans="1:10" ht="28.5" x14ac:dyDescent="0.2">
      <c r="A144" s="76">
        <f>A143+0.01</f>
        <v>16.010000000000002</v>
      </c>
      <c r="B144" s="105" t="s">
        <v>117</v>
      </c>
      <c r="C144" s="79">
        <v>54</v>
      </c>
      <c r="D144" s="96" t="s">
        <v>71</v>
      </c>
      <c r="E144" s="212"/>
      <c r="F144" s="136">
        <f>ROUND(E144*C144,2)</f>
        <v>0</v>
      </c>
      <c r="G144" s="80"/>
      <c r="J144" s="6"/>
    </row>
    <row r="145" spans="1:11" ht="28.5" x14ac:dyDescent="0.2">
      <c r="A145" s="76">
        <f>A144+0.01</f>
        <v>16.020000000000003</v>
      </c>
      <c r="B145" s="105" t="s">
        <v>88</v>
      </c>
      <c r="C145" s="79">
        <v>1</v>
      </c>
      <c r="D145" s="96" t="s">
        <v>71</v>
      </c>
      <c r="E145" s="212"/>
      <c r="F145" s="136">
        <f t="shared" ref="F145:F146" si="15">ROUND(E145*C145,2)</f>
        <v>0</v>
      </c>
      <c r="G145" s="80"/>
      <c r="J145" s="6"/>
    </row>
    <row r="146" spans="1:11" x14ac:dyDescent="0.2">
      <c r="A146" s="76">
        <f>A145+0.01</f>
        <v>16.030000000000005</v>
      </c>
      <c r="B146" s="106" t="s">
        <v>82</v>
      </c>
      <c r="C146" s="79">
        <v>1</v>
      </c>
      <c r="D146" s="96" t="s">
        <v>48</v>
      </c>
      <c r="E146" s="212"/>
      <c r="F146" s="136">
        <f t="shared" si="15"/>
        <v>0</v>
      </c>
      <c r="G146" s="80"/>
      <c r="J146" s="6"/>
    </row>
    <row r="147" spans="1:11" ht="15" x14ac:dyDescent="0.2">
      <c r="A147" s="82"/>
      <c r="B147" s="83" t="s">
        <v>10</v>
      </c>
      <c r="C147" s="84"/>
      <c r="D147" s="85"/>
      <c r="E147" s="206"/>
      <c r="F147" s="111"/>
      <c r="G147" s="87">
        <f>SUM(F144:F146)</f>
        <v>0</v>
      </c>
      <c r="J147" s="6"/>
      <c r="K147" s="6"/>
    </row>
    <row r="148" spans="1:11" ht="15" x14ac:dyDescent="0.2">
      <c r="A148" s="108"/>
      <c r="B148" s="109"/>
      <c r="C148" s="90"/>
      <c r="D148" s="91"/>
      <c r="E148" s="207"/>
      <c r="F148" s="112"/>
      <c r="G148" s="110"/>
      <c r="J148" s="6"/>
    </row>
    <row r="149" spans="1:11" ht="25.5" x14ac:dyDescent="0.2">
      <c r="A149" s="9"/>
      <c r="B149" s="107" t="s">
        <v>89</v>
      </c>
      <c r="C149" s="10"/>
      <c r="D149" s="12"/>
      <c r="E149" s="204"/>
      <c r="F149" s="11"/>
      <c r="G149" s="11"/>
      <c r="J149" s="6"/>
    </row>
    <row r="150" spans="1:11" x14ac:dyDescent="0.2">
      <c r="A150" s="9"/>
      <c r="B150" s="54"/>
      <c r="C150" s="10"/>
      <c r="D150" s="12"/>
      <c r="E150" s="204"/>
      <c r="F150" s="11"/>
      <c r="G150" s="11"/>
      <c r="J150" s="6"/>
    </row>
    <row r="151" spans="1:11" ht="15" x14ac:dyDescent="0.2">
      <c r="A151" s="135">
        <f>A143+1</f>
        <v>17</v>
      </c>
      <c r="B151" s="63" t="s">
        <v>50</v>
      </c>
      <c r="C151" s="73"/>
      <c r="D151" s="74"/>
      <c r="E151" s="58"/>
      <c r="F151" s="11"/>
      <c r="G151" s="11"/>
      <c r="J151" s="6"/>
    </row>
    <row r="152" spans="1:11" ht="18.75" customHeight="1" x14ac:dyDescent="0.2">
      <c r="A152" s="76">
        <f>A151+0.01</f>
        <v>17.010000000000002</v>
      </c>
      <c r="B152" s="77" t="s">
        <v>51</v>
      </c>
      <c r="C152" s="79">
        <v>1</v>
      </c>
      <c r="D152" s="79" t="s">
        <v>48</v>
      </c>
      <c r="E152" s="205"/>
      <c r="F152" s="80">
        <f>ROUND(E152*C152,2)</f>
        <v>0</v>
      </c>
      <c r="G152" s="81"/>
      <c r="J152" s="6"/>
    </row>
    <row r="153" spans="1:11" ht="19.5" customHeight="1" x14ac:dyDescent="0.2">
      <c r="A153" s="82"/>
      <c r="B153" s="83" t="s">
        <v>10</v>
      </c>
      <c r="C153" s="84"/>
      <c r="D153" s="85"/>
      <c r="E153" s="206"/>
      <c r="F153" s="111"/>
      <c r="G153" s="87">
        <f>SUM(F152:F152)</f>
        <v>0</v>
      </c>
      <c r="J153" s="6"/>
    </row>
    <row r="154" spans="1:11" ht="15" x14ac:dyDescent="0.25">
      <c r="A154" s="88"/>
      <c r="B154" s="89"/>
      <c r="C154" s="90"/>
      <c r="D154" s="91"/>
      <c r="E154" s="207"/>
      <c r="F154" s="112"/>
      <c r="G154" s="93"/>
      <c r="J154" s="6"/>
    </row>
    <row r="155" spans="1:11" ht="15" x14ac:dyDescent="0.2">
      <c r="A155" s="135">
        <f>A151+1</f>
        <v>18</v>
      </c>
      <c r="B155" s="63" t="s">
        <v>53</v>
      </c>
      <c r="C155" s="73"/>
      <c r="D155" s="74"/>
      <c r="E155" s="58"/>
      <c r="F155" s="11"/>
      <c r="G155" s="11"/>
      <c r="J155" s="6"/>
    </row>
    <row r="156" spans="1:11" ht="19.5" customHeight="1" x14ac:dyDescent="0.2">
      <c r="A156" s="94">
        <f>A155+0.01</f>
        <v>18.010000000000002</v>
      </c>
      <c r="B156" s="77" t="s">
        <v>56</v>
      </c>
      <c r="C156" s="79">
        <v>11.52</v>
      </c>
      <c r="D156" s="79" t="s">
        <v>55</v>
      </c>
      <c r="E156" s="205"/>
      <c r="F156" s="80">
        <f>ROUND(E156*C156,2)</f>
        <v>0</v>
      </c>
      <c r="G156" s="81"/>
      <c r="J156" s="6"/>
    </row>
    <row r="157" spans="1:11" ht="19.5" customHeight="1" x14ac:dyDescent="0.2">
      <c r="A157" s="94">
        <f t="shared" ref="A157:A159" si="16">A156+0.01</f>
        <v>18.020000000000003</v>
      </c>
      <c r="B157" s="77" t="s">
        <v>86</v>
      </c>
      <c r="C157" s="79">
        <f>55.16</f>
        <v>55.16</v>
      </c>
      <c r="D157" s="79" t="s">
        <v>55</v>
      </c>
      <c r="E157" s="205"/>
      <c r="F157" s="80">
        <f t="shared" ref="F157:F159" si="17">ROUND(E157*C157,2)</f>
        <v>0</v>
      </c>
      <c r="G157" s="81"/>
      <c r="J157" s="6"/>
    </row>
    <row r="158" spans="1:11" ht="19.5" customHeight="1" x14ac:dyDescent="0.2">
      <c r="A158" s="94">
        <f t="shared" si="16"/>
        <v>18.030000000000005</v>
      </c>
      <c r="B158" s="77" t="s">
        <v>58</v>
      </c>
      <c r="C158" s="79">
        <v>95.2</v>
      </c>
      <c r="D158" s="79" t="s">
        <v>55</v>
      </c>
      <c r="E158" s="205"/>
      <c r="F158" s="80">
        <f t="shared" si="17"/>
        <v>0</v>
      </c>
      <c r="G158" s="81"/>
    </row>
    <row r="159" spans="1:11" ht="33.75" customHeight="1" x14ac:dyDescent="0.2">
      <c r="A159" s="94">
        <f t="shared" si="16"/>
        <v>18.040000000000006</v>
      </c>
      <c r="B159" s="77" t="s">
        <v>59</v>
      </c>
      <c r="C159" s="79">
        <v>18</v>
      </c>
      <c r="D159" s="79" t="s">
        <v>55</v>
      </c>
      <c r="E159" s="205"/>
      <c r="F159" s="80">
        <f t="shared" si="17"/>
        <v>0</v>
      </c>
      <c r="G159" s="81"/>
      <c r="J159" s="6"/>
    </row>
    <row r="160" spans="1:11" ht="15" x14ac:dyDescent="0.2">
      <c r="A160" s="82"/>
      <c r="B160" s="83" t="s">
        <v>10</v>
      </c>
      <c r="C160" s="84"/>
      <c r="D160" s="85"/>
      <c r="E160" s="206"/>
      <c r="F160" s="111"/>
      <c r="G160" s="87">
        <f>SUM(F156:F159)</f>
        <v>0</v>
      </c>
      <c r="J160" s="6"/>
    </row>
    <row r="161" spans="1:10" ht="15" x14ac:dyDescent="0.25">
      <c r="A161" s="88"/>
      <c r="B161" s="89"/>
      <c r="C161" s="90"/>
      <c r="D161" s="91"/>
      <c r="E161" s="207"/>
      <c r="F161" s="112"/>
      <c r="G161" s="93"/>
      <c r="J161" s="6"/>
    </row>
    <row r="162" spans="1:10" ht="15" x14ac:dyDescent="0.2">
      <c r="A162" s="135">
        <f>A155+1</f>
        <v>19</v>
      </c>
      <c r="B162" s="63" t="s">
        <v>60</v>
      </c>
      <c r="C162" s="73"/>
      <c r="D162" s="74"/>
      <c r="E162" s="58"/>
      <c r="F162" s="11"/>
      <c r="G162" s="75"/>
    </row>
    <row r="163" spans="1:10" ht="33.75" customHeight="1" x14ac:dyDescent="0.2">
      <c r="A163" s="76">
        <f>A162+0.01</f>
        <v>19.010000000000002</v>
      </c>
      <c r="B163" s="95" t="s">
        <v>61</v>
      </c>
      <c r="C163" s="79">
        <v>3</v>
      </c>
      <c r="D163" s="96" t="s">
        <v>55</v>
      </c>
      <c r="E163" s="209"/>
      <c r="F163" s="80">
        <f>ROUND(E163*C163,2)</f>
        <v>0</v>
      </c>
      <c r="G163" s="69"/>
      <c r="J163" s="6"/>
    </row>
    <row r="164" spans="1:10" ht="33.75" customHeight="1" x14ac:dyDescent="0.2">
      <c r="A164" s="94">
        <f>A163+0.01</f>
        <v>19.020000000000003</v>
      </c>
      <c r="B164" s="77" t="s">
        <v>62</v>
      </c>
      <c r="C164" s="79">
        <v>4.05</v>
      </c>
      <c r="D164" s="79" t="s">
        <v>55</v>
      </c>
      <c r="E164" s="209"/>
      <c r="F164" s="80">
        <f t="shared" ref="F164:F167" si="18">ROUND(E164*C164,2)</f>
        <v>0</v>
      </c>
      <c r="G164" s="81"/>
      <c r="J164" s="6"/>
    </row>
    <row r="165" spans="1:10" ht="33.75" customHeight="1" x14ac:dyDescent="0.2">
      <c r="A165" s="94">
        <f>A164+0.01</f>
        <v>19.030000000000005</v>
      </c>
      <c r="B165" s="77" t="s">
        <v>63</v>
      </c>
      <c r="C165" s="79">
        <v>0.63</v>
      </c>
      <c r="D165" s="79" t="s">
        <v>55</v>
      </c>
      <c r="E165" s="209"/>
      <c r="F165" s="80">
        <f t="shared" si="18"/>
        <v>0</v>
      </c>
      <c r="G165" s="81"/>
      <c r="J165" s="6"/>
    </row>
    <row r="166" spans="1:10" ht="28.5" x14ac:dyDescent="0.2">
      <c r="A166" s="94">
        <f>A165+0.01</f>
        <v>19.040000000000006</v>
      </c>
      <c r="B166" s="77" t="s">
        <v>64</v>
      </c>
      <c r="C166" s="79">
        <v>0.64</v>
      </c>
      <c r="D166" s="79" t="s">
        <v>55</v>
      </c>
      <c r="E166" s="209"/>
      <c r="F166" s="80">
        <f t="shared" si="18"/>
        <v>0</v>
      </c>
      <c r="G166" s="81"/>
      <c r="J166" s="6"/>
    </row>
    <row r="167" spans="1:10" ht="28.5" x14ac:dyDescent="0.2">
      <c r="A167" s="94">
        <f>A166+0.01</f>
        <v>19.050000000000008</v>
      </c>
      <c r="B167" s="77" t="s">
        <v>65</v>
      </c>
      <c r="C167" s="79">
        <v>2.04</v>
      </c>
      <c r="D167" s="79" t="s">
        <v>55</v>
      </c>
      <c r="E167" s="209"/>
      <c r="F167" s="80">
        <f t="shared" si="18"/>
        <v>0</v>
      </c>
      <c r="G167" s="81"/>
      <c r="J167" s="6"/>
    </row>
    <row r="168" spans="1:10" ht="15" x14ac:dyDescent="0.2">
      <c r="A168" s="82"/>
      <c r="B168" s="83" t="s">
        <v>10</v>
      </c>
      <c r="C168" s="84"/>
      <c r="D168" s="85"/>
      <c r="E168" s="206"/>
      <c r="F168" s="111"/>
      <c r="G168" s="87">
        <f>SUM(F163:F167)</f>
        <v>0</v>
      </c>
      <c r="J168" s="6"/>
    </row>
    <row r="169" spans="1:10" ht="15" x14ac:dyDescent="0.25">
      <c r="A169" s="88"/>
      <c r="B169" s="89"/>
      <c r="C169" s="90"/>
      <c r="D169" s="91"/>
      <c r="E169" s="207"/>
      <c r="F169" s="112"/>
      <c r="G169" s="93"/>
      <c r="J169" s="6"/>
    </row>
    <row r="170" spans="1:10" ht="15.75" x14ac:dyDescent="0.25">
      <c r="A170" s="137">
        <f>A162+1</f>
        <v>20</v>
      </c>
      <c r="B170" s="63" t="s">
        <v>66</v>
      </c>
      <c r="C170" s="97"/>
      <c r="D170" s="25"/>
      <c r="E170" s="58"/>
      <c r="F170" s="98"/>
      <c r="G170" s="98"/>
    </row>
    <row r="171" spans="1:10" ht="23.25" customHeight="1" x14ac:dyDescent="0.2">
      <c r="A171" s="96">
        <f>A170+0.01</f>
        <v>20.010000000000002</v>
      </c>
      <c r="B171" s="105" t="s">
        <v>67</v>
      </c>
      <c r="C171" s="79">
        <v>123.05</v>
      </c>
      <c r="D171" s="96" t="s">
        <v>13</v>
      </c>
      <c r="E171" s="205"/>
      <c r="F171" s="80">
        <f>ROUND(E171*C171,2)</f>
        <v>0</v>
      </c>
      <c r="G171" s="80"/>
      <c r="J171" s="6"/>
    </row>
    <row r="172" spans="1:10" ht="15" x14ac:dyDescent="0.2">
      <c r="A172" s="82"/>
      <c r="B172" s="83" t="s">
        <v>10</v>
      </c>
      <c r="C172" s="84"/>
      <c r="D172" s="85"/>
      <c r="E172" s="206"/>
      <c r="F172" s="111"/>
      <c r="G172" s="87">
        <f>SUM(F171:F171)</f>
        <v>0</v>
      </c>
      <c r="J172" s="6"/>
    </row>
    <row r="173" spans="1:10" ht="15" x14ac:dyDescent="0.25">
      <c r="A173" s="99"/>
      <c r="B173" s="100"/>
      <c r="C173" s="101"/>
      <c r="D173" s="102"/>
      <c r="E173" s="210"/>
      <c r="F173" s="113"/>
      <c r="G173" s="103"/>
      <c r="J173" s="6"/>
    </row>
    <row r="174" spans="1:10" ht="15" x14ac:dyDescent="0.2">
      <c r="A174" s="135">
        <f>A170+1</f>
        <v>21</v>
      </c>
      <c r="B174" s="63" t="s">
        <v>68</v>
      </c>
      <c r="C174" s="73"/>
      <c r="D174" s="74"/>
      <c r="E174" s="58"/>
      <c r="F174" s="11"/>
      <c r="G174" s="11"/>
      <c r="J174" s="6"/>
    </row>
    <row r="175" spans="1:10" ht="20.25" customHeight="1" x14ac:dyDescent="0.2">
      <c r="A175" s="76">
        <f>A174+0.01</f>
        <v>21.01</v>
      </c>
      <c r="B175" s="105" t="s">
        <v>69</v>
      </c>
      <c r="C175" s="79">
        <v>140</v>
      </c>
      <c r="D175" s="96" t="s">
        <v>13</v>
      </c>
      <c r="E175" s="212"/>
      <c r="F175" s="136">
        <f t="shared" ref="F175:F177" si="19">ROUND(E175*C175,2)</f>
        <v>0</v>
      </c>
      <c r="G175" s="80"/>
      <c r="J175" s="6"/>
    </row>
    <row r="176" spans="1:10" ht="20.25" customHeight="1" x14ac:dyDescent="0.2">
      <c r="A176" s="76">
        <f t="shared" ref="A176:A178" si="20">A175+0.01</f>
        <v>21.020000000000003</v>
      </c>
      <c r="B176" s="105" t="s">
        <v>70</v>
      </c>
      <c r="C176" s="79">
        <v>3</v>
      </c>
      <c r="D176" s="96" t="s">
        <v>71</v>
      </c>
      <c r="E176" s="212"/>
      <c r="F176" s="136">
        <f t="shared" si="19"/>
        <v>0</v>
      </c>
      <c r="G176" s="80"/>
      <c r="J176" s="6"/>
    </row>
    <row r="177" spans="1:11" ht="20.25" customHeight="1" x14ac:dyDescent="0.2">
      <c r="A177" s="76">
        <f t="shared" si="20"/>
        <v>21.030000000000005</v>
      </c>
      <c r="B177" s="105" t="s">
        <v>87</v>
      </c>
      <c r="C177" s="79">
        <v>11</v>
      </c>
      <c r="D177" s="96" t="s">
        <v>13</v>
      </c>
      <c r="E177" s="212"/>
      <c r="F177" s="136">
        <f t="shared" si="19"/>
        <v>0</v>
      </c>
      <c r="G177" s="80"/>
      <c r="J177" s="6"/>
    </row>
    <row r="178" spans="1:11" ht="20.25" customHeight="1" x14ac:dyDescent="0.2">
      <c r="A178" s="76">
        <f t="shared" si="20"/>
        <v>21.040000000000006</v>
      </c>
      <c r="B178" s="105" t="s">
        <v>73</v>
      </c>
      <c r="C178" s="79">
        <v>36</v>
      </c>
      <c r="D178" s="96" t="s">
        <v>13</v>
      </c>
      <c r="E178" s="212"/>
      <c r="F178" s="136">
        <f>ROUND(E178*C178,2)</f>
        <v>0</v>
      </c>
      <c r="G178" s="80"/>
      <c r="J178" s="6"/>
    </row>
    <row r="179" spans="1:11" ht="20.25" customHeight="1" x14ac:dyDescent="0.2">
      <c r="A179" s="82"/>
      <c r="B179" s="83" t="s">
        <v>10</v>
      </c>
      <c r="C179" s="84"/>
      <c r="D179" s="85"/>
      <c r="E179" s="206"/>
      <c r="F179" s="111"/>
      <c r="G179" s="87">
        <f>SUM(F175:F178)</f>
        <v>0</v>
      </c>
      <c r="J179" s="6"/>
    </row>
    <row r="180" spans="1:11" ht="15" x14ac:dyDescent="0.25">
      <c r="A180" s="99"/>
      <c r="B180" s="100"/>
      <c r="C180" s="101"/>
      <c r="D180" s="102"/>
      <c r="E180" s="210"/>
      <c r="F180" s="113"/>
      <c r="G180" s="103"/>
      <c r="J180" s="6"/>
    </row>
    <row r="181" spans="1:11" ht="15" x14ac:dyDescent="0.2">
      <c r="A181" s="135">
        <f>A174+1</f>
        <v>22</v>
      </c>
      <c r="B181" s="63" t="s">
        <v>74</v>
      </c>
      <c r="C181" s="73"/>
      <c r="D181" s="74"/>
      <c r="E181" s="58"/>
      <c r="F181" s="11"/>
      <c r="G181" s="11"/>
      <c r="J181" s="6"/>
    </row>
    <row r="182" spans="1:11" ht="33" customHeight="1" x14ac:dyDescent="0.2">
      <c r="A182" s="96">
        <f>A181+0.01</f>
        <v>22.01</v>
      </c>
      <c r="B182" s="105" t="s">
        <v>75</v>
      </c>
      <c r="C182" s="79">
        <v>36</v>
      </c>
      <c r="D182" s="96" t="s">
        <v>13</v>
      </c>
      <c r="E182" s="205"/>
      <c r="F182" s="136">
        <f>ROUND(E182*C182,2)</f>
        <v>0</v>
      </c>
      <c r="G182" s="80"/>
      <c r="J182" s="6"/>
    </row>
    <row r="183" spans="1:11" ht="15" x14ac:dyDescent="0.2">
      <c r="A183" s="82"/>
      <c r="B183" s="83" t="s">
        <v>10</v>
      </c>
      <c r="C183" s="84"/>
      <c r="D183" s="85"/>
      <c r="E183" s="206"/>
      <c r="F183" s="111"/>
      <c r="G183" s="87">
        <f>SUM(F182:F182)</f>
        <v>0</v>
      </c>
      <c r="J183" s="6"/>
    </row>
    <row r="184" spans="1:11" x14ac:dyDescent="0.2">
      <c r="C184" s="104"/>
      <c r="D184" s="104"/>
      <c r="E184" s="211"/>
      <c r="J184" s="6"/>
    </row>
    <row r="185" spans="1:11" x14ac:dyDescent="0.2">
      <c r="C185" s="104"/>
      <c r="D185" s="104"/>
      <c r="E185" s="211"/>
      <c r="J185" s="6"/>
    </row>
    <row r="186" spans="1:11" ht="15" x14ac:dyDescent="0.2">
      <c r="A186" s="135">
        <f>A181+1</f>
        <v>23</v>
      </c>
      <c r="B186" s="63" t="s">
        <v>80</v>
      </c>
      <c r="C186" s="104"/>
      <c r="D186" s="104"/>
      <c r="E186" s="211"/>
      <c r="J186" s="6"/>
    </row>
    <row r="187" spans="1:11" ht="28.5" x14ac:dyDescent="0.2">
      <c r="A187" s="76">
        <f>A186+0.01</f>
        <v>23.01</v>
      </c>
      <c r="B187" s="105" t="s">
        <v>117</v>
      </c>
      <c r="C187" s="79">
        <v>36</v>
      </c>
      <c r="D187" s="96" t="s">
        <v>71</v>
      </c>
      <c r="E187" s="212"/>
      <c r="F187" s="136">
        <f>ROUND(E187*C187,2)</f>
        <v>0</v>
      </c>
      <c r="G187" s="80"/>
      <c r="J187" s="6"/>
    </row>
    <row r="188" spans="1:11" ht="21" customHeight="1" x14ac:dyDescent="0.2">
      <c r="A188" s="76">
        <f>A187+0.01</f>
        <v>23.020000000000003</v>
      </c>
      <c r="B188" s="105" t="s">
        <v>88</v>
      </c>
      <c r="C188" s="79">
        <v>1</v>
      </c>
      <c r="D188" s="96" t="s">
        <v>71</v>
      </c>
      <c r="E188" s="212"/>
      <c r="F188" s="136">
        <f t="shared" ref="F188:F189" si="21">ROUND(E188*C188,2)</f>
        <v>0</v>
      </c>
      <c r="G188" s="80"/>
      <c r="J188" s="6"/>
    </row>
    <row r="189" spans="1:11" x14ac:dyDescent="0.2">
      <c r="A189" s="76">
        <f>A188+0.01</f>
        <v>23.030000000000005</v>
      </c>
      <c r="B189" s="106" t="s">
        <v>82</v>
      </c>
      <c r="C189" s="79">
        <v>1</v>
      </c>
      <c r="D189" s="96" t="s">
        <v>48</v>
      </c>
      <c r="E189" s="212"/>
      <c r="F189" s="136">
        <f t="shared" si="21"/>
        <v>0</v>
      </c>
      <c r="G189" s="80"/>
      <c r="J189" s="6"/>
    </row>
    <row r="190" spans="1:11" ht="15" x14ac:dyDescent="0.2">
      <c r="A190" s="82"/>
      <c r="B190" s="83" t="s">
        <v>10</v>
      </c>
      <c r="C190" s="84"/>
      <c r="D190" s="85"/>
      <c r="E190" s="206"/>
      <c r="F190" s="111"/>
      <c r="G190" s="87">
        <f>SUM(F187:F189)</f>
        <v>0</v>
      </c>
      <c r="J190" s="6"/>
      <c r="K190" s="6"/>
    </row>
    <row r="191" spans="1:11" ht="15" x14ac:dyDescent="0.2">
      <c r="C191" s="90"/>
      <c r="D191" s="91"/>
      <c r="E191" s="207"/>
      <c r="F191" s="112"/>
      <c r="G191" s="110"/>
      <c r="J191" s="6"/>
    </row>
    <row r="192" spans="1:11" ht="15" x14ac:dyDescent="0.2">
      <c r="A192" s="135">
        <f>A186+1</f>
        <v>24</v>
      </c>
      <c r="B192" s="63" t="s">
        <v>90</v>
      </c>
      <c r="C192" s="90"/>
      <c r="D192" s="91"/>
      <c r="E192" s="207"/>
      <c r="F192" s="112"/>
      <c r="G192" s="110"/>
      <c r="J192" s="6"/>
    </row>
    <row r="193" spans="1:10" ht="30.75" customHeight="1" x14ac:dyDescent="0.2">
      <c r="A193" s="76">
        <f t="shared" ref="A193:A195" si="22">A192+0.01</f>
        <v>24.01</v>
      </c>
      <c r="B193" s="105" t="s">
        <v>118</v>
      </c>
      <c r="C193" s="78">
        <v>2500</v>
      </c>
      <c r="D193" s="96" t="s">
        <v>13</v>
      </c>
      <c r="E193" s="212"/>
      <c r="F193" s="136">
        <f>ROUND(E193*C193,2)</f>
        <v>0</v>
      </c>
      <c r="G193" s="80"/>
    </row>
    <row r="194" spans="1:10" ht="33" customHeight="1" x14ac:dyDescent="0.2">
      <c r="A194" s="76">
        <f t="shared" si="22"/>
        <v>24.020000000000003</v>
      </c>
      <c r="B194" s="105" t="s">
        <v>119</v>
      </c>
      <c r="C194" s="78">
        <v>1200</v>
      </c>
      <c r="D194" s="96" t="s">
        <v>13</v>
      </c>
      <c r="E194" s="212"/>
      <c r="F194" s="136">
        <f t="shared" ref="F194:F195" si="23">ROUND(E194*C194,2)</f>
        <v>0</v>
      </c>
      <c r="G194" s="80"/>
    </row>
    <row r="195" spans="1:10" ht="21" customHeight="1" x14ac:dyDescent="0.2">
      <c r="A195" s="76">
        <f t="shared" si="22"/>
        <v>24.030000000000005</v>
      </c>
      <c r="B195" s="105" t="s">
        <v>91</v>
      </c>
      <c r="C195" s="78">
        <v>15</v>
      </c>
      <c r="D195" s="96" t="s">
        <v>16</v>
      </c>
      <c r="E195" s="212"/>
      <c r="F195" s="136">
        <f t="shared" si="23"/>
        <v>0</v>
      </c>
      <c r="G195" s="80"/>
    </row>
    <row r="196" spans="1:10" ht="15" x14ac:dyDescent="0.2">
      <c r="A196" s="82"/>
      <c r="B196" s="83" t="s">
        <v>10</v>
      </c>
      <c r="C196" s="84"/>
      <c r="D196" s="85"/>
      <c r="E196" s="86"/>
      <c r="F196" s="111"/>
      <c r="G196" s="87">
        <f>SUM(F193:F195)</f>
        <v>0</v>
      </c>
      <c r="J196" s="6"/>
    </row>
    <row r="197" spans="1:10" ht="15" x14ac:dyDescent="0.2">
      <c r="A197" s="108"/>
      <c r="B197" s="109"/>
      <c r="C197" s="90"/>
      <c r="D197" s="91"/>
      <c r="E197" s="92"/>
      <c r="F197" s="112"/>
      <c r="G197" s="110"/>
      <c r="J197" s="6"/>
    </row>
    <row r="198" spans="1:10" ht="15.75" customHeight="1" x14ac:dyDescent="0.25">
      <c r="A198" s="145"/>
      <c r="B198" s="146" t="s">
        <v>92</v>
      </c>
      <c r="C198" s="147"/>
      <c r="D198" s="148"/>
      <c r="E198" s="149"/>
      <c r="F198" s="149"/>
      <c r="G198" s="150">
        <f>SUM(G21:G196)</f>
        <v>0</v>
      </c>
      <c r="J198" s="6"/>
    </row>
    <row r="199" spans="1:10" ht="10.5" customHeight="1" x14ac:dyDescent="0.2">
      <c r="C199" s="90"/>
      <c r="D199" s="91"/>
      <c r="E199" s="92"/>
      <c r="F199" s="112"/>
      <c r="G199" s="110"/>
    </row>
    <row r="200" spans="1:10" ht="18" customHeight="1" x14ac:dyDescent="0.2">
      <c r="A200" s="135">
        <v>25</v>
      </c>
      <c r="B200" s="63" t="s">
        <v>93</v>
      </c>
      <c r="C200" s="90"/>
      <c r="D200" s="91"/>
      <c r="E200" s="92"/>
      <c r="F200" s="112"/>
      <c r="G200" s="110"/>
    </row>
    <row r="201" spans="1:10" ht="16.5" customHeight="1" x14ac:dyDescent="0.2">
      <c r="A201" s="96">
        <f>A200+0.01</f>
        <v>25.01</v>
      </c>
      <c r="B201" s="173" t="s">
        <v>94</v>
      </c>
      <c r="C201" s="174"/>
      <c r="D201" s="175"/>
      <c r="E201" s="161">
        <v>0.1</v>
      </c>
      <c r="F201" s="160"/>
      <c r="G201" s="162">
        <f>E201*$G$198</f>
        <v>0</v>
      </c>
    </row>
    <row r="202" spans="1:10" ht="16.5" customHeight="1" x14ac:dyDescent="0.2">
      <c r="A202" s="96">
        <f>A201+0.01</f>
        <v>25.020000000000003</v>
      </c>
      <c r="B202" s="173" t="s">
        <v>95</v>
      </c>
      <c r="C202" s="174"/>
      <c r="D202" s="175"/>
      <c r="E202" s="161">
        <v>0.03</v>
      </c>
      <c r="F202" s="160"/>
      <c r="G202" s="162">
        <f>E202*$G$198</f>
        <v>0</v>
      </c>
    </row>
    <row r="203" spans="1:10" ht="16.5" customHeight="1" x14ac:dyDescent="0.2">
      <c r="A203" s="163">
        <f t="shared" ref="A203" si="24">A202+0.01</f>
        <v>25.030000000000005</v>
      </c>
      <c r="B203" s="176" t="s">
        <v>96</v>
      </c>
      <c r="C203" s="177"/>
      <c r="D203" s="178"/>
      <c r="E203" s="164">
        <v>2.5000000000000001E-2</v>
      </c>
      <c r="F203" s="165"/>
      <c r="G203" s="166">
        <f>E203*$G$198</f>
        <v>0</v>
      </c>
    </row>
    <row r="204" spans="1:10" ht="16.5" customHeight="1" x14ac:dyDescent="0.2">
      <c r="A204" s="82"/>
      <c r="B204" s="83" t="s">
        <v>97</v>
      </c>
      <c r="C204" s="84"/>
      <c r="D204" s="142"/>
      <c r="E204" s="143"/>
      <c r="F204" s="143"/>
      <c r="G204" s="144">
        <f>SUM(G201:G203)</f>
        <v>0</v>
      </c>
    </row>
    <row r="205" spans="1:10" ht="16.5" customHeight="1" x14ac:dyDescent="0.2">
      <c r="A205" s="152"/>
      <c r="B205" s="153"/>
      <c r="C205" s="28"/>
      <c r="D205" s="154"/>
      <c r="E205" s="155"/>
      <c r="F205" s="30"/>
      <c r="G205" s="167"/>
    </row>
    <row r="206" spans="1:10" ht="16.5" customHeight="1" x14ac:dyDescent="0.25">
      <c r="A206" s="145"/>
      <c r="B206" s="146" t="s">
        <v>98</v>
      </c>
      <c r="C206" s="147"/>
      <c r="D206" s="156"/>
      <c r="E206" s="149"/>
      <c r="F206" s="149"/>
      <c r="G206" s="168">
        <f>G204+G198</f>
        <v>0</v>
      </c>
    </row>
    <row r="207" spans="1:10" ht="16.5" customHeight="1" x14ac:dyDescent="0.2">
      <c r="A207" s="152"/>
      <c r="B207" s="153"/>
      <c r="C207" s="28"/>
      <c r="D207" s="154"/>
      <c r="E207" s="155"/>
      <c r="F207" s="30"/>
      <c r="G207" s="167"/>
    </row>
    <row r="208" spans="1:10" ht="16.5" customHeight="1" x14ac:dyDescent="0.25">
      <c r="A208" s="20"/>
      <c r="B208" s="19" t="s">
        <v>99</v>
      </c>
      <c r="C208" s="21"/>
      <c r="D208" s="55"/>
      <c r="E208" s="61">
        <v>0.1</v>
      </c>
      <c r="F208" s="60"/>
      <c r="G208" s="139">
        <f>ROUND(G206*E208,2)</f>
        <v>0</v>
      </c>
    </row>
    <row r="209" spans="1:255" s="26" customFormat="1" ht="16.5" customHeight="1" x14ac:dyDescent="0.2">
      <c r="A209" s="152"/>
      <c r="B209" s="153"/>
      <c r="C209" s="28"/>
      <c r="D209" s="154"/>
      <c r="E209" s="155"/>
      <c r="F209" s="30"/>
      <c r="G209" s="16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s="26" customFormat="1" ht="16.5" customHeight="1" x14ac:dyDescent="0.2">
      <c r="A210" s="116">
        <f>A203+0.01</f>
        <v>25.040000000000006</v>
      </c>
      <c r="B210" s="173" t="s">
        <v>100</v>
      </c>
      <c r="C210" s="174"/>
      <c r="D210" s="175"/>
      <c r="E210" s="140">
        <v>0.18</v>
      </c>
      <c r="F210" s="141"/>
      <c r="G210" s="162">
        <f>ROUND(E210*(SUM(G208)),2)</f>
        <v>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16.5" customHeight="1" x14ac:dyDescent="0.2">
      <c r="A211" s="116">
        <f>A210+0.01</f>
        <v>25.050000000000008</v>
      </c>
      <c r="B211" s="173" t="s">
        <v>101</v>
      </c>
      <c r="C211" s="174"/>
      <c r="D211" s="175"/>
      <c r="E211" s="140">
        <v>4.4999999999999998E-2</v>
      </c>
      <c r="F211" s="141"/>
      <c r="G211" s="162">
        <f>E211*G198</f>
        <v>0</v>
      </c>
    </row>
    <row r="212" spans="1:255" ht="16.5" customHeight="1" x14ac:dyDescent="0.2">
      <c r="A212" s="116">
        <f t="shared" ref="A212:A215" si="25">A211+0.01</f>
        <v>25.060000000000009</v>
      </c>
      <c r="B212" s="173" t="s">
        <v>102</v>
      </c>
      <c r="C212" s="174"/>
      <c r="D212" s="175"/>
      <c r="E212" s="140">
        <v>0.01</v>
      </c>
      <c r="F212" s="141"/>
      <c r="G212" s="162">
        <f>E212*G198</f>
        <v>0</v>
      </c>
    </row>
    <row r="213" spans="1:255" ht="16.5" customHeight="1" x14ac:dyDescent="0.2">
      <c r="A213" s="116">
        <f t="shared" si="25"/>
        <v>25.070000000000011</v>
      </c>
      <c r="B213" s="173" t="s">
        <v>103</v>
      </c>
      <c r="C213" s="174"/>
      <c r="D213" s="175"/>
      <c r="E213" s="140">
        <v>1E-3</v>
      </c>
      <c r="F213" s="141"/>
      <c r="G213" s="162">
        <f>E213*G198</f>
        <v>0</v>
      </c>
    </row>
    <row r="214" spans="1:255" ht="16.5" customHeight="1" x14ac:dyDescent="0.2">
      <c r="A214" s="116">
        <f t="shared" si="25"/>
        <v>25.080000000000013</v>
      </c>
      <c r="B214" s="173" t="s">
        <v>104</v>
      </c>
      <c r="C214" s="174"/>
      <c r="D214" s="175"/>
      <c r="E214" s="140">
        <v>0.01</v>
      </c>
      <c r="F214" s="141"/>
      <c r="G214" s="162">
        <f>E214*G198</f>
        <v>0</v>
      </c>
    </row>
    <row r="215" spans="1:255" ht="16.5" customHeight="1" x14ac:dyDescent="0.2">
      <c r="A215" s="116">
        <f t="shared" si="25"/>
        <v>25.090000000000014</v>
      </c>
      <c r="B215" s="173" t="s">
        <v>105</v>
      </c>
      <c r="C215" s="174"/>
      <c r="D215" s="175"/>
      <c r="E215" s="140">
        <v>0.02</v>
      </c>
      <c r="F215" s="141"/>
      <c r="G215" s="162">
        <f>E215*G198</f>
        <v>0</v>
      </c>
    </row>
    <row r="216" spans="1:255" ht="16.5" customHeight="1" x14ac:dyDescent="0.25">
      <c r="A216" s="157"/>
      <c r="B216" s="158" t="s">
        <v>106</v>
      </c>
      <c r="C216" s="65"/>
      <c r="D216" s="151"/>
      <c r="E216" s="66"/>
      <c r="F216" s="66"/>
      <c r="G216" s="67">
        <f>SUM(G210:G215)</f>
        <v>0</v>
      </c>
    </row>
    <row r="217" spans="1:255" ht="16.5" customHeight="1" x14ac:dyDescent="0.2">
      <c r="A217" s="45"/>
      <c r="B217" s="46"/>
      <c r="C217" s="47"/>
      <c r="D217" s="45"/>
      <c r="E217" s="48"/>
      <c r="F217" s="115"/>
      <c r="G217" s="49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</row>
    <row r="218" spans="1:255" ht="16.5" customHeight="1" x14ac:dyDescent="0.25">
      <c r="A218" s="20"/>
      <c r="B218" s="19" t="s">
        <v>107</v>
      </c>
      <c r="C218" s="21"/>
      <c r="D218" s="55"/>
      <c r="E218" s="60"/>
      <c r="F218" s="60"/>
      <c r="G218" s="32">
        <f>G216+G204</f>
        <v>0</v>
      </c>
    </row>
    <row r="219" spans="1:255" ht="16.5" customHeight="1" x14ac:dyDescent="0.25">
      <c r="A219" s="13"/>
      <c r="C219" s="14"/>
      <c r="D219" s="56"/>
      <c r="E219" s="15"/>
      <c r="F219" s="114"/>
      <c r="G219" s="16"/>
    </row>
    <row r="220" spans="1:255" ht="16.5" customHeight="1" x14ac:dyDescent="0.2">
      <c r="A220" s="96">
        <v>25.1</v>
      </c>
      <c r="B220" s="173" t="s">
        <v>108</v>
      </c>
      <c r="C220" s="174"/>
      <c r="D220" s="175"/>
      <c r="E220" s="159">
        <v>0.05</v>
      </c>
      <c r="F220" s="160"/>
      <c r="G220" s="80">
        <f>ROUND(G198*E220,2)</f>
        <v>0</v>
      </c>
    </row>
    <row r="221" spans="1:255" ht="16.5" customHeight="1" x14ac:dyDescent="0.2">
      <c r="A221" s="27"/>
      <c r="C221" s="28"/>
      <c r="D221" s="56"/>
      <c r="E221" s="29"/>
      <c r="F221" s="30"/>
      <c r="G221" s="31"/>
    </row>
    <row r="222" spans="1:255" ht="16.5" customHeight="1" x14ac:dyDescent="0.25">
      <c r="A222" s="157"/>
      <c r="B222" s="158" t="s">
        <v>109</v>
      </c>
      <c r="C222" s="65"/>
      <c r="D222" s="151"/>
      <c r="E222" s="66"/>
      <c r="F222" s="66"/>
      <c r="G222" s="67">
        <f>G220+G218+G198</f>
        <v>0</v>
      </c>
    </row>
    <row r="223" spans="1:255" s="37" customFormat="1" ht="20.25" customHeight="1" x14ac:dyDescent="0.25">
      <c r="A223" s="33"/>
      <c r="B223"/>
      <c r="C223" s="57"/>
      <c r="D223" s="57"/>
      <c r="E223" s="57"/>
      <c r="F223" s="120"/>
      <c r="G223" s="41"/>
    </row>
    <row r="224" spans="1:255" s="37" customFormat="1" ht="20.25" customHeight="1" x14ac:dyDescent="0.25">
      <c r="A224" s="33"/>
      <c r="B224"/>
      <c r="C224" s="170"/>
      <c r="D224" s="170"/>
      <c r="E224" s="170"/>
      <c r="F224" s="120"/>
      <c r="G224" s="41"/>
    </row>
    <row r="225" spans="1:9" ht="15" customHeight="1" x14ac:dyDescent="0.2">
      <c r="A225" s="8"/>
      <c r="B225" s="118"/>
      <c r="D225" s="118"/>
      <c r="E225" s="171"/>
      <c r="F225" s="171"/>
      <c r="G225" s="171"/>
    </row>
    <row r="226" spans="1:9" s="37" customFormat="1" ht="20.25" customHeight="1" x14ac:dyDescent="0.3">
      <c r="A226" s="170" t="s">
        <v>110</v>
      </c>
      <c r="B226" s="170"/>
      <c r="D226" s="51"/>
      <c r="E226" s="35"/>
      <c r="F226" s="36"/>
      <c r="G226" s="36"/>
    </row>
    <row r="227" spans="1:9" s="37" customFormat="1" ht="20.25" customHeight="1" x14ac:dyDescent="0.3">
      <c r="A227" s="33"/>
      <c r="B227" s="34"/>
      <c r="C227" s="38" t="s">
        <v>111</v>
      </c>
      <c r="D227" s="52" t="s">
        <v>112</v>
      </c>
      <c r="E227" s="121"/>
      <c r="F227" s="59"/>
      <c r="G227" s="39" t="s">
        <v>113</v>
      </c>
    </row>
    <row r="228" spans="1:9" s="37" customFormat="1" ht="20.25" customHeight="1" x14ac:dyDescent="0.25">
      <c r="A228" s="33"/>
      <c r="B228"/>
      <c r="C228"/>
      <c r="D228" s="44"/>
      <c r="E228" s="122"/>
      <c r="F228" s="123"/>
      <c r="G228" s="41"/>
    </row>
    <row r="229" spans="1:9" s="37" customFormat="1" ht="20.25" customHeight="1" x14ac:dyDescent="0.25">
      <c r="A229" s="33"/>
      <c r="B229"/>
      <c r="C229" s="170"/>
      <c r="D229" s="170"/>
      <c r="E229" s="170"/>
      <c r="F229" s="120"/>
      <c r="G229" s="41"/>
    </row>
    <row r="230" spans="1:9" s="37" customFormat="1" ht="16.5" customHeight="1" x14ac:dyDescent="0.25">
      <c r="A230" s="33"/>
      <c r="B230"/>
      <c r="C230" s="42"/>
      <c r="D230" s="51"/>
      <c r="E230" s="33"/>
      <c r="F230" s="33"/>
      <c r="G230" s="41"/>
    </row>
    <row r="231" spans="1:9" s="37" customFormat="1" ht="20.25" customHeight="1" x14ac:dyDescent="0.25">
      <c r="A231" s="33"/>
      <c r="B231"/>
      <c r="C231" s="33"/>
      <c r="D231" s="51"/>
      <c r="E231"/>
      <c r="F231" s="33"/>
      <c r="G231" s="41"/>
    </row>
    <row r="232" spans="1:9" s="37" customFormat="1" ht="15.75" customHeight="1" x14ac:dyDescent="0.25">
      <c r="A232" s="33"/>
      <c r="B232"/>
      <c r="C232" s="33"/>
      <c r="D232" s="51"/>
      <c r="E232"/>
      <c r="F232" s="33"/>
      <c r="G232" s="40"/>
    </row>
    <row r="233" spans="1:9" s="37" customFormat="1" ht="15.75" customHeight="1" x14ac:dyDescent="0.25">
      <c r="A233" s="33"/>
      <c r="B233"/>
      <c r="C233" s="33"/>
      <c r="D233" s="51"/>
      <c r="E233"/>
      <c r="F233" s="33"/>
      <c r="G233" s="40"/>
    </row>
    <row r="234" spans="1:9" s="37" customFormat="1" ht="15.75" customHeight="1" x14ac:dyDescent="0.25">
      <c r="A234" s="33" t="s">
        <v>112</v>
      </c>
      <c r="B234" s="33"/>
      <c r="C234" s="36"/>
      <c r="D234" s="51"/>
      <c r="E234" s="33"/>
      <c r="F234" s="43"/>
      <c r="G234" s="41"/>
    </row>
    <row r="235" spans="1:9" s="37" customFormat="1" ht="15.75" customHeight="1" x14ac:dyDescent="0.25">
      <c r="A235" s="33"/>
      <c r="B235"/>
      <c r="C235" s="36"/>
      <c r="D235" s="51"/>
      <c r="E235" s="36"/>
      <c r="G235" s="42"/>
      <c r="I235" s="33"/>
    </row>
    <row r="236" spans="1:9" s="37" customFormat="1" ht="15.75" customHeight="1" x14ac:dyDescent="0.25">
      <c r="A236" s="33"/>
      <c r="B236" s="33"/>
      <c r="C236" s="33"/>
      <c r="D236" s="44"/>
      <c r="E236" s="44"/>
      <c r="G236" s="41"/>
      <c r="I236" s="33"/>
    </row>
    <row r="237" spans="1:9" s="37" customFormat="1" ht="15.75" customHeight="1" x14ac:dyDescent="0.25">
      <c r="A237" s="33"/>
      <c r="B237" s="33"/>
      <c r="C237" s="33"/>
      <c r="D237" s="44"/>
      <c r="E237" s="44"/>
      <c r="G237" s="41"/>
      <c r="I237" s="33"/>
    </row>
    <row r="238" spans="1:9" x14ac:dyDescent="0.2">
      <c r="A238" s="17"/>
      <c r="B238" s="18"/>
      <c r="C238" s="118"/>
      <c r="D238" s="50"/>
      <c r="E238" s="3"/>
      <c r="F238" s="4"/>
      <c r="G238" s="4"/>
    </row>
    <row r="239" spans="1:9" x14ac:dyDescent="0.2">
      <c r="A239" s="17"/>
      <c r="B239" s="18"/>
      <c r="C239" s="118"/>
      <c r="D239" s="50"/>
      <c r="E239" s="3"/>
      <c r="F239" s="4"/>
      <c r="G239" s="4"/>
    </row>
    <row r="240" spans="1:9" x14ac:dyDescent="0.2">
      <c r="A240" s="17"/>
      <c r="B240" s="18"/>
      <c r="C240" s="118"/>
      <c r="D240" s="50"/>
      <c r="E240" s="3"/>
      <c r="F240" s="4"/>
      <c r="G240" s="4"/>
    </row>
    <row r="241" spans="1:7" x14ac:dyDescent="0.2">
      <c r="A241" s="17"/>
      <c r="B241" s="18"/>
      <c r="C241" s="118"/>
      <c r="D241" s="50"/>
      <c r="E241" s="3"/>
      <c r="F241" s="4"/>
      <c r="G241" s="4"/>
    </row>
    <row r="242" spans="1:7" x14ac:dyDescent="0.2">
      <c r="A242" s="17"/>
      <c r="B242" s="18"/>
      <c r="C242" s="118"/>
      <c r="D242" s="50"/>
      <c r="E242" s="3"/>
      <c r="F242" s="4"/>
      <c r="G242" s="4"/>
    </row>
    <row r="243" spans="1:7" x14ac:dyDescent="0.2">
      <c r="A243" s="17"/>
      <c r="B243" s="18"/>
      <c r="C243" s="118"/>
      <c r="D243" s="50"/>
      <c r="E243" s="3"/>
      <c r="F243" s="4"/>
      <c r="G243" s="4"/>
    </row>
  </sheetData>
  <sheetProtection algorithmName="SHA-512" hashValue="VcPQl+q9CwOXRM58fFitKT5NhWI+Wkja83E5DEC+Fhm4K4j0dgGTNs8OZ5P4c3/fGkyJTEoq7zSacFhB6u+iCg==" saltValue="gVICNHWxqxyA6QP7o/TJlw==" spinCount="100000" sheet="1" objects="1" scenarios="1"/>
  <mergeCells count="22">
    <mergeCell ref="A7:G7"/>
    <mergeCell ref="A8:G8"/>
    <mergeCell ref="A9:G9"/>
    <mergeCell ref="A10:G10"/>
    <mergeCell ref="A226:B226"/>
    <mergeCell ref="B12:D13"/>
    <mergeCell ref="B220:D220"/>
    <mergeCell ref="C229:E229"/>
    <mergeCell ref="E225:G225"/>
    <mergeCell ref="F16:G16"/>
    <mergeCell ref="F15:G15"/>
    <mergeCell ref="IT20:IU20"/>
    <mergeCell ref="C224:E224"/>
    <mergeCell ref="B201:D201"/>
    <mergeCell ref="B202:D202"/>
    <mergeCell ref="B203:D203"/>
    <mergeCell ref="B210:D210"/>
    <mergeCell ref="B211:D211"/>
    <mergeCell ref="B212:D212"/>
    <mergeCell ref="B213:D213"/>
    <mergeCell ref="B214:D214"/>
    <mergeCell ref="B215:D215"/>
  </mergeCells>
  <phoneticPr fontId="21" type="noConversion"/>
  <pageMargins left="0.70866141732283472" right="0.70866141732283472" top="0.74803149606299213" bottom="0.74803149606299213" header="0.31496062992125984" footer="0.31496062992125984"/>
  <pageSetup scale="55" orientation="portrait" r:id="rId1"/>
  <rowBreaks count="4" manualBreakCount="4">
    <brk id="44" max="6" man="1"/>
    <brk id="88" max="6" man="1"/>
    <brk id="137" max="6" man="1"/>
    <brk id="18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Props1.xml><?xml version="1.0" encoding="utf-8"?>
<ds:datastoreItem xmlns:ds="http://schemas.openxmlformats.org/officeDocument/2006/customXml" ds:itemID="{93B8F5CA-52E5-47A0-BA88-E44974FA385D}"/>
</file>

<file path=customXml/itemProps2.xml><?xml version="1.0" encoding="utf-8"?>
<ds:datastoreItem xmlns:ds="http://schemas.openxmlformats.org/officeDocument/2006/customXml" ds:itemID="{2C019B93-B30C-4FB6-A987-45D72FBCA7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C20BDB-9653-472F-83DC-721BC6D84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2021-05-11T13:56:14Z</cp:lastPrinted>
  <dcterms:created xsi:type="dcterms:W3CDTF">2017-10-31T11:14:28Z</dcterms:created>
  <dcterms:modified xsi:type="dcterms:W3CDTF">2021-05-11T14:03:21Z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