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zuna\Desktop\2021-038\New\PJ San Juan dela Maguana\"/>
    </mc:Choice>
  </mc:AlternateContent>
  <xr:revisionPtr revIDLastSave="0" documentId="13_ncr:1_{11D0BD0C-48EF-4942-9CC1-83651FCD4FF0}" xr6:coauthVersionLast="46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resupuesto" sheetId="5" r:id="rId1"/>
  </sheets>
  <definedNames>
    <definedName name="_xlnm.Print_Area" localSheetId="0">Presupuesto!$A$1:$G$152</definedName>
    <definedName name="_xlnm.Print_Titles" localSheetId="0">Presupuesto!$1:$14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4" i="5" l="1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59" i="5"/>
  <c r="F60" i="5"/>
  <c r="F61" i="5"/>
  <c r="F62" i="5"/>
  <c r="F63" i="5"/>
  <c r="F64" i="5"/>
  <c r="F67" i="5"/>
  <c r="F68" i="5"/>
  <c r="F71" i="5"/>
  <c r="F72" i="5"/>
  <c r="F73" i="5"/>
  <c r="F74" i="5"/>
  <c r="F75" i="5"/>
  <c r="F76" i="5"/>
  <c r="F77" i="5"/>
  <c r="F78" i="5"/>
  <c r="F79" i="5"/>
  <c r="F83" i="5"/>
  <c r="F84" i="5"/>
  <c r="F85" i="5"/>
  <c r="F86" i="5"/>
  <c r="F87" i="5"/>
  <c r="F88" i="5"/>
  <c r="F89" i="5"/>
  <c r="A121" i="5"/>
  <c r="A122" i="5" s="1"/>
  <c r="A123" i="5" s="1"/>
  <c r="A115" i="5"/>
  <c r="A116" i="5" s="1"/>
  <c r="A117" i="5" s="1"/>
  <c r="A93" i="5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8" i="5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F122" i="5"/>
  <c r="F123" i="5"/>
  <c r="F116" i="5"/>
  <c r="F117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115" i="5"/>
  <c r="F82" i="5"/>
  <c r="F81" i="5"/>
  <c r="F80" i="5"/>
  <c r="F70" i="5"/>
  <c r="F69" i="5"/>
  <c r="F66" i="5"/>
  <c r="F65" i="5"/>
  <c r="F121" i="5"/>
  <c r="F93" i="5"/>
  <c r="F58" i="5"/>
  <c r="F18" i="5"/>
  <c r="A58" i="5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G90" i="5" l="1"/>
  <c r="G55" i="5"/>
  <c r="G124" i="5"/>
  <c r="G118" i="5"/>
  <c r="G112" i="5"/>
  <c r="G127" i="5" l="1"/>
  <c r="G131" i="5" l="1"/>
  <c r="G140" i="5"/>
  <c r="G132" i="5"/>
  <c r="G143" i="5"/>
  <c r="G130" i="5"/>
  <c r="G142" i="5"/>
  <c r="G141" i="5"/>
  <c r="G144" i="5"/>
  <c r="G149" i="5"/>
  <c r="G133" i="5" l="1"/>
  <c r="G135" i="5" s="1"/>
  <c r="G137" i="5" s="1"/>
  <c r="G139" i="5" l="1"/>
  <c r="G145" i="5" s="1"/>
  <c r="G147" i="5" s="1"/>
  <c r="G151" i="5" s="1"/>
</calcChain>
</file>

<file path=xl/sharedStrings.xml><?xml version="1.0" encoding="utf-8"?>
<sst xmlns="http://schemas.openxmlformats.org/spreadsheetml/2006/main" count="238" uniqueCount="126">
  <si>
    <t>OBRA:</t>
  </si>
  <si>
    <t>UBIC.:</t>
  </si>
  <si>
    <t>Solicitado por :</t>
  </si>
  <si>
    <t>Preparado por :</t>
  </si>
  <si>
    <t>Part.</t>
  </si>
  <si>
    <t>Descripción</t>
  </si>
  <si>
    <t>Cant.</t>
  </si>
  <si>
    <t>Sub-total</t>
  </si>
  <si>
    <t>PRIMER NIVEL</t>
  </si>
  <si>
    <t>BAÑOS PUBLICOS PARA CABALLEROS 1ER NIVEL</t>
  </si>
  <si>
    <t>Desmonte de aparatos sanitarios existentes (inodoros, lavamanos, orinales, etc.)</t>
  </si>
  <si>
    <t>ud</t>
  </si>
  <si>
    <t>Desmonte de plafón existente</t>
  </si>
  <si>
    <t>m2</t>
  </si>
  <si>
    <t>Demolición de cerámicas de pared y pisos existentes</t>
  </si>
  <si>
    <t>Desmonte luminarias existentes</t>
  </si>
  <si>
    <t>Desmonte de puerta  existentes</t>
  </si>
  <si>
    <t>Desmonte de tope para lavamanos existente</t>
  </si>
  <si>
    <t>Desmonte de divisiones en baño existentes</t>
  </si>
  <si>
    <t>División en muro de bloque de 6''</t>
  </si>
  <si>
    <t>Pañete en muros</t>
  </si>
  <si>
    <t>Zapata de muros de 0.45  x 0.20 m</t>
  </si>
  <si>
    <t>m3</t>
  </si>
  <si>
    <t>Viga de amarre de 0.15 x 0.20 m</t>
  </si>
  <si>
    <t>Suministro e instalación de puerta en caoba de 1.00 x 2.10 puerta simple batiente, marcos y hojas panelada similar a la existente con manija  en acero inoxidable L de 1/2 de proyección</t>
  </si>
  <si>
    <t>Suministro e instalación de puerta en poli metal color  caoba de 0.90 x 2.10</t>
  </si>
  <si>
    <t>Suministro e Instalación de Divisiones de Inodoros de plástico sólido, Color Blanco, de alta resistencia</t>
  </si>
  <si>
    <t>Suministro e Instalación Porcelanato de pared de 0.30m x 0.60m en tonos claros acorde con el porcelanato de piso</t>
  </si>
  <si>
    <t>Suministro e Instalación de Porcelanato de piso 0.60m x 0.60m en tono claros acorde con los porcelanatos de pared, antideslizantes.</t>
  </si>
  <si>
    <t>Suministro e Instalación de Plafón 2'' x 2''  x 7mm vinil yeso (incluye estructura en metal Maint Tee y Cross Tee)</t>
  </si>
  <si>
    <t>Confección e Instalación de Base de meseta de granito en hierro. Incluye tratamiento anticorrosivo, con angulares de 1  ½" x 3/16''</t>
  </si>
  <si>
    <t xml:space="preserve">Suministro e Instalación de Inodoro elongado con asiento de caída lenta,push button , acabado pulido. </t>
  </si>
  <si>
    <t>Suministro e instalación de lavamanos de porcelana ovalado bajo meseta, altura 16 1/4" , ancho 1901/4" blanco, antimanchas de un hoyo para un grifo monomando. (Incluye piezas y M.O.)</t>
  </si>
  <si>
    <t>Suministro e Instalación de Espejos con marco de aluminio de 1", con dimensiones de 1.00 mt x 0.70 mt</t>
  </si>
  <si>
    <t>Suministro e instalación de Llave monomando para lavamanos, monomando de lavado con contra, cuadrado inclinado 1/2"-14 NPSM</t>
  </si>
  <si>
    <t>Suministro e Instalación Dosificador para jabón líquido</t>
  </si>
  <si>
    <t>Suministro e Instalación de Dispensador de acero inoxidable para rollos grandes de papel higiénico</t>
  </si>
  <si>
    <t>Suministro e Instalación de Dispensador Automático de Rollos de Papel Toalla Estándar fabricado en acero inoxidable con acabado satinado</t>
  </si>
  <si>
    <t>Suministro e Instalación de Lámparas para luminarias Led 2x2 de plafón parabólicas con tubos T8 de 18W 24", 800 LM, 4000 K, 120-277 VAC, 40MIL horas CERTIFICACIÓN UL. .</t>
  </si>
  <si>
    <t>Suministro e Instalación de extractor según detalles de planos</t>
  </si>
  <si>
    <t>Suministro e Instalación de salida cenitales</t>
  </si>
  <si>
    <t>Suministro e instalación de Interruptores sencillos Tecnopolímero Color blanco (pure white) con botoneras color blanco control axial y placa dedicada de soporte</t>
  </si>
  <si>
    <t>Suministro e instalación de tomacorrientes dobles 120 V Tecnopolímero color blanco</t>
  </si>
  <si>
    <t>Suministro e instalación de meseta de Granito natural negro Galaxy,(incluye zócalo de 0.10 m y falda de 0.25m)</t>
  </si>
  <si>
    <t>p2</t>
  </si>
  <si>
    <t xml:space="preserve">Suministro e Instalación de Desagüe de piso de 2", niquelado, con parilla cuadrada en acero inoxidable. </t>
  </si>
  <si>
    <t>Suministro e Instalación de Tuberías y piezas sanitaria para suministro de agua y drenaje sanitario en PVC Semipresión</t>
  </si>
  <si>
    <t>pa</t>
  </si>
  <si>
    <t>Mano de Obra Plomero ( Instalación de tuberias, piezas, conexiones y modificaciones)</t>
  </si>
  <si>
    <t>Traslado y bote de escombros(tres viaje en camion de 6 Mets)</t>
  </si>
  <si>
    <t>viaje</t>
  </si>
  <si>
    <t>Limpieza continua y final</t>
  </si>
  <si>
    <t>REMOZAMIENTO DE BAÑO PUBLICO DE DAMAS (PRIMER NIVEL)</t>
  </si>
  <si>
    <t>Desmonte de divisiones en baños existentes</t>
  </si>
  <si>
    <t>Suministro e Instalación de Meseta de granito natural negro Galaxy</t>
  </si>
  <si>
    <t xml:space="preserve">Suministro e Instalación de Desagüe de piso de 2", niquelado, con parilla cuadrada en acero inoxidable </t>
  </si>
  <si>
    <t>Suministro e Instalación de Lavamanos de porcelana ovalado bajo meseta, Altura 16 1/4'', Ancho 1901/4'' blanco, antimanchas de un hoyo  para un grifo monomando</t>
  </si>
  <si>
    <t>Suministro e Instalación de Lavamanos ovalado empotrado en la pared sin pedestal</t>
  </si>
  <si>
    <t>Suministro e Instalación de Llave monomando para lavamanos</t>
  </si>
  <si>
    <t>Suministro e Instalación Dosificador para jabón líquido electrónico de baterías con sensor</t>
  </si>
  <si>
    <t>Suministro e Instalación de Toma-corrientes dobles 120 v. Polímero color blanco</t>
  </si>
  <si>
    <t>Suministro e Instalación de Interruptores sencillo Polímero Color blanco (Pure White) con botoneras color blanco control axial y placa dedicada de soporte</t>
  </si>
  <si>
    <t>Suministro e Instalación de salidas cenitales</t>
  </si>
  <si>
    <t>Traslado y bote de escombros(Dos viaje en camion de 6 Mets)</t>
  </si>
  <si>
    <t>Demolición de huellas y contrahuellas de escalones frontales cuatro unidades de 4.50mts (incluye bote de material)</t>
  </si>
  <si>
    <t>Demolición de acera y contén parte frontal</t>
  </si>
  <si>
    <t>Bote de material demolido</t>
  </si>
  <si>
    <t>ml</t>
  </si>
  <si>
    <t>Excavación de zapata de muros de bloques de 8</t>
  </si>
  <si>
    <t>Bote de material excavado</t>
  </si>
  <si>
    <t>Zapata de muros de bloques de 8</t>
  </si>
  <si>
    <t>Muros de block de 8 para sostener  (bastones a 0.60 mts)</t>
  </si>
  <si>
    <t>Viga de amarre de 0.20 x 0.20</t>
  </si>
  <si>
    <t>Pañete en muro de block</t>
  </si>
  <si>
    <t>Losa de piso con acero malla de 0.10 x 0.10 ms</t>
  </si>
  <si>
    <t>Relleno compactado con material clasificado</t>
  </si>
  <si>
    <t>Acera en terminación violinada usar sellador para hormigón en rampa de minusválidos(incluye suministro e instalación de acero malla)</t>
  </si>
  <si>
    <t>Acera frontal en terminación violinada (incluye suministro e instalación de acero malla)</t>
  </si>
  <si>
    <t>Señalización de rampa para personas con discapacidad</t>
  </si>
  <si>
    <t>Limpieza final</t>
  </si>
  <si>
    <t>PINTURA</t>
  </si>
  <si>
    <t>MISCELANEOS</t>
  </si>
  <si>
    <t>Reparación de tordo de puerta en entrada principal</t>
  </si>
  <si>
    <t>Rampa peatonal de 5 mts2 en hormigón (rallado). incluye demolición. Bote  y  relleno (ver diseño de palnos)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</si>
  <si>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</si>
  <si>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</si>
  <si>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</si>
  <si>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</si>
  <si>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</si>
  <si>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</si>
  <si>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</si>
  <si>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</si>
  <si>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</si>
  <si>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</si>
  <si>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</si>
  <si>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</si>
  <si>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</si>
  <si>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</si>
  <si>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</si>
  <si>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</si>
  <si>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</si>
  <si>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</si>
  <si>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</si>
  <si>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</si>
  <si>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</si>
  <si>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</si>
  <si>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 xml:space="preserve">____________________________                                                                                               </t>
  </si>
  <si>
    <t>ACCESIBILIDAD Y DIGNIFICACIÓN PALACIO DE JUSTICIA SAN JUAN DE LA MAGUANA</t>
  </si>
  <si>
    <t>Fecha :</t>
  </si>
  <si>
    <t>PALACIO DE JUSTICIA SAN JUAN DE LA MAGUANA</t>
  </si>
  <si>
    <t>Precio</t>
  </si>
  <si>
    <t>Valor  ($RD)</t>
  </si>
  <si>
    <t>RAMPA PARA PERSONAS CON DISCAPACIDAD Y ACERAS</t>
  </si>
  <si>
    <t xml:space="preserve">ACCESIBILIDAD </t>
  </si>
  <si>
    <t>Ud.</t>
  </si>
  <si>
    <t>baño</t>
  </si>
  <si>
    <t>Suministro  e instalación de barra para personas con discapacidad en acero inoxidable redonda de 1 1/2" x 36" de longitud.</t>
  </si>
  <si>
    <t>Suministro e instalación de puerta en poli metal color  caoba de 0.90 x 2.10 mts</t>
  </si>
  <si>
    <t>Suministro e Instalación de pisos en porcelanato de alto trafico antideslizante color gris formato de 60 x 60(Europeo de buena calidaad)</t>
  </si>
  <si>
    <t xml:space="preserve">Confección e instalación de baranda en Rampa de acceso para personas con discapacidad en Acero Inoxidable de tubos  de 2" y 1 1/2" </t>
  </si>
  <si>
    <t>Construccion de conten nuevo</t>
  </si>
  <si>
    <t>Suministro e Instalcion de  huellas y contrahuellas en granito fondo blanco (incluye zócalos)</t>
  </si>
  <si>
    <t>Suministro y aplicación de pintura exterior  (incluye resane de imperfecciones en pañete) en area frontal</t>
  </si>
  <si>
    <t>Suministro y aplicación de pintura interio semi-gloss en pasillos y salas de audiencias</t>
  </si>
  <si>
    <t>Suministro y aplicación de pintura de transito en contén frontal(50ml)</t>
  </si>
  <si>
    <t>Mantenimiento puertas en caoba(una hoja)1.00 x 2.50 mts, incluye desmontura, rapillado, pintura, cambio de llavin y instalacion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</si>
</sst>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5" formatCode="_(&quot;RD$&quot;* #,##0.00_);_(&quot;RD$&quot;* \(#,##0.00\);_(&quot;RD$&quot;* &quot;-&quot;??_);_(@_)"/>
    <numFmt numFmtId="167" formatCode="_-* #,##0.00\ _P_t_s_-;\-* #,##0.00\ _P_t_s_-;_-* &quot;-&quot;??\ _P_t_s_-;_-@_-"/>
    <numFmt numFmtId="168" formatCode="[$$-2C0A]\ #,##0.00"/>
    <numFmt numFmtId="169" formatCode="0.0"/>
    <numFmt numFmtId="170" formatCode="_-* #,##0.00\ &quot;Pts&quot;_-;\-* #,##0.00\ &quot;Pts&quot;_-;_-* &quot;-&quot;??\ &quot;Pts&quot;_-;_-@_-"/>
    <numFmt numFmtId="171" formatCode="&quot;$&quot;\ #,##0.00"/>
    <numFmt numFmtId="175" formatCode="[$-1C0A]d&quot; de &quot;mmmm&quot; de &quot;yyyy;@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4"/>
      <name val="Times New Roman"/>
      <family val="1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rgb="FFFF0000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5">
    <xf numFmtId="0" fontId="0" fillId="0" borderId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9" fontId="17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4" fillId="0" borderId="0" xfId="1" applyFont="1" applyAlignment="1">
      <alignment horizontal="right"/>
    </xf>
    <xf numFmtId="167" fontId="4" fillId="0" borderId="0" xfId="1" applyNumberFormat="1" applyFont="1" applyAlignment="1">
      <alignment horizontal="right"/>
    </xf>
    <xf numFmtId="2" fontId="2" fillId="0" borderId="0" xfId="0" applyNumberFormat="1" applyFont="1"/>
    <xf numFmtId="43" fontId="2" fillId="0" borderId="0" xfId="0" applyNumberFormat="1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168" fontId="4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4" fontId="12" fillId="0" borderId="0" xfId="0" applyNumberFormat="1" applyFont="1"/>
    <xf numFmtId="0" fontId="6" fillId="0" borderId="0" xfId="0" applyFont="1"/>
    <xf numFmtId="0" fontId="11" fillId="3" borderId="0" xfId="0" applyFont="1" applyFill="1"/>
    <xf numFmtId="168" fontId="13" fillId="0" borderId="0" xfId="1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1" fillId="3" borderId="0" xfId="0" applyFont="1" applyFill="1" applyAlignment="1">
      <alignment horizontal="center"/>
    </xf>
    <xf numFmtId="4" fontId="12" fillId="0" borderId="0" xfId="1" applyNumberFormat="1" applyFont="1" applyFill="1" applyBorder="1" applyAlignment="1" applyProtection="1">
      <alignment horizontal="center"/>
    </xf>
    <xf numFmtId="0" fontId="23" fillId="0" borderId="0" xfId="0" applyFont="1"/>
    <xf numFmtId="0" fontId="15" fillId="0" borderId="0" xfId="0" applyFont="1" applyAlignment="1">
      <alignment horizontal="left" vertical="center" readingOrder="1"/>
    </xf>
    <xf numFmtId="2" fontId="25" fillId="4" borderId="0" xfId="1" applyNumberFormat="1" applyFont="1" applyFill="1" applyBorder="1" applyAlignment="1">
      <alignment horizontal="right"/>
    </xf>
    <xf numFmtId="43" fontId="25" fillId="4" borderId="0" xfId="1" applyFont="1" applyFill="1" applyBorder="1" applyAlignment="1">
      <alignment horizontal="right"/>
    </xf>
    <xf numFmtId="40" fontId="25" fillId="4" borderId="0" xfId="1" applyNumberFormat="1" applyFont="1" applyFill="1" applyBorder="1" applyAlignment="1">
      <alignment horizontal="right"/>
    </xf>
    <xf numFmtId="165" fontId="25" fillId="4" borderId="0" xfId="9" applyFont="1" applyFill="1" applyBorder="1" applyAlignment="1">
      <alignment horizontal="right"/>
    </xf>
    <xf numFmtId="0" fontId="9" fillId="0" borderId="3" xfId="0" applyFont="1" applyBorder="1" applyAlignment="1">
      <alignment horizontal="left" vertical="center" wrapText="1"/>
    </xf>
    <xf numFmtId="43" fontId="9" fillId="0" borderId="1" xfId="1" applyFont="1" applyFill="1" applyBorder="1" applyAlignment="1">
      <alignment horizontal="right"/>
    </xf>
    <xf numFmtId="0" fontId="9" fillId="0" borderId="3" xfId="0" applyFont="1" applyBorder="1"/>
    <xf numFmtId="168" fontId="9" fillId="0" borderId="3" xfId="0" applyNumberFormat="1" applyFont="1" applyBorder="1" applyAlignment="1">
      <alignment horizontal="left" vertical="center" wrapText="1"/>
    </xf>
    <xf numFmtId="43" fontId="9" fillId="0" borderId="3" xfId="1" applyFont="1" applyFill="1" applyBorder="1" applyAlignment="1">
      <alignment horizontal="right"/>
    </xf>
    <xf numFmtId="0" fontId="9" fillId="0" borderId="3" xfId="0" applyFont="1" applyBorder="1" applyAlignment="1">
      <alignment wrapText="1"/>
    </xf>
    <xf numFmtId="43" fontId="9" fillId="0" borderId="2" xfId="1" applyFont="1" applyFill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4" fontId="9" fillId="0" borderId="3" xfId="16" applyNumberFormat="1" applyFont="1" applyBorder="1" applyAlignment="1">
      <alignment horizontal="center" vertical="center"/>
    </xf>
    <xf numFmtId="43" fontId="9" fillId="0" borderId="3" xfId="1" applyFont="1" applyFill="1" applyBorder="1" applyAlignment="1">
      <alignment horizontal="center" vertical="center" wrapText="1"/>
    </xf>
    <xf numFmtId="168" fontId="9" fillId="0" borderId="12" xfId="0" applyNumberFormat="1" applyFont="1" applyBorder="1"/>
    <xf numFmtId="168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/>
    </xf>
    <xf numFmtId="43" fontId="9" fillId="0" borderId="12" xfId="1" applyFont="1" applyFill="1" applyBorder="1" applyAlignment="1">
      <alignment horizontal="center" vertical="center" wrapText="1"/>
    </xf>
    <xf numFmtId="43" fontId="30" fillId="0" borderId="11" xfId="1" applyFont="1" applyFill="1" applyBorder="1" applyAlignment="1">
      <alignment horizontal="center" vertical="center" wrapText="1"/>
    </xf>
    <xf numFmtId="43" fontId="9" fillId="0" borderId="11" xfId="1" applyFont="1" applyFill="1" applyBorder="1" applyAlignment="1">
      <alignment horizontal="right"/>
    </xf>
    <xf numFmtId="43" fontId="9" fillId="0" borderId="13" xfId="1" applyFont="1" applyFill="1" applyBorder="1" applyAlignment="1">
      <alignment horizontal="right"/>
    </xf>
    <xf numFmtId="0" fontId="9" fillId="0" borderId="11" xfId="0" applyFont="1" applyBorder="1" applyAlignment="1">
      <alignment wrapText="1"/>
    </xf>
    <xf numFmtId="43" fontId="30" fillId="0" borderId="3" xfId="1" applyFont="1" applyFill="1" applyBorder="1" applyAlignment="1">
      <alignment horizontal="right"/>
    </xf>
    <xf numFmtId="4" fontId="9" fillId="0" borderId="9" xfId="16" applyNumberFormat="1" applyFont="1" applyBorder="1" applyAlignment="1">
      <alignment horizontal="center" vertical="center"/>
    </xf>
    <xf numFmtId="4" fontId="9" fillId="0" borderId="12" xfId="16" applyNumberFormat="1" applyFont="1" applyBorder="1" applyAlignment="1">
      <alignment horizontal="center" vertical="center"/>
    </xf>
    <xf numFmtId="4" fontId="9" fillId="0" borderId="11" xfId="16" applyNumberFormat="1" applyFont="1" applyBorder="1" applyAlignment="1">
      <alignment horizontal="center" vertical="center"/>
    </xf>
    <xf numFmtId="43" fontId="9" fillId="0" borderId="3" xfId="1" applyFont="1" applyFill="1" applyBorder="1" applyAlignment="1">
      <alignment horizontal="right" vertical="center"/>
    </xf>
    <xf numFmtId="2" fontId="9" fillId="0" borderId="9" xfId="0" applyNumberFormat="1" applyFont="1" applyBorder="1" applyAlignment="1">
      <alignment horizontal="center" vertical="center"/>
    </xf>
    <xf numFmtId="4" fontId="9" fillId="0" borderId="10" xfId="16" applyNumberFormat="1" applyFont="1" applyBorder="1" applyAlignment="1">
      <alignment horizontal="center" vertical="center"/>
    </xf>
    <xf numFmtId="4" fontId="9" fillId="0" borderId="14" xfId="16" applyNumberFormat="1" applyFont="1" applyBorder="1" applyAlignment="1">
      <alignment horizontal="center" vertical="center"/>
    </xf>
    <xf numFmtId="4" fontId="9" fillId="0" borderId="15" xfId="16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10" fontId="9" fillId="0" borderId="3" xfId="24" applyNumberFormat="1" applyFont="1" applyBorder="1" applyAlignment="1">
      <alignment horizontal="center" vertical="center"/>
    </xf>
    <xf numFmtId="43" fontId="20" fillId="0" borderId="3" xfId="1" applyFont="1" applyFill="1" applyBorder="1" applyAlignment="1">
      <alignment horizontal="right" vertical="center"/>
    </xf>
    <xf numFmtId="165" fontId="20" fillId="0" borderId="3" xfId="9" applyFont="1" applyFill="1" applyBorder="1" applyAlignment="1">
      <alignment horizontal="right" vertical="center"/>
    </xf>
    <xf numFmtId="165" fontId="10" fillId="2" borderId="6" xfId="9" applyFont="1" applyFill="1" applyBorder="1" applyAlignment="1">
      <alignment horizontal="right" vertical="center"/>
    </xf>
    <xf numFmtId="165" fontId="10" fillId="0" borderId="3" xfId="9" applyFont="1" applyFill="1" applyBorder="1" applyAlignment="1">
      <alignment horizontal="right" vertical="center"/>
    </xf>
    <xf numFmtId="169" fontId="9" fillId="2" borderId="4" xfId="0" applyNumberFormat="1" applyFont="1" applyFill="1" applyBorder="1"/>
    <xf numFmtId="2" fontId="10" fillId="2" borderId="5" xfId="0" applyNumberFormat="1" applyFont="1" applyFill="1" applyBorder="1" applyAlignment="1">
      <alignment vertical="center"/>
    </xf>
    <xf numFmtId="2" fontId="10" fillId="2" borderId="5" xfId="1" applyNumberFormat="1" applyFont="1" applyFill="1" applyBorder="1" applyAlignment="1">
      <alignment horizontal="right"/>
    </xf>
    <xf numFmtId="43" fontId="10" fillId="2" borderId="5" xfId="1" applyFont="1" applyFill="1" applyBorder="1" applyAlignment="1">
      <alignment horizontal="right"/>
    </xf>
    <xf numFmtId="40" fontId="10" fillId="2" borderId="5" xfId="1" applyNumberFormat="1" applyFont="1" applyFill="1" applyBorder="1" applyAlignment="1">
      <alignment horizontal="right"/>
    </xf>
    <xf numFmtId="169" fontId="9" fillId="4" borderId="0" xfId="0" applyNumberFormat="1" applyFont="1" applyFill="1" applyBorder="1"/>
    <xf numFmtId="2" fontId="10" fillId="4" borderId="0" xfId="1" applyNumberFormat="1" applyFont="1" applyFill="1" applyBorder="1" applyAlignment="1">
      <alignment horizontal="right"/>
    </xf>
    <xf numFmtId="43" fontId="10" fillId="4" borderId="0" xfId="1" applyFont="1" applyFill="1" applyBorder="1" applyAlignment="1">
      <alignment horizontal="center"/>
    </xf>
    <xf numFmtId="40" fontId="10" fillId="4" borderId="0" xfId="1" applyNumberFormat="1" applyFont="1" applyFill="1" applyBorder="1" applyAlignment="1">
      <alignment horizontal="right"/>
    </xf>
    <xf numFmtId="165" fontId="10" fillId="4" borderId="0" xfId="9" applyFont="1" applyFill="1" applyBorder="1" applyAlignment="1">
      <alignment horizontal="right"/>
    </xf>
    <xf numFmtId="2" fontId="18" fillId="0" borderId="3" xfId="0" applyNumberFormat="1" applyFont="1" applyBorder="1" applyAlignment="1">
      <alignment horizontal="center" vertical="center"/>
    </xf>
    <xf numFmtId="2" fontId="26" fillId="4" borderId="0" xfId="0" applyNumberFormat="1" applyFont="1" applyFill="1" applyBorder="1" applyAlignment="1">
      <alignment vertical="center"/>
    </xf>
    <xf numFmtId="0" fontId="31" fillId="4" borderId="0" xfId="0" applyFont="1" applyFill="1" applyBorder="1" applyAlignment="1">
      <alignment vertical="center"/>
    </xf>
    <xf numFmtId="0" fontId="26" fillId="4" borderId="0" xfId="0" applyFont="1" applyFill="1" applyBorder="1"/>
    <xf numFmtId="43" fontId="26" fillId="4" borderId="0" xfId="0" applyNumberFormat="1" applyFont="1" applyFill="1" applyBorder="1"/>
    <xf numFmtId="2" fontId="10" fillId="4" borderId="0" xfId="0" applyNumberFormat="1" applyFont="1" applyFill="1" applyBorder="1" applyAlignment="1">
      <alignment horizontal="center" vertical="center"/>
    </xf>
    <xf numFmtId="2" fontId="10" fillId="4" borderId="0" xfId="0" applyNumberFormat="1" applyFont="1" applyFill="1" applyBorder="1" applyAlignment="1">
      <alignment vertical="center"/>
    </xf>
    <xf numFmtId="2" fontId="6" fillId="4" borderId="0" xfId="0" applyNumberFormat="1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 vertical="justify"/>
    </xf>
    <xf numFmtId="4" fontId="4" fillId="4" borderId="0" xfId="16" applyNumberFormat="1" applyFill="1" applyBorder="1" applyAlignment="1">
      <alignment horizontal="right"/>
    </xf>
    <xf numFmtId="4" fontId="4" fillId="4" borderId="0" xfId="16" applyNumberFormat="1" applyFill="1" applyBorder="1" applyAlignment="1">
      <alignment horizontal="center"/>
    </xf>
    <xf numFmtId="43" fontId="4" fillId="4" borderId="0" xfId="0" applyNumberFormat="1" applyFont="1" applyFill="1" applyBorder="1" applyAlignment="1">
      <alignment horizontal="right"/>
    </xf>
    <xf numFmtId="43" fontId="4" fillId="4" borderId="0" xfId="1" applyFont="1" applyFill="1" applyBorder="1" applyAlignment="1">
      <alignment horizontal="right"/>
    </xf>
    <xf numFmtId="43" fontId="9" fillId="0" borderId="1" xfId="1" applyFont="1" applyFill="1" applyBorder="1" applyAlignment="1">
      <alignment horizontal="right" vertical="center"/>
    </xf>
    <xf numFmtId="2" fontId="9" fillId="0" borderId="12" xfId="0" applyNumberFormat="1" applyFont="1" applyBorder="1" applyAlignment="1">
      <alignment horizontal="center" vertical="center"/>
    </xf>
    <xf numFmtId="169" fontId="11" fillId="2" borderId="7" xfId="0" applyNumberFormat="1" applyFont="1" applyFill="1" applyBorder="1" applyAlignment="1">
      <alignment vertical="center"/>
    </xf>
    <xf numFmtId="2" fontId="14" fillId="2" borderId="8" xfId="0" applyNumberFormat="1" applyFont="1" applyFill="1" applyBorder="1" applyAlignment="1">
      <alignment vertical="center"/>
    </xf>
    <xf numFmtId="2" fontId="14" fillId="2" borderId="8" xfId="1" applyNumberFormat="1" applyFont="1" applyFill="1" applyBorder="1" applyAlignment="1">
      <alignment horizontal="right" vertical="center"/>
    </xf>
    <xf numFmtId="43" fontId="14" fillId="2" borderId="8" xfId="1" applyFont="1" applyFill="1" applyBorder="1" applyAlignment="1">
      <alignment horizontal="center" vertical="center"/>
    </xf>
    <xf numFmtId="40" fontId="14" fillId="2" borderId="8" xfId="1" applyNumberFormat="1" applyFont="1" applyFill="1" applyBorder="1" applyAlignment="1">
      <alignment horizontal="right" vertical="center"/>
    </xf>
    <xf numFmtId="165" fontId="14" fillId="2" borderId="9" xfId="9" applyFont="1" applyFill="1" applyBorder="1" applyAlignment="1">
      <alignment horizontal="right" vertical="center"/>
    </xf>
    <xf numFmtId="2" fontId="7" fillId="4" borderId="0" xfId="0" applyNumberFormat="1" applyFont="1" applyFill="1" applyBorder="1"/>
    <xf numFmtId="2" fontId="7" fillId="4" borderId="0" xfId="1" applyNumberFormat="1" applyFont="1" applyFill="1" applyBorder="1" applyAlignment="1">
      <alignment horizontal="right"/>
    </xf>
    <xf numFmtId="43" fontId="7" fillId="4" borderId="0" xfId="1" applyFont="1" applyFill="1" applyBorder="1" applyAlignment="1">
      <alignment horizontal="center"/>
    </xf>
    <xf numFmtId="165" fontId="7" fillId="4" borderId="0" xfId="9" applyFont="1" applyFill="1" applyBorder="1" applyAlignment="1">
      <alignment horizontal="right"/>
    </xf>
    <xf numFmtId="0" fontId="29" fillId="4" borderId="0" xfId="0" applyFont="1" applyFill="1" applyBorder="1" applyAlignment="1">
      <alignment vertical="center"/>
    </xf>
    <xf numFmtId="0" fontId="29" fillId="4" borderId="0" xfId="0" applyFont="1" applyFill="1" applyBorder="1"/>
    <xf numFmtId="43" fontId="9" fillId="4" borderId="0" xfId="1" applyFont="1" applyFill="1" applyBorder="1" applyAlignment="1">
      <alignment horizontal="right"/>
    </xf>
    <xf numFmtId="43" fontId="9" fillId="4" borderId="0" xfId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justify" vertical="center"/>
    </xf>
    <xf numFmtId="168" fontId="9" fillId="0" borderId="16" xfId="0" applyNumberFormat="1" applyFont="1" applyBorder="1" applyAlignment="1">
      <alignment horizontal="left" vertical="center" wrapText="1"/>
    </xf>
    <xf numFmtId="43" fontId="9" fillId="0" borderId="12" xfId="1" applyFont="1" applyFill="1" applyBorder="1" applyAlignment="1">
      <alignment horizontal="right"/>
    </xf>
    <xf numFmtId="2" fontId="9" fillId="4" borderId="0" xfId="0" applyNumberFormat="1" applyFont="1" applyFill="1" applyBorder="1" applyAlignment="1">
      <alignment horizontal="center"/>
    </xf>
    <xf numFmtId="0" fontId="18" fillId="4" borderId="0" xfId="0" applyFont="1" applyFill="1" applyBorder="1"/>
    <xf numFmtId="10" fontId="9" fillId="4" borderId="0" xfId="24" applyNumberFormat="1" applyFont="1" applyFill="1" applyBorder="1" applyAlignment="1" applyProtection="1">
      <alignment horizontal="center"/>
    </xf>
    <xf numFmtId="2" fontId="9" fillId="4" borderId="0" xfId="0" applyNumberFormat="1" applyFont="1" applyFill="1" applyBorder="1" applyAlignment="1">
      <alignment horizontal="right"/>
    </xf>
    <xf numFmtId="10" fontId="9" fillId="4" borderId="0" xfId="24" applyNumberFormat="1" applyFont="1" applyFill="1" applyBorder="1" applyAlignment="1">
      <alignment horizontal="center"/>
    </xf>
    <xf numFmtId="43" fontId="20" fillId="4" borderId="0" xfId="1" applyFont="1" applyFill="1" applyBorder="1" applyAlignment="1">
      <alignment horizontal="right"/>
    </xf>
    <xf numFmtId="165" fontId="20" fillId="4" borderId="0" xfId="9" applyFont="1" applyFill="1" applyBorder="1" applyAlignment="1">
      <alignment horizontal="right"/>
    </xf>
    <xf numFmtId="169" fontId="9" fillId="2" borderId="7" xfId="0" applyNumberFormat="1" applyFont="1" applyFill="1" applyBorder="1" applyAlignment="1">
      <alignment vertical="center"/>
    </xf>
    <xf numFmtId="2" fontId="10" fillId="2" borderId="8" xfId="0" applyNumberFormat="1" applyFont="1" applyFill="1" applyBorder="1" applyAlignment="1">
      <alignment vertical="center"/>
    </xf>
    <xf numFmtId="2" fontId="10" fillId="2" borderId="8" xfId="1" applyNumberFormat="1" applyFont="1" applyFill="1" applyBorder="1" applyAlignment="1">
      <alignment horizontal="right" vertical="center"/>
    </xf>
    <xf numFmtId="43" fontId="10" fillId="2" borderId="8" xfId="1" applyFont="1" applyFill="1" applyBorder="1" applyAlignment="1">
      <alignment horizontal="right" vertical="center"/>
    </xf>
    <xf numFmtId="10" fontId="10" fillId="2" borderId="8" xfId="24" applyNumberFormat="1" applyFont="1" applyFill="1" applyBorder="1" applyAlignment="1">
      <alignment horizontal="center" vertical="center"/>
    </xf>
    <xf numFmtId="40" fontId="10" fillId="2" borderId="8" xfId="1" applyNumberFormat="1" applyFont="1" applyFill="1" applyBorder="1" applyAlignment="1">
      <alignment horizontal="right" vertical="center"/>
    </xf>
    <xf numFmtId="165" fontId="10" fillId="2" borderId="9" xfId="9" applyFont="1" applyFill="1" applyBorder="1" applyAlignment="1">
      <alignment horizontal="right" vertical="center"/>
    </xf>
    <xf numFmtId="10" fontId="14" fillId="2" borderId="8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2" fontId="25" fillId="2" borderId="3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43" fontId="25" fillId="2" borderId="3" xfId="0" applyNumberFormat="1" applyFont="1" applyFill="1" applyBorder="1" applyAlignment="1">
      <alignment horizontal="center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6" fillId="0" borderId="0" xfId="0" applyFont="1" applyBorder="1"/>
    <xf numFmtId="4" fontId="13" fillId="0" borderId="0" xfId="0" applyNumberFormat="1" applyFont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center" readingOrder="1"/>
    </xf>
    <xf numFmtId="0" fontId="0" fillId="0" borderId="0" xfId="0" applyBorder="1"/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readingOrder="1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 readingOrder="1"/>
    </xf>
    <xf numFmtId="0" fontId="6" fillId="0" borderId="0" xfId="0" applyFont="1" applyBorder="1" applyAlignment="1">
      <alignment horizontal="right"/>
    </xf>
    <xf numFmtId="0" fontId="11" fillId="0" borderId="0" xfId="0" applyFont="1" applyBorder="1"/>
    <xf numFmtId="4" fontId="9" fillId="0" borderId="3" xfId="0" applyNumberFormat="1" applyFont="1" applyBorder="1" applyAlignment="1" applyProtection="1">
      <alignment horizontal="right" vertical="center"/>
      <protection locked="0"/>
    </xf>
    <xf numFmtId="40" fontId="14" fillId="2" borderId="8" xfId="1" applyNumberFormat="1" applyFont="1" applyFill="1" applyBorder="1" applyAlignment="1" applyProtection="1">
      <alignment horizontal="right" vertical="center"/>
      <protection locked="0"/>
    </xf>
    <xf numFmtId="40" fontId="10" fillId="4" borderId="0" xfId="1" applyNumberFormat="1" applyFont="1" applyFill="1" applyBorder="1" applyAlignment="1" applyProtection="1">
      <alignment horizontal="right"/>
      <protection locked="0"/>
    </xf>
    <xf numFmtId="43" fontId="9" fillId="4" borderId="0" xfId="0" applyNumberFormat="1" applyFont="1" applyFill="1" applyBorder="1" applyAlignment="1" applyProtection="1">
      <alignment horizontal="right"/>
      <protection locked="0"/>
    </xf>
    <xf numFmtId="4" fontId="9" fillId="0" borderId="12" xfId="0" applyNumberFormat="1" applyFont="1" applyBorder="1" applyAlignment="1" applyProtection="1">
      <alignment horizontal="right" vertical="center"/>
      <protection locked="0"/>
    </xf>
    <xf numFmtId="4" fontId="9" fillId="0" borderId="11" xfId="0" applyNumberFormat="1" applyFont="1" applyBorder="1" applyAlignment="1" applyProtection="1">
      <alignment horizontal="right" vertical="center"/>
      <protection locked="0"/>
    </xf>
    <xf numFmtId="4" fontId="9" fillId="0" borderId="13" xfId="0" applyNumberFormat="1" applyFont="1" applyBorder="1" applyAlignment="1" applyProtection="1">
      <alignment horizontal="right" vertical="center"/>
      <protection locked="0"/>
    </xf>
    <xf numFmtId="0" fontId="9" fillId="4" borderId="0" xfId="0" applyFont="1" applyFill="1" applyBorder="1" applyAlignment="1" applyProtection="1">
      <alignment horizontal="right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3" fontId="4" fillId="0" borderId="0" xfId="1" applyFont="1" applyAlignment="1" applyProtection="1">
      <alignment horizontal="right"/>
      <protection locked="0"/>
    </xf>
    <xf numFmtId="167" fontId="4" fillId="0" borderId="0" xfId="1" applyNumberFormat="1" applyFont="1" applyAlignment="1" applyProtection="1">
      <alignment horizontal="right"/>
      <protection locked="0"/>
    </xf>
    <xf numFmtId="0" fontId="28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 vertical="center"/>
      <protection locked="0"/>
    </xf>
    <xf numFmtId="4" fontId="24" fillId="0" borderId="0" xfId="0" applyNumberFormat="1" applyFont="1" applyAlignment="1" applyProtection="1">
      <alignment horizontal="center" vertical="center" wrapText="1"/>
      <protection locked="0"/>
    </xf>
    <xf numFmtId="4" fontId="24" fillId="0" borderId="0" xfId="0" applyNumberFormat="1" applyFont="1" applyAlignment="1" applyProtection="1">
      <alignment vertical="center" wrapText="1"/>
      <protection locked="0"/>
    </xf>
    <xf numFmtId="2" fontId="26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4" fontId="26" fillId="0" borderId="0" xfId="0" applyNumberFormat="1" applyFont="1" applyAlignment="1" applyProtection="1">
      <alignment horizontal="right"/>
      <protection locked="0"/>
    </xf>
    <xf numFmtId="167" fontId="27" fillId="0" borderId="0" xfId="1" applyNumberFormat="1" applyFont="1" applyAlignment="1" applyProtection="1">
      <alignment horizontal="right"/>
      <protection locked="0"/>
    </xf>
    <xf numFmtId="43" fontId="26" fillId="0" borderId="0" xfId="0" applyNumberFormat="1" applyFont="1" applyProtection="1">
      <protection locked="0"/>
    </xf>
    <xf numFmtId="43" fontId="25" fillId="0" borderId="0" xfId="0" applyNumberFormat="1" applyFont="1" applyAlignment="1" applyProtection="1">
      <alignment horizontal="right" vertical="center"/>
      <protection locked="0"/>
    </xf>
    <xf numFmtId="175" fontId="25" fillId="0" borderId="0" xfId="1" applyNumberFormat="1" applyFont="1" applyFill="1" applyAlignment="1" applyProtection="1">
      <alignment horizontal="left" vertical="center"/>
      <protection locked="0"/>
    </xf>
    <xf numFmtId="2" fontId="25" fillId="0" borderId="0" xfId="0" applyNumberFormat="1" applyFont="1" applyAlignment="1" applyProtection="1">
      <alignment horizontal="right" vertical="center"/>
      <protection locked="0"/>
    </xf>
    <xf numFmtId="4" fontId="10" fillId="0" borderId="0" xfId="0" applyNumberFormat="1" applyFont="1" applyAlignment="1" applyProtection="1">
      <alignment horizontal="left" vertical="center"/>
      <protection locked="0"/>
    </xf>
    <xf numFmtId="4" fontId="25" fillId="0" borderId="0" xfId="0" applyNumberFormat="1" applyFont="1" applyAlignment="1" applyProtection="1">
      <alignment horizontal="right"/>
      <protection locked="0"/>
    </xf>
    <xf numFmtId="0" fontId="26" fillId="0" borderId="0" xfId="0" applyFont="1" applyProtection="1">
      <protection locked="0"/>
    </xf>
    <xf numFmtId="167" fontId="25" fillId="0" borderId="0" xfId="1" applyNumberFormat="1" applyFont="1" applyFill="1" applyBorder="1" applyAlignment="1" applyProtection="1">
      <alignment horizontal="left"/>
      <protection locked="0"/>
    </xf>
    <xf numFmtId="2" fontId="27" fillId="0" borderId="0" xfId="0" applyNumberFormat="1" applyFont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167" fontId="7" fillId="0" borderId="0" xfId="1" applyNumberFormat="1" applyFont="1" applyFill="1" applyBorder="1" applyAlignment="1" applyProtection="1">
      <alignment horizontal="left"/>
      <protection locked="0"/>
    </xf>
  </cellXfs>
  <cellStyles count="25">
    <cellStyle name="Comma" xfId="1" builtinId="3"/>
    <cellStyle name="Currency" xfId="9" builtinId="4"/>
    <cellStyle name="Millares 17" xfId="2" xr:uid="{00000000-0005-0000-0000-000002000000}"/>
    <cellStyle name="Millares 2" xfId="3" xr:uid="{00000000-0005-0000-0000-000003000000}"/>
    <cellStyle name="Millares 3" xfId="4" xr:uid="{00000000-0005-0000-0000-000004000000}"/>
    <cellStyle name="Millares 5" xfId="5" xr:uid="{00000000-0005-0000-0000-000005000000}"/>
    <cellStyle name="Millares 6" xfId="6" xr:uid="{00000000-0005-0000-0000-000006000000}"/>
    <cellStyle name="Millares 7" xfId="7" xr:uid="{00000000-0005-0000-0000-000007000000}"/>
    <cellStyle name="Millares_Hoja1" xfId="8" xr:uid="{00000000-0005-0000-0000-000008000000}"/>
    <cellStyle name="Moneda 2" xfId="10" xr:uid="{00000000-0005-0000-0000-000009000000}"/>
    <cellStyle name="Moneda 2 2" xfId="11" xr:uid="{00000000-0005-0000-0000-00000A000000}"/>
    <cellStyle name="Moneda 2 3" xfId="12" xr:uid="{00000000-0005-0000-0000-00000B000000}"/>
    <cellStyle name="Moneda 2 4" xfId="13" xr:uid="{00000000-0005-0000-0000-00000C000000}"/>
    <cellStyle name="Moneda 2 5" xfId="14" xr:uid="{00000000-0005-0000-0000-00000D000000}"/>
    <cellStyle name="Normal" xfId="0" builtinId="0"/>
    <cellStyle name="Normal 10 2" xfId="15" xr:uid="{00000000-0005-0000-0000-00000F000000}"/>
    <cellStyle name="Normal 2" xfId="16" xr:uid="{00000000-0005-0000-0000-000010000000}"/>
    <cellStyle name="Normal 2 2" xfId="17" xr:uid="{00000000-0005-0000-0000-000011000000}"/>
    <cellStyle name="Normal 2 3" xfId="18" xr:uid="{00000000-0005-0000-0000-000012000000}"/>
    <cellStyle name="Normal 2 3 2" xfId="19" xr:uid="{00000000-0005-0000-0000-000013000000}"/>
    <cellStyle name="Normal 3" xfId="20" xr:uid="{00000000-0005-0000-0000-000014000000}"/>
    <cellStyle name="Normal 3 2" xfId="21" xr:uid="{00000000-0005-0000-0000-000015000000}"/>
    <cellStyle name="Normal 3 3" xfId="22" xr:uid="{00000000-0005-0000-0000-000016000000}"/>
    <cellStyle name="Normal 4" xfId="23" xr:uid="{00000000-0005-0000-0000-000017000000}"/>
    <cellStyle name="Percent" xfId="2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171"/>
  <sheetViews>
    <sheetView tabSelected="1" view="pageBreakPreview" zoomScale="90" zoomScaleNormal="85" zoomScaleSheetLayoutView="90" workbookViewId="0">
      <selection activeCell="O19" sqref="O19"/>
    </sheetView>
  </sheetViews>
  <sheetFormatPr defaultColWidth="41" defaultRowHeight="14.25" x14ac:dyDescent="0.2"/>
  <cols>
    <col min="1" max="1" width="8" style="5" customWidth="1"/>
    <col min="2" max="2" width="59.5703125" style="1" customWidth="1"/>
    <col min="3" max="3" width="9.7109375" style="1" customWidth="1"/>
    <col min="4" max="4" width="9" style="2" customWidth="1"/>
    <col min="5" max="5" width="14.85546875" style="6" customWidth="1"/>
    <col min="6" max="6" width="15.7109375" style="1" bestFit="1" customWidth="1"/>
    <col min="7" max="7" width="24.42578125" style="1" customWidth="1"/>
    <col min="8" max="229" width="11" style="1" customWidth="1"/>
    <col min="230" max="230" width="6.140625" style="1" customWidth="1"/>
    <col min="231" max="16384" width="41" style="1"/>
  </cols>
  <sheetData>
    <row r="1" spans="1:7" x14ac:dyDescent="0.2">
      <c r="A1" s="157"/>
      <c r="B1" s="158"/>
      <c r="C1" s="159"/>
      <c r="D1" s="160"/>
      <c r="E1" s="161"/>
      <c r="F1" s="162"/>
      <c r="G1" s="162"/>
    </row>
    <row r="2" spans="1:7" x14ac:dyDescent="0.2">
      <c r="A2" s="157"/>
      <c r="B2" s="158"/>
      <c r="C2" s="159"/>
      <c r="D2" s="160"/>
      <c r="E2" s="161"/>
      <c r="F2" s="162"/>
      <c r="G2" s="162"/>
    </row>
    <row r="3" spans="1:7" ht="15" x14ac:dyDescent="0.25">
      <c r="A3" s="163"/>
      <c r="B3" s="163"/>
      <c r="C3" s="163"/>
      <c r="D3" s="163"/>
      <c r="E3" s="163"/>
      <c r="F3" s="163"/>
      <c r="G3" s="163"/>
    </row>
    <row r="4" spans="1:7" ht="15" x14ac:dyDescent="0.25">
      <c r="A4" s="163"/>
      <c r="B4" s="163"/>
      <c r="C4" s="163"/>
      <c r="D4" s="163"/>
      <c r="E4" s="163"/>
      <c r="F4" s="163"/>
      <c r="G4" s="163"/>
    </row>
    <row r="5" spans="1:7" ht="15" x14ac:dyDescent="0.25">
      <c r="A5" s="163"/>
      <c r="B5" s="163"/>
      <c r="C5" s="163"/>
      <c r="D5" s="163"/>
      <c r="E5" s="163"/>
      <c r="F5" s="163"/>
      <c r="G5" s="163"/>
    </row>
    <row r="6" spans="1:7" ht="15" x14ac:dyDescent="0.25">
      <c r="A6" s="163"/>
      <c r="B6" s="163"/>
      <c r="C6" s="163"/>
      <c r="D6" s="163"/>
      <c r="E6" s="163"/>
      <c r="F6" s="163"/>
      <c r="G6" s="163"/>
    </row>
    <row r="7" spans="1:7" ht="18.75" x14ac:dyDescent="0.3">
      <c r="A7" s="164"/>
      <c r="B7" s="164"/>
      <c r="C7" s="164"/>
      <c r="D7" s="164"/>
      <c r="E7" s="164"/>
      <c r="F7" s="164"/>
      <c r="G7" s="164"/>
    </row>
    <row r="8" spans="1:7" ht="15" customHeight="1" x14ac:dyDescent="0.2">
      <c r="A8" s="165" t="s">
        <v>0</v>
      </c>
      <c r="B8" s="166" t="s">
        <v>107</v>
      </c>
      <c r="C8" s="166"/>
      <c r="D8" s="166"/>
      <c r="E8" s="167"/>
      <c r="F8" s="167"/>
      <c r="G8" s="167"/>
    </row>
    <row r="9" spans="1:7" ht="28.5" customHeight="1" x14ac:dyDescent="0.2">
      <c r="A9" s="165"/>
      <c r="B9" s="166"/>
      <c r="C9" s="166"/>
      <c r="D9" s="166"/>
      <c r="E9" s="167"/>
      <c r="F9" s="167"/>
      <c r="G9" s="167"/>
    </row>
    <row r="10" spans="1:7" ht="15.75" customHeight="1" x14ac:dyDescent="0.25">
      <c r="A10" s="168"/>
      <c r="B10" s="169"/>
      <c r="C10" s="170"/>
      <c r="D10" s="171"/>
      <c r="E10" s="172"/>
      <c r="F10" s="173" t="s">
        <v>108</v>
      </c>
      <c r="G10" s="174"/>
    </row>
    <row r="11" spans="1:7" ht="18.75" customHeight="1" x14ac:dyDescent="0.25">
      <c r="A11" s="175" t="s">
        <v>1</v>
      </c>
      <c r="B11" s="176" t="s">
        <v>109</v>
      </c>
      <c r="C11" s="177"/>
      <c r="D11" s="178"/>
      <c r="E11" s="177" t="s">
        <v>2</v>
      </c>
      <c r="F11" s="179"/>
      <c r="G11" s="179"/>
    </row>
    <row r="12" spans="1:7" ht="15" customHeight="1" x14ac:dyDescent="0.25">
      <c r="A12" s="180"/>
      <c r="B12" s="169"/>
      <c r="C12" s="177"/>
      <c r="D12" s="178"/>
      <c r="E12" s="177" t="s">
        <v>3</v>
      </c>
      <c r="F12" s="179"/>
      <c r="G12" s="179"/>
    </row>
    <row r="13" spans="1:7" ht="9.75" customHeight="1" x14ac:dyDescent="0.25">
      <c r="A13" s="181"/>
      <c r="B13" s="158"/>
      <c r="C13" s="182"/>
      <c r="D13" s="159"/>
      <c r="E13" s="182"/>
      <c r="F13" s="183"/>
      <c r="G13" s="183"/>
    </row>
    <row r="14" spans="1:7" ht="15" x14ac:dyDescent="0.25">
      <c r="A14" s="132" t="s">
        <v>4</v>
      </c>
      <c r="B14" s="133" t="s">
        <v>5</v>
      </c>
      <c r="C14" s="134" t="s">
        <v>6</v>
      </c>
      <c r="D14" s="134" t="s">
        <v>114</v>
      </c>
      <c r="E14" s="135" t="s">
        <v>110</v>
      </c>
      <c r="F14" s="134" t="s">
        <v>111</v>
      </c>
      <c r="G14" s="134"/>
    </row>
    <row r="15" spans="1:7" ht="15.75" x14ac:dyDescent="0.25">
      <c r="A15" s="77"/>
      <c r="B15" s="78" t="s">
        <v>8</v>
      </c>
      <c r="C15" s="79"/>
      <c r="D15" s="79"/>
      <c r="E15" s="80"/>
      <c r="F15" s="79"/>
      <c r="G15" s="79"/>
    </row>
    <row r="16" spans="1:7" ht="18" x14ac:dyDescent="0.2">
      <c r="A16" s="83"/>
      <c r="B16" s="84"/>
      <c r="C16" s="85"/>
      <c r="D16" s="86"/>
      <c r="E16" s="87"/>
      <c r="F16" s="88"/>
      <c r="G16" s="88"/>
    </row>
    <row r="17" spans="1:7" ht="18.75" customHeight="1" x14ac:dyDescent="0.25">
      <c r="A17" s="81">
        <v>1</v>
      </c>
      <c r="B17" s="82" t="s">
        <v>9</v>
      </c>
      <c r="C17" s="27"/>
      <c r="D17" s="28"/>
      <c r="E17" s="29"/>
      <c r="F17" s="29"/>
      <c r="G17" s="30"/>
    </row>
    <row r="18" spans="1:7" ht="30.75" customHeight="1" x14ac:dyDescent="0.25">
      <c r="A18" s="39">
        <f>A17+0.01</f>
        <v>1.01</v>
      </c>
      <c r="B18" s="31" t="s">
        <v>10</v>
      </c>
      <c r="C18" s="39">
        <v>5</v>
      </c>
      <c r="D18" s="38" t="s">
        <v>11</v>
      </c>
      <c r="E18" s="149"/>
      <c r="F18" s="55">
        <f>ROUND(C18*E18,2)</f>
        <v>0</v>
      </c>
      <c r="G18" s="35"/>
    </row>
    <row r="19" spans="1:7" ht="18.75" customHeight="1" x14ac:dyDescent="0.25">
      <c r="A19" s="39">
        <f t="shared" ref="A19:A54" si="0">A18+0.01</f>
        <v>1.02</v>
      </c>
      <c r="B19" s="33" t="s">
        <v>12</v>
      </c>
      <c r="C19" s="39">
        <v>12</v>
      </c>
      <c r="D19" s="38" t="s">
        <v>13</v>
      </c>
      <c r="E19" s="149"/>
      <c r="F19" s="55">
        <f t="shared" ref="F19:F54" si="1">ROUND(C19*E19,2)</f>
        <v>0</v>
      </c>
      <c r="G19" s="35"/>
    </row>
    <row r="20" spans="1:7" ht="18.75" customHeight="1" x14ac:dyDescent="0.25">
      <c r="A20" s="39">
        <f t="shared" si="0"/>
        <v>1.03</v>
      </c>
      <c r="B20" s="31" t="s">
        <v>14</v>
      </c>
      <c r="C20" s="39">
        <v>51</v>
      </c>
      <c r="D20" s="38" t="s">
        <v>13</v>
      </c>
      <c r="E20" s="149"/>
      <c r="F20" s="55">
        <f t="shared" si="1"/>
        <v>0</v>
      </c>
      <c r="G20" s="35"/>
    </row>
    <row r="21" spans="1:7" ht="18.75" customHeight="1" x14ac:dyDescent="0.25">
      <c r="A21" s="39">
        <f t="shared" si="0"/>
        <v>1.04</v>
      </c>
      <c r="B21" s="31" t="s">
        <v>15</v>
      </c>
      <c r="C21" s="39">
        <v>2</v>
      </c>
      <c r="D21" s="38" t="s">
        <v>11</v>
      </c>
      <c r="E21" s="149"/>
      <c r="F21" s="55">
        <f t="shared" si="1"/>
        <v>0</v>
      </c>
      <c r="G21" s="35"/>
    </row>
    <row r="22" spans="1:7" ht="18.75" customHeight="1" x14ac:dyDescent="0.25">
      <c r="A22" s="39">
        <f t="shared" si="0"/>
        <v>1.05</v>
      </c>
      <c r="B22" s="31" t="s">
        <v>16</v>
      </c>
      <c r="C22" s="39">
        <v>1</v>
      </c>
      <c r="D22" s="38" t="s">
        <v>11</v>
      </c>
      <c r="E22" s="149"/>
      <c r="F22" s="55">
        <f t="shared" si="1"/>
        <v>0</v>
      </c>
      <c r="G22" s="35"/>
    </row>
    <row r="23" spans="1:7" ht="19.5" customHeight="1" x14ac:dyDescent="0.25">
      <c r="A23" s="39">
        <f t="shared" si="0"/>
        <v>1.06</v>
      </c>
      <c r="B23" s="34" t="s">
        <v>17</v>
      </c>
      <c r="C23" s="40">
        <v>1</v>
      </c>
      <c r="D23" s="38" t="s">
        <v>11</v>
      </c>
      <c r="E23" s="149"/>
      <c r="F23" s="55">
        <f t="shared" si="1"/>
        <v>0</v>
      </c>
      <c r="G23" s="35"/>
    </row>
    <row r="24" spans="1:7" ht="18.75" customHeight="1" x14ac:dyDescent="0.25">
      <c r="A24" s="39">
        <f t="shared" si="0"/>
        <v>1.07</v>
      </c>
      <c r="B24" s="31" t="s">
        <v>18</v>
      </c>
      <c r="C24" s="39">
        <v>1</v>
      </c>
      <c r="D24" s="38" t="s">
        <v>11</v>
      </c>
      <c r="E24" s="149"/>
      <c r="F24" s="55">
        <f t="shared" si="1"/>
        <v>0</v>
      </c>
      <c r="G24" s="35"/>
    </row>
    <row r="25" spans="1:7" ht="18.75" customHeight="1" x14ac:dyDescent="0.25">
      <c r="A25" s="39">
        <f t="shared" si="0"/>
        <v>1.08</v>
      </c>
      <c r="B25" s="36" t="s">
        <v>19</v>
      </c>
      <c r="C25" s="39">
        <v>14</v>
      </c>
      <c r="D25" s="38" t="s">
        <v>13</v>
      </c>
      <c r="E25" s="149"/>
      <c r="F25" s="55">
        <f t="shared" si="1"/>
        <v>0</v>
      </c>
      <c r="G25" s="35"/>
    </row>
    <row r="26" spans="1:7" ht="22.5" customHeight="1" x14ac:dyDescent="0.2">
      <c r="A26" s="39">
        <f t="shared" si="0"/>
        <v>1.0900000000000001</v>
      </c>
      <c r="B26" s="60" t="s">
        <v>20</v>
      </c>
      <c r="C26" s="39">
        <v>28</v>
      </c>
      <c r="D26" s="38" t="s">
        <v>13</v>
      </c>
      <c r="E26" s="149"/>
      <c r="F26" s="55">
        <f t="shared" si="1"/>
        <v>0</v>
      </c>
      <c r="G26" s="55"/>
    </row>
    <row r="27" spans="1:7" ht="18.75" customHeight="1" x14ac:dyDescent="0.25">
      <c r="A27" s="39">
        <f t="shared" si="0"/>
        <v>1.1000000000000001</v>
      </c>
      <c r="B27" s="31" t="s">
        <v>21</v>
      </c>
      <c r="C27" s="39">
        <v>0.36</v>
      </c>
      <c r="D27" s="38" t="s">
        <v>22</v>
      </c>
      <c r="E27" s="149"/>
      <c r="F27" s="55">
        <f t="shared" si="1"/>
        <v>0</v>
      </c>
      <c r="G27" s="35"/>
    </row>
    <row r="28" spans="1:7" ht="18.75" customHeight="1" x14ac:dyDescent="0.25">
      <c r="A28" s="39">
        <f t="shared" si="0"/>
        <v>1.1100000000000001</v>
      </c>
      <c r="B28" s="31" t="s">
        <v>23</v>
      </c>
      <c r="C28" s="39">
        <v>0.25</v>
      </c>
      <c r="D28" s="38" t="s">
        <v>22</v>
      </c>
      <c r="E28" s="149"/>
      <c r="F28" s="55">
        <f t="shared" si="1"/>
        <v>0</v>
      </c>
      <c r="G28" s="35"/>
    </row>
    <row r="29" spans="1:7" ht="52.5" customHeight="1" x14ac:dyDescent="0.25">
      <c r="A29" s="39">
        <f t="shared" si="0"/>
        <v>1.1200000000000001</v>
      </c>
      <c r="B29" s="60" t="s">
        <v>24</v>
      </c>
      <c r="C29" s="39">
        <v>1</v>
      </c>
      <c r="D29" s="38" t="s">
        <v>11</v>
      </c>
      <c r="E29" s="149"/>
      <c r="F29" s="55">
        <f t="shared" si="1"/>
        <v>0</v>
      </c>
      <c r="G29" s="35"/>
    </row>
    <row r="30" spans="1:7" ht="28.5" customHeight="1" x14ac:dyDescent="0.25">
      <c r="A30" s="39">
        <f t="shared" si="0"/>
        <v>1.1300000000000001</v>
      </c>
      <c r="B30" s="36" t="s">
        <v>25</v>
      </c>
      <c r="C30" s="39">
        <v>1</v>
      </c>
      <c r="D30" s="38" t="s">
        <v>11</v>
      </c>
      <c r="E30" s="149"/>
      <c r="F30" s="55">
        <f t="shared" si="1"/>
        <v>0</v>
      </c>
      <c r="G30" s="35"/>
    </row>
    <row r="31" spans="1:7" ht="30" customHeight="1" x14ac:dyDescent="0.25">
      <c r="A31" s="39">
        <f t="shared" si="0"/>
        <v>1.1400000000000001</v>
      </c>
      <c r="B31" s="31" t="s">
        <v>26</v>
      </c>
      <c r="C31" s="39">
        <v>6.1</v>
      </c>
      <c r="D31" s="38" t="s">
        <v>13</v>
      </c>
      <c r="E31" s="149"/>
      <c r="F31" s="55">
        <f t="shared" si="1"/>
        <v>0</v>
      </c>
      <c r="G31" s="35"/>
    </row>
    <row r="32" spans="1:7" ht="30.75" customHeight="1" x14ac:dyDescent="0.25">
      <c r="A32" s="39">
        <f t="shared" si="0"/>
        <v>1.1500000000000001</v>
      </c>
      <c r="B32" s="31" t="s">
        <v>27</v>
      </c>
      <c r="C32" s="39">
        <v>65</v>
      </c>
      <c r="D32" s="38" t="s">
        <v>13</v>
      </c>
      <c r="E32" s="149"/>
      <c r="F32" s="55">
        <f t="shared" si="1"/>
        <v>0</v>
      </c>
      <c r="G32" s="35"/>
    </row>
    <row r="33" spans="1:7" ht="42" customHeight="1" x14ac:dyDescent="0.25">
      <c r="A33" s="39">
        <f t="shared" si="0"/>
        <v>1.1600000000000001</v>
      </c>
      <c r="B33" s="31" t="s">
        <v>28</v>
      </c>
      <c r="C33" s="39">
        <v>12</v>
      </c>
      <c r="D33" s="38" t="s">
        <v>13</v>
      </c>
      <c r="E33" s="149"/>
      <c r="F33" s="55">
        <f t="shared" si="1"/>
        <v>0</v>
      </c>
      <c r="G33" s="35"/>
    </row>
    <row r="34" spans="1:7" ht="35.25" customHeight="1" x14ac:dyDescent="0.25">
      <c r="A34" s="39">
        <f t="shared" si="0"/>
        <v>1.1700000000000002</v>
      </c>
      <c r="B34" s="31" t="s">
        <v>29</v>
      </c>
      <c r="C34" s="39">
        <v>12</v>
      </c>
      <c r="D34" s="38" t="s">
        <v>13</v>
      </c>
      <c r="E34" s="149"/>
      <c r="F34" s="55">
        <f t="shared" si="1"/>
        <v>0</v>
      </c>
      <c r="G34" s="35"/>
    </row>
    <row r="35" spans="1:7" ht="43.5" customHeight="1" x14ac:dyDescent="0.25">
      <c r="A35" s="39">
        <f t="shared" si="0"/>
        <v>1.1800000000000002</v>
      </c>
      <c r="B35" s="31" t="s">
        <v>30</v>
      </c>
      <c r="C35" s="39">
        <v>1</v>
      </c>
      <c r="D35" s="38" t="s">
        <v>11</v>
      </c>
      <c r="E35" s="149"/>
      <c r="F35" s="55">
        <f t="shared" si="1"/>
        <v>0</v>
      </c>
      <c r="G35" s="35"/>
    </row>
    <row r="36" spans="1:7" ht="39.75" customHeight="1" x14ac:dyDescent="0.25">
      <c r="A36" s="39">
        <f t="shared" si="0"/>
        <v>1.1900000000000002</v>
      </c>
      <c r="B36" s="31" t="s">
        <v>31</v>
      </c>
      <c r="C36" s="39">
        <v>3</v>
      </c>
      <c r="D36" s="38" t="s">
        <v>11</v>
      </c>
      <c r="E36" s="149"/>
      <c r="F36" s="55">
        <f t="shared" si="1"/>
        <v>0</v>
      </c>
      <c r="G36" s="35"/>
    </row>
    <row r="37" spans="1:7" ht="55.5" customHeight="1" x14ac:dyDescent="0.25">
      <c r="A37" s="39">
        <f t="shared" si="0"/>
        <v>1.2000000000000002</v>
      </c>
      <c r="B37" s="31" t="s">
        <v>32</v>
      </c>
      <c r="C37" s="39">
        <v>3</v>
      </c>
      <c r="D37" s="38" t="s">
        <v>11</v>
      </c>
      <c r="E37" s="149"/>
      <c r="F37" s="55">
        <f t="shared" si="1"/>
        <v>0</v>
      </c>
      <c r="G37" s="35"/>
    </row>
    <row r="38" spans="1:7" ht="35.25" customHeight="1" x14ac:dyDescent="0.25">
      <c r="A38" s="39">
        <f t="shared" si="0"/>
        <v>1.2100000000000002</v>
      </c>
      <c r="B38" s="31" t="s">
        <v>116</v>
      </c>
      <c r="C38" s="39">
        <v>2</v>
      </c>
      <c r="D38" s="38" t="s">
        <v>11</v>
      </c>
      <c r="E38" s="149"/>
      <c r="F38" s="55">
        <f t="shared" si="1"/>
        <v>0</v>
      </c>
      <c r="G38" s="35"/>
    </row>
    <row r="39" spans="1:7" ht="29.25" customHeight="1" x14ac:dyDescent="0.25">
      <c r="A39" s="39">
        <f t="shared" si="0"/>
        <v>1.2200000000000002</v>
      </c>
      <c r="B39" s="31" t="s">
        <v>33</v>
      </c>
      <c r="C39" s="39">
        <v>2</v>
      </c>
      <c r="D39" s="38" t="s">
        <v>11</v>
      </c>
      <c r="E39" s="149"/>
      <c r="F39" s="55">
        <f t="shared" si="1"/>
        <v>0</v>
      </c>
      <c r="G39" s="35"/>
    </row>
    <row r="40" spans="1:7" ht="42" customHeight="1" x14ac:dyDescent="0.25">
      <c r="A40" s="39">
        <f t="shared" si="0"/>
        <v>1.2300000000000002</v>
      </c>
      <c r="B40" s="31" t="s">
        <v>34</v>
      </c>
      <c r="C40" s="39">
        <v>3</v>
      </c>
      <c r="D40" s="38" t="s">
        <v>11</v>
      </c>
      <c r="E40" s="149"/>
      <c r="F40" s="55">
        <f t="shared" si="1"/>
        <v>0</v>
      </c>
      <c r="G40" s="35"/>
    </row>
    <row r="41" spans="1:7" ht="18.75" customHeight="1" x14ac:dyDescent="0.25">
      <c r="A41" s="39">
        <f t="shared" si="0"/>
        <v>1.2400000000000002</v>
      </c>
      <c r="B41" s="31" t="s">
        <v>35</v>
      </c>
      <c r="C41" s="39">
        <v>2</v>
      </c>
      <c r="D41" s="38" t="s">
        <v>11</v>
      </c>
      <c r="E41" s="149"/>
      <c r="F41" s="55">
        <f t="shared" si="1"/>
        <v>0</v>
      </c>
      <c r="G41" s="35"/>
    </row>
    <row r="42" spans="1:7" ht="33.75" customHeight="1" x14ac:dyDescent="0.25">
      <c r="A42" s="39">
        <f t="shared" si="0"/>
        <v>1.2500000000000002</v>
      </c>
      <c r="B42" s="31" t="s">
        <v>36</v>
      </c>
      <c r="C42" s="39">
        <v>3</v>
      </c>
      <c r="D42" s="38" t="s">
        <v>11</v>
      </c>
      <c r="E42" s="149"/>
      <c r="F42" s="55">
        <f t="shared" si="1"/>
        <v>0</v>
      </c>
      <c r="G42" s="35"/>
    </row>
    <row r="43" spans="1:7" ht="45.75" customHeight="1" x14ac:dyDescent="0.25">
      <c r="A43" s="39">
        <f t="shared" si="0"/>
        <v>1.2600000000000002</v>
      </c>
      <c r="B43" s="31" t="s">
        <v>37</v>
      </c>
      <c r="C43" s="39">
        <v>1</v>
      </c>
      <c r="D43" s="38" t="s">
        <v>11</v>
      </c>
      <c r="E43" s="149"/>
      <c r="F43" s="55">
        <f t="shared" si="1"/>
        <v>0</v>
      </c>
      <c r="G43" s="35"/>
    </row>
    <row r="44" spans="1:7" ht="45" customHeight="1" x14ac:dyDescent="0.25">
      <c r="A44" s="39">
        <f t="shared" si="0"/>
        <v>1.2700000000000002</v>
      </c>
      <c r="B44" s="31" t="s">
        <v>38</v>
      </c>
      <c r="C44" s="39">
        <v>4</v>
      </c>
      <c r="D44" s="38" t="s">
        <v>11</v>
      </c>
      <c r="E44" s="149"/>
      <c r="F44" s="55">
        <f t="shared" si="1"/>
        <v>0</v>
      </c>
      <c r="G44" s="35"/>
    </row>
    <row r="45" spans="1:7" ht="26.25" customHeight="1" x14ac:dyDescent="0.25">
      <c r="A45" s="39">
        <f t="shared" si="0"/>
        <v>1.2800000000000002</v>
      </c>
      <c r="B45" s="31" t="s">
        <v>39</v>
      </c>
      <c r="C45" s="39">
        <v>1</v>
      </c>
      <c r="D45" s="38" t="s">
        <v>11</v>
      </c>
      <c r="E45" s="149"/>
      <c r="F45" s="55">
        <f t="shared" si="1"/>
        <v>0</v>
      </c>
      <c r="G45" s="35"/>
    </row>
    <row r="46" spans="1:7" ht="26.25" customHeight="1" x14ac:dyDescent="0.25">
      <c r="A46" s="39">
        <f t="shared" si="0"/>
        <v>1.2900000000000003</v>
      </c>
      <c r="B46" s="31" t="s">
        <v>40</v>
      </c>
      <c r="C46" s="39">
        <v>2</v>
      </c>
      <c r="D46" s="38" t="s">
        <v>11</v>
      </c>
      <c r="E46" s="149"/>
      <c r="F46" s="55">
        <f t="shared" si="1"/>
        <v>0</v>
      </c>
      <c r="G46" s="35"/>
    </row>
    <row r="47" spans="1:7" ht="46.5" customHeight="1" x14ac:dyDescent="0.25">
      <c r="A47" s="39">
        <f t="shared" si="0"/>
        <v>1.3000000000000003</v>
      </c>
      <c r="B47" s="31" t="s">
        <v>41</v>
      </c>
      <c r="C47" s="39">
        <v>2</v>
      </c>
      <c r="D47" s="38" t="s">
        <v>11</v>
      </c>
      <c r="E47" s="149"/>
      <c r="F47" s="55">
        <f t="shared" si="1"/>
        <v>0</v>
      </c>
      <c r="G47" s="35"/>
    </row>
    <row r="48" spans="1:7" ht="33" customHeight="1" x14ac:dyDescent="0.25">
      <c r="A48" s="39">
        <f t="shared" si="0"/>
        <v>1.3100000000000003</v>
      </c>
      <c r="B48" s="31" t="s">
        <v>42</v>
      </c>
      <c r="C48" s="39">
        <v>2</v>
      </c>
      <c r="D48" s="38" t="s">
        <v>11</v>
      </c>
      <c r="E48" s="149"/>
      <c r="F48" s="55">
        <f t="shared" si="1"/>
        <v>0</v>
      </c>
      <c r="G48" s="35"/>
    </row>
    <row r="49" spans="1:7" ht="42" customHeight="1" x14ac:dyDescent="0.25">
      <c r="A49" s="39">
        <f t="shared" si="0"/>
        <v>1.3200000000000003</v>
      </c>
      <c r="B49" s="31" t="s">
        <v>43</v>
      </c>
      <c r="C49" s="39">
        <v>21</v>
      </c>
      <c r="D49" s="38" t="s">
        <v>44</v>
      </c>
      <c r="E49" s="149"/>
      <c r="F49" s="55">
        <f t="shared" si="1"/>
        <v>0</v>
      </c>
      <c r="G49" s="35"/>
    </row>
    <row r="50" spans="1:7" ht="33.75" customHeight="1" x14ac:dyDescent="0.25">
      <c r="A50" s="39">
        <f t="shared" si="0"/>
        <v>1.3300000000000003</v>
      </c>
      <c r="B50" s="31" t="s">
        <v>45</v>
      </c>
      <c r="C50" s="39">
        <v>2</v>
      </c>
      <c r="D50" s="38" t="s">
        <v>11</v>
      </c>
      <c r="E50" s="149"/>
      <c r="F50" s="55">
        <f t="shared" si="1"/>
        <v>0</v>
      </c>
      <c r="G50" s="35"/>
    </row>
    <row r="51" spans="1:7" ht="33.75" customHeight="1" x14ac:dyDescent="0.25">
      <c r="A51" s="39">
        <f t="shared" si="0"/>
        <v>1.3400000000000003</v>
      </c>
      <c r="B51" s="31" t="s">
        <v>46</v>
      </c>
      <c r="C51" s="39">
        <v>1</v>
      </c>
      <c r="D51" s="38" t="s">
        <v>47</v>
      </c>
      <c r="E51" s="149"/>
      <c r="F51" s="55">
        <f t="shared" si="1"/>
        <v>0</v>
      </c>
      <c r="G51" s="35"/>
    </row>
    <row r="52" spans="1:7" ht="33.75" customHeight="1" x14ac:dyDescent="0.25">
      <c r="A52" s="39">
        <f t="shared" si="0"/>
        <v>1.3500000000000003</v>
      </c>
      <c r="B52" s="34" t="s">
        <v>48</v>
      </c>
      <c r="C52" s="39">
        <v>2</v>
      </c>
      <c r="D52" s="38" t="s">
        <v>115</v>
      </c>
      <c r="E52" s="149"/>
      <c r="F52" s="55">
        <f t="shared" si="1"/>
        <v>0</v>
      </c>
      <c r="G52" s="35"/>
    </row>
    <row r="53" spans="1:7" ht="18.75" customHeight="1" x14ac:dyDescent="0.25">
      <c r="A53" s="39">
        <f t="shared" si="0"/>
        <v>1.3600000000000003</v>
      </c>
      <c r="B53" s="31" t="s">
        <v>49</v>
      </c>
      <c r="C53" s="39">
        <v>3</v>
      </c>
      <c r="D53" s="38" t="s">
        <v>50</v>
      </c>
      <c r="E53" s="149"/>
      <c r="F53" s="55">
        <f t="shared" si="1"/>
        <v>0</v>
      </c>
      <c r="G53" s="35"/>
    </row>
    <row r="54" spans="1:7" ht="18.75" customHeight="1" x14ac:dyDescent="0.25">
      <c r="A54" s="39">
        <f t="shared" si="0"/>
        <v>1.3700000000000003</v>
      </c>
      <c r="B54" s="31" t="s">
        <v>51</v>
      </c>
      <c r="C54" s="39">
        <v>1</v>
      </c>
      <c r="D54" s="38" t="s">
        <v>47</v>
      </c>
      <c r="E54" s="149"/>
      <c r="F54" s="55">
        <f t="shared" si="1"/>
        <v>0</v>
      </c>
      <c r="G54" s="35"/>
    </row>
    <row r="55" spans="1:7" ht="21" customHeight="1" x14ac:dyDescent="0.2">
      <c r="A55" s="91"/>
      <c r="B55" s="92" t="s">
        <v>7</v>
      </c>
      <c r="C55" s="93"/>
      <c r="D55" s="94"/>
      <c r="E55" s="150"/>
      <c r="F55" s="95"/>
      <c r="G55" s="96">
        <f>SUM(F18:F54)</f>
        <v>0</v>
      </c>
    </row>
    <row r="56" spans="1:7" ht="19.5" customHeight="1" x14ac:dyDescent="0.25">
      <c r="A56" s="71"/>
      <c r="B56" s="97"/>
      <c r="C56" s="98"/>
      <c r="D56" s="99"/>
      <c r="E56" s="151"/>
      <c r="F56" s="74"/>
      <c r="G56" s="100"/>
    </row>
    <row r="57" spans="1:7" ht="19.5" customHeight="1" x14ac:dyDescent="0.25">
      <c r="A57" s="81">
        <v>2</v>
      </c>
      <c r="B57" s="101" t="s">
        <v>52</v>
      </c>
      <c r="C57" s="102"/>
      <c r="D57" s="102"/>
      <c r="E57" s="152"/>
      <c r="F57" s="103"/>
      <c r="G57" s="104"/>
    </row>
    <row r="58" spans="1:7" ht="28.5" customHeight="1" x14ac:dyDescent="0.2">
      <c r="A58" s="39">
        <f t="shared" ref="A58:A89" si="2">A57+0.01</f>
        <v>2.0099999999999998</v>
      </c>
      <c r="B58" s="34" t="s">
        <v>10</v>
      </c>
      <c r="C58" s="40">
        <v>6</v>
      </c>
      <c r="D58" s="38" t="s">
        <v>11</v>
      </c>
      <c r="E58" s="149"/>
      <c r="F58" s="55">
        <f t="shared" ref="F58:F89" si="3">ROUND(C58*E58,2)</f>
        <v>0</v>
      </c>
      <c r="G58" s="41"/>
    </row>
    <row r="59" spans="1:7" ht="19.5" customHeight="1" x14ac:dyDescent="0.2">
      <c r="A59" s="39">
        <f t="shared" si="2"/>
        <v>2.0199999999999996</v>
      </c>
      <c r="B59" s="34" t="s">
        <v>14</v>
      </c>
      <c r="C59" s="40">
        <v>58.75</v>
      </c>
      <c r="D59" s="40" t="s">
        <v>13</v>
      </c>
      <c r="E59" s="149"/>
      <c r="F59" s="55">
        <f t="shared" si="3"/>
        <v>0</v>
      </c>
      <c r="G59" s="41"/>
    </row>
    <row r="60" spans="1:7" ht="19.5" customHeight="1" x14ac:dyDescent="0.25">
      <c r="A60" s="39">
        <f t="shared" si="2"/>
        <v>2.0299999999999994</v>
      </c>
      <c r="B60" s="34" t="s">
        <v>15</v>
      </c>
      <c r="C60" s="40">
        <v>3</v>
      </c>
      <c r="D60" s="38" t="s">
        <v>11</v>
      </c>
      <c r="E60" s="149"/>
      <c r="F60" s="55">
        <f t="shared" si="3"/>
        <v>0</v>
      </c>
      <c r="G60" s="35"/>
    </row>
    <row r="61" spans="1:7" ht="19.5" customHeight="1" x14ac:dyDescent="0.25">
      <c r="A61" s="39">
        <f t="shared" si="2"/>
        <v>2.0399999999999991</v>
      </c>
      <c r="B61" s="34" t="s">
        <v>17</v>
      </c>
      <c r="C61" s="40">
        <v>1</v>
      </c>
      <c r="D61" s="38" t="s">
        <v>11</v>
      </c>
      <c r="E61" s="149"/>
      <c r="F61" s="55">
        <f t="shared" si="3"/>
        <v>0</v>
      </c>
      <c r="G61" s="35"/>
    </row>
    <row r="62" spans="1:7" ht="19.5" customHeight="1" x14ac:dyDescent="0.25">
      <c r="A62" s="39">
        <f t="shared" si="2"/>
        <v>2.0499999999999989</v>
      </c>
      <c r="B62" s="34" t="s">
        <v>53</v>
      </c>
      <c r="C62" s="40">
        <v>1</v>
      </c>
      <c r="D62" s="38" t="s">
        <v>11</v>
      </c>
      <c r="E62" s="149"/>
      <c r="F62" s="55">
        <f t="shared" si="3"/>
        <v>0</v>
      </c>
      <c r="G62" s="35"/>
    </row>
    <row r="63" spans="1:7" ht="18.75" customHeight="1" x14ac:dyDescent="0.25">
      <c r="A63" s="39">
        <f t="shared" si="2"/>
        <v>2.0599999999999987</v>
      </c>
      <c r="B63" s="31" t="s">
        <v>16</v>
      </c>
      <c r="C63" s="39">
        <v>2</v>
      </c>
      <c r="D63" s="38" t="s">
        <v>11</v>
      </c>
      <c r="E63" s="149"/>
      <c r="F63" s="55">
        <f t="shared" si="3"/>
        <v>0</v>
      </c>
      <c r="G63" s="32"/>
    </row>
    <row r="64" spans="1:7" ht="19.5" customHeight="1" x14ac:dyDescent="0.25">
      <c r="A64" s="39">
        <f t="shared" si="2"/>
        <v>2.0699999999999985</v>
      </c>
      <c r="B64" s="42" t="s">
        <v>12</v>
      </c>
      <c r="C64" s="40">
        <v>10</v>
      </c>
      <c r="D64" s="39" t="s">
        <v>13</v>
      </c>
      <c r="E64" s="149"/>
      <c r="F64" s="55">
        <f t="shared" si="3"/>
        <v>0</v>
      </c>
      <c r="G64" s="35"/>
    </row>
    <row r="65" spans="1:7" ht="29.25" customHeight="1" x14ac:dyDescent="0.25">
      <c r="A65" s="39">
        <f t="shared" si="2"/>
        <v>2.0799999999999983</v>
      </c>
      <c r="B65" s="43" t="s">
        <v>27</v>
      </c>
      <c r="C65" s="52">
        <v>58.75</v>
      </c>
      <c r="D65" s="39" t="s">
        <v>13</v>
      </c>
      <c r="E65" s="149"/>
      <c r="F65" s="55">
        <f t="shared" si="3"/>
        <v>0</v>
      </c>
      <c r="G65" s="35"/>
    </row>
    <row r="66" spans="1:7" ht="42" customHeight="1" x14ac:dyDescent="0.25">
      <c r="A66" s="39">
        <f t="shared" si="2"/>
        <v>2.0899999999999981</v>
      </c>
      <c r="B66" s="43" t="s">
        <v>28</v>
      </c>
      <c r="C66" s="52">
        <v>10</v>
      </c>
      <c r="D66" s="39" t="s">
        <v>13</v>
      </c>
      <c r="E66" s="149"/>
      <c r="F66" s="55">
        <f t="shared" si="3"/>
        <v>0</v>
      </c>
      <c r="G66" s="35"/>
    </row>
    <row r="67" spans="1:7" ht="33" customHeight="1" x14ac:dyDescent="0.25">
      <c r="A67" s="39">
        <f t="shared" si="2"/>
        <v>2.0999999999999979</v>
      </c>
      <c r="B67" s="43" t="s">
        <v>29</v>
      </c>
      <c r="C67" s="52">
        <v>10</v>
      </c>
      <c r="D67" s="39" t="s">
        <v>13</v>
      </c>
      <c r="E67" s="149"/>
      <c r="F67" s="55">
        <f t="shared" si="3"/>
        <v>0</v>
      </c>
      <c r="G67" s="35"/>
    </row>
    <row r="68" spans="1:7" ht="42" customHeight="1" x14ac:dyDescent="0.25">
      <c r="A68" s="39">
        <f t="shared" si="2"/>
        <v>2.1099999999999977</v>
      </c>
      <c r="B68" s="43" t="s">
        <v>30</v>
      </c>
      <c r="C68" s="52">
        <v>1</v>
      </c>
      <c r="D68" s="38" t="s">
        <v>11</v>
      </c>
      <c r="E68" s="149"/>
      <c r="F68" s="55">
        <f t="shared" si="3"/>
        <v>0</v>
      </c>
      <c r="G68" s="35"/>
    </row>
    <row r="69" spans="1:7" ht="30" customHeight="1" x14ac:dyDescent="0.25">
      <c r="A69" s="39">
        <f t="shared" si="2"/>
        <v>2.1199999999999974</v>
      </c>
      <c r="B69" s="43" t="s">
        <v>54</v>
      </c>
      <c r="C69" s="52">
        <v>25</v>
      </c>
      <c r="D69" s="40" t="s">
        <v>44</v>
      </c>
      <c r="E69" s="149"/>
      <c r="F69" s="55">
        <f t="shared" si="3"/>
        <v>0</v>
      </c>
      <c r="G69" s="35"/>
    </row>
    <row r="70" spans="1:7" ht="30.75" customHeight="1" x14ac:dyDescent="0.25">
      <c r="A70" s="39">
        <f t="shared" si="2"/>
        <v>2.1299999999999972</v>
      </c>
      <c r="B70" s="44" t="s">
        <v>55</v>
      </c>
      <c r="C70" s="56">
        <v>3</v>
      </c>
      <c r="D70" s="38" t="s">
        <v>11</v>
      </c>
      <c r="E70" s="149"/>
      <c r="F70" s="55">
        <f t="shared" si="3"/>
        <v>0</v>
      </c>
      <c r="G70" s="37"/>
    </row>
    <row r="71" spans="1:7" ht="35.25" customHeight="1" x14ac:dyDescent="0.25">
      <c r="A71" s="39">
        <f t="shared" si="2"/>
        <v>2.139999999999997</v>
      </c>
      <c r="B71" s="43" t="s">
        <v>26</v>
      </c>
      <c r="C71" s="52">
        <v>6.66</v>
      </c>
      <c r="D71" s="39" t="s">
        <v>13</v>
      </c>
      <c r="E71" s="149"/>
      <c r="F71" s="55">
        <f t="shared" si="3"/>
        <v>0</v>
      </c>
      <c r="G71" s="35"/>
    </row>
    <row r="72" spans="1:7" s="2" customFormat="1" ht="35.25" customHeight="1" x14ac:dyDescent="0.25">
      <c r="A72" s="39">
        <f t="shared" si="2"/>
        <v>2.1499999999999968</v>
      </c>
      <c r="B72" s="44" t="s">
        <v>31</v>
      </c>
      <c r="C72" s="52">
        <v>3</v>
      </c>
      <c r="D72" s="38" t="s">
        <v>11</v>
      </c>
      <c r="E72" s="149"/>
      <c r="F72" s="55">
        <f t="shared" si="3"/>
        <v>0</v>
      </c>
      <c r="G72" s="45"/>
    </row>
    <row r="73" spans="1:7" ht="47.25" customHeight="1" x14ac:dyDescent="0.2">
      <c r="A73" s="39">
        <f t="shared" si="2"/>
        <v>2.1599999999999966</v>
      </c>
      <c r="B73" s="43" t="s">
        <v>56</v>
      </c>
      <c r="C73" s="52">
        <v>2</v>
      </c>
      <c r="D73" s="38" t="s">
        <v>11</v>
      </c>
      <c r="E73" s="149"/>
      <c r="F73" s="55">
        <f t="shared" si="3"/>
        <v>0</v>
      </c>
      <c r="G73" s="41"/>
    </row>
    <row r="74" spans="1:7" ht="37.5" customHeight="1" x14ac:dyDescent="0.2">
      <c r="A74" s="39">
        <f t="shared" si="2"/>
        <v>2.1699999999999964</v>
      </c>
      <c r="B74" s="43" t="s">
        <v>57</v>
      </c>
      <c r="C74" s="57">
        <v>1</v>
      </c>
      <c r="D74" s="38" t="s">
        <v>11</v>
      </c>
      <c r="E74" s="153"/>
      <c r="F74" s="55">
        <f t="shared" si="3"/>
        <v>0</v>
      </c>
      <c r="G74" s="46"/>
    </row>
    <row r="75" spans="1:7" ht="30" customHeight="1" x14ac:dyDescent="0.2">
      <c r="A75" s="39">
        <f t="shared" si="2"/>
        <v>2.1799999999999962</v>
      </c>
      <c r="B75" s="43" t="s">
        <v>58</v>
      </c>
      <c r="C75" s="58">
        <v>3</v>
      </c>
      <c r="D75" s="38" t="s">
        <v>11</v>
      </c>
      <c r="E75" s="154"/>
      <c r="F75" s="55">
        <f t="shared" si="3"/>
        <v>0</v>
      </c>
      <c r="G75" s="47"/>
    </row>
    <row r="76" spans="1:7" ht="31.5" customHeight="1" x14ac:dyDescent="0.2">
      <c r="A76" s="39">
        <f t="shared" si="2"/>
        <v>2.1899999999999959</v>
      </c>
      <c r="B76" s="43" t="s">
        <v>59</v>
      </c>
      <c r="C76" s="58">
        <v>2</v>
      </c>
      <c r="D76" s="54" t="s">
        <v>11</v>
      </c>
      <c r="E76" s="154"/>
      <c r="F76" s="55">
        <f t="shared" si="3"/>
        <v>0</v>
      </c>
      <c r="G76" s="47"/>
    </row>
    <row r="77" spans="1:7" ht="41.25" customHeight="1" x14ac:dyDescent="0.2">
      <c r="A77" s="39">
        <f t="shared" si="2"/>
        <v>2.1999999999999957</v>
      </c>
      <c r="B77" s="43" t="s">
        <v>36</v>
      </c>
      <c r="C77" s="58">
        <v>3</v>
      </c>
      <c r="D77" s="54" t="s">
        <v>11</v>
      </c>
      <c r="E77" s="154"/>
      <c r="F77" s="55">
        <f t="shared" si="3"/>
        <v>0</v>
      </c>
      <c r="G77" s="47"/>
    </row>
    <row r="78" spans="1:7" ht="42.75" customHeight="1" x14ac:dyDescent="0.2">
      <c r="A78" s="39">
        <f t="shared" si="2"/>
        <v>2.2099999999999955</v>
      </c>
      <c r="B78" s="43" t="s">
        <v>37</v>
      </c>
      <c r="C78" s="58">
        <v>1</v>
      </c>
      <c r="D78" s="54" t="s">
        <v>11</v>
      </c>
      <c r="E78" s="154"/>
      <c r="F78" s="55">
        <f t="shared" si="3"/>
        <v>0</v>
      </c>
      <c r="G78" s="47"/>
    </row>
    <row r="79" spans="1:7" ht="44.25" customHeight="1" x14ac:dyDescent="0.25">
      <c r="A79" s="39">
        <f t="shared" si="2"/>
        <v>2.2199999999999953</v>
      </c>
      <c r="B79" s="43" t="s">
        <v>38</v>
      </c>
      <c r="C79" s="58">
        <v>3</v>
      </c>
      <c r="D79" s="38" t="s">
        <v>11</v>
      </c>
      <c r="E79" s="154"/>
      <c r="F79" s="55">
        <f t="shared" si="3"/>
        <v>0</v>
      </c>
      <c r="G79" s="48"/>
    </row>
    <row r="80" spans="1:7" ht="30" customHeight="1" x14ac:dyDescent="0.25">
      <c r="A80" s="39">
        <f t="shared" si="2"/>
        <v>2.2299999999999951</v>
      </c>
      <c r="B80" s="43" t="s">
        <v>60</v>
      </c>
      <c r="C80" s="58">
        <v>1</v>
      </c>
      <c r="D80" s="38" t="s">
        <v>11</v>
      </c>
      <c r="E80" s="154"/>
      <c r="F80" s="55">
        <f t="shared" si="3"/>
        <v>0</v>
      </c>
      <c r="G80" s="48"/>
    </row>
    <row r="81" spans="1:231" ht="49.5" customHeight="1" x14ac:dyDescent="0.25">
      <c r="A81" s="39">
        <f t="shared" si="2"/>
        <v>2.2399999999999949</v>
      </c>
      <c r="B81" s="43" t="s">
        <v>61</v>
      </c>
      <c r="C81" s="59">
        <v>2</v>
      </c>
      <c r="D81" s="38" t="s">
        <v>11</v>
      </c>
      <c r="E81" s="155"/>
      <c r="F81" s="55">
        <f t="shared" si="3"/>
        <v>0</v>
      </c>
      <c r="G81" s="49"/>
    </row>
    <row r="82" spans="1:231" ht="30" customHeight="1" x14ac:dyDescent="0.25">
      <c r="A82" s="39">
        <f t="shared" si="2"/>
        <v>2.2499999999999947</v>
      </c>
      <c r="B82" s="43" t="s">
        <v>62</v>
      </c>
      <c r="C82" s="52">
        <v>1</v>
      </c>
      <c r="D82" s="38" t="s">
        <v>11</v>
      </c>
      <c r="E82" s="149"/>
      <c r="F82" s="55">
        <f t="shared" si="3"/>
        <v>0</v>
      </c>
      <c r="G82" s="35"/>
    </row>
    <row r="83" spans="1:231" ht="33.75" customHeight="1" x14ac:dyDescent="0.25">
      <c r="A83" s="39">
        <f t="shared" si="2"/>
        <v>2.2599999999999945</v>
      </c>
      <c r="B83" s="50" t="s">
        <v>117</v>
      </c>
      <c r="C83" s="56">
        <v>2</v>
      </c>
      <c r="D83" s="38" t="s">
        <v>11</v>
      </c>
      <c r="E83" s="149"/>
      <c r="F83" s="55">
        <f t="shared" si="3"/>
        <v>0</v>
      </c>
      <c r="G83" s="32"/>
    </row>
    <row r="84" spans="1:231" ht="26.25" customHeight="1" x14ac:dyDescent="0.25">
      <c r="A84" s="39">
        <f t="shared" si="2"/>
        <v>2.2699999999999942</v>
      </c>
      <c r="B84" s="44" t="s">
        <v>39</v>
      </c>
      <c r="C84" s="56">
        <v>2</v>
      </c>
      <c r="D84" s="38" t="s">
        <v>11</v>
      </c>
      <c r="E84" s="149"/>
      <c r="F84" s="55">
        <f t="shared" si="3"/>
        <v>0</v>
      </c>
      <c r="G84" s="37"/>
    </row>
    <row r="85" spans="1:231" ht="34.5" customHeight="1" x14ac:dyDescent="0.25">
      <c r="A85" s="39">
        <f t="shared" si="2"/>
        <v>2.279999999999994</v>
      </c>
      <c r="B85" s="43" t="s">
        <v>33</v>
      </c>
      <c r="C85" s="52">
        <v>2</v>
      </c>
      <c r="D85" s="38" t="s">
        <v>11</v>
      </c>
      <c r="E85" s="149"/>
      <c r="F85" s="55">
        <f t="shared" si="3"/>
        <v>0</v>
      </c>
      <c r="G85" s="35"/>
    </row>
    <row r="86" spans="1:231" ht="33.75" customHeight="1" x14ac:dyDescent="0.25">
      <c r="A86" s="39">
        <f t="shared" si="2"/>
        <v>2.2899999999999938</v>
      </c>
      <c r="B86" s="43" t="s">
        <v>46</v>
      </c>
      <c r="C86" s="52">
        <v>1</v>
      </c>
      <c r="D86" s="40" t="s">
        <v>47</v>
      </c>
      <c r="E86" s="149"/>
      <c r="F86" s="55">
        <f t="shared" si="3"/>
        <v>0</v>
      </c>
      <c r="G86" s="35"/>
    </row>
    <row r="87" spans="1:231" ht="29.25" customHeight="1" x14ac:dyDescent="0.25">
      <c r="A87" s="39">
        <f t="shared" si="2"/>
        <v>2.2999999999999936</v>
      </c>
      <c r="B87" s="34" t="s">
        <v>48</v>
      </c>
      <c r="C87" s="52">
        <v>1</v>
      </c>
      <c r="D87" s="40" t="s">
        <v>47</v>
      </c>
      <c r="E87" s="149"/>
      <c r="F87" s="55">
        <f t="shared" si="3"/>
        <v>0</v>
      </c>
      <c r="G87" s="35"/>
    </row>
    <row r="88" spans="1:231" ht="19.5" customHeight="1" x14ac:dyDescent="0.25">
      <c r="A88" s="39">
        <f t="shared" si="2"/>
        <v>2.3099999999999934</v>
      </c>
      <c r="B88" s="44" t="s">
        <v>63</v>
      </c>
      <c r="C88" s="52">
        <v>2</v>
      </c>
      <c r="D88" s="40" t="s">
        <v>50</v>
      </c>
      <c r="E88" s="149"/>
      <c r="F88" s="55">
        <f t="shared" si="3"/>
        <v>0</v>
      </c>
      <c r="G88" s="35"/>
    </row>
    <row r="89" spans="1:231" ht="19.5" customHeight="1" x14ac:dyDescent="0.25">
      <c r="A89" s="90">
        <f t="shared" si="2"/>
        <v>2.3199999999999932</v>
      </c>
      <c r="B89" s="109" t="s">
        <v>51</v>
      </c>
      <c r="C89" s="57">
        <v>1</v>
      </c>
      <c r="D89" s="53" t="s">
        <v>47</v>
      </c>
      <c r="E89" s="153"/>
      <c r="F89" s="55">
        <f t="shared" si="3"/>
        <v>0</v>
      </c>
      <c r="G89" s="110"/>
    </row>
    <row r="90" spans="1:231" ht="19.5" customHeight="1" x14ac:dyDescent="0.2">
      <c r="A90" s="91"/>
      <c r="B90" s="92" t="s">
        <v>7</v>
      </c>
      <c r="C90" s="93"/>
      <c r="D90" s="94"/>
      <c r="E90" s="150"/>
      <c r="F90" s="95"/>
      <c r="G90" s="96">
        <f>SUM(F58:F89)</f>
        <v>0</v>
      </c>
    </row>
    <row r="91" spans="1:231" ht="19.5" customHeight="1" x14ac:dyDescent="0.25">
      <c r="A91" s="71"/>
      <c r="B91" s="101" t="s">
        <v>113</v>
      </c>
      <c r="C91" s="72"/>
      <c r="D91" s="73"/>
      <c r="E91" s="151"/>
      <c r="F91" s="74"/>
      <c r="G91" s="75"/>
    </row>
    <row r="92" spans="1:231" customFormat="1" ht="21" customHeight="1" x14ac:dyDescent="0.25">
      <c r="A92" s="81">
        <v>3</v>
      </c>
      <c r="B92" s="101" t="s">
        <v>112</v>
      </c>
      <c r="C92" s="102"/>
      <c r="D92" s="102"/>
      <c r="E92" s="156"/>
      <c r="F92" s="105"/>
      <c r="G92" s="10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31"/>
      <c r="HW92" s="131"/>
    </row>
    <row r="93" spans="1:231" ht="33.75" customHeight="1" x14ac:dyDescent="0.25">
      <c r="A93" s="39">
        <f>A92+0.01</f>
        <v>3.01</v>
      </c>
      <c r="B93" s="60" t="s">
        <v>64</v>
      </c>
      <c r="C93" s="39">
        <v>12</v>
      </c>
      <c r="D93" s="38" t="s">
        <v>13</v>
      </c>
      <c r="E93" s="149"/>
      <c r="F93" s="55">
        <f t="shared" ref="F93:F111" si="4">ROUND(E93*C93,2)</f>
        <v>0</v>
      </c>
      <c r="G93" s="35"/>
    </row>
    <row r="94" spans="1:231" ht="19.5" customHeight="1" x14ac:dyDescent="0.25">
      <c r="A94" s="39">
        <f t="shared" ref="A94:A111" si="5">A93+0.01</f>
        <v>3.0199999999999996</v>
      </c>
      <c r="B94" s="60" t="s">
        <v>65</v>
      </c>
      <c r="C94" s="39">
        <v>75</v>
      </c>
      <c r="D94" s="38" t="s">
        <v>13</v>
      </c>
      <c r="E94" s="149"/>
      <c r="F94" s="55">
        <f t="shared" si="4"/>
        <v>0</v>
      </c>
      <c r="G94" s="35"/>
    </row>
    <row r="95" spans="1:231" ht="18" customHeight="1" x14ac:dyDescent="0.25">
      <c r="A95" s="39">
        <f t="shared" si="5"/>
        <v>3.0299999999999994</v>
      </c>
      <c r="B95" s="60" t="s">
        <v>66</v>
      </c>
      <c r="C95" s="39">
        <v>14</v>
      </c>
      <c r="D95" s="38" t="s">
        <v>22</v>
      </c>
      <c r="E95" s="149"/>
      <c r="F95" s="55">
        <f t="shared" si="4"/>
        <v>0</v>
      </c>
      <c r="G95" s="35"/>
    </row>
    <row r="96" spans="1:231" ht="34.5" customHeight="1" x14ac:dyDescent="0.25">
      <c r="A96" s="39">
        <f t="shared" si="5"/>
        <v>3.0399999999999991</v>
      </c>
      <c r="B96" s="60" t="s">
        <v>121</v>
      </c>
      <c r="C96" s="39">
        <v>7.6</v>
      </c>
      <c r="D96" s="38" t="s">
        <v>67</v>
      </c>
      <c r="E96" s="149"/>
      <c r="F96" s="55">
        <f t="shared" si="4"/>
        <v>0</v>
      </c>
      <c r="G96" s="35"/>
    </row>
    <row r="97" spans="1:7" ht="18.75" customHeight="1" x14ac:dyDescent="0.25">
      <c r="A97" s="39">
        <f t="shared" si="5"/>
        <v>3.0499999999999989</v>
      </c>
      <c r="B97" s="107" t="s">
        <v>68</v>
      </c>
      <c r="C97" s="39">
        <v>15</v>
      </c>
      <c r="D97" s="38" t="s">
        <v>22</v>
      </c>
      <c r="E97" s="149"/>
      <c r="F97" s="55">
        <f t="shared" si="4"/>
        <v>0</v>
      </c>
      <c r="G97" s="35"/>
    </row>
    <row r="98" spans="1:7" ht="18.75" customHeight="1" x14ac:dyDescent="0.25">
      <c r="A98" s="39">
        <f t="shared" si="5"/>
        <v>3.0599999999999987</v>
      </c>
      <c r="B98" s="107" t="s">
        <v>69</v>
      </c>
      <c r="C98" s="39">
        <v>16.899999999999999</v>
      </c>
      <c r="D98" s="38" t="s">
        <v>22</v>
      </c>
      <c r="E98" s="149"/>
      <c r="F98" s="55">
        <f t="shared" si="4"/>
        <v>0</v>
      </c>
      <c r="G98" s="35"/>
    </row>
    <row r="99" spans="1:7" ht="18.75" customHeight="1" x14ac:dyDescent="0.25">
      <c r="A99" s="39">
        <f t="shared" si="5"/>
        <v>3.0699999999999985</v>
      </c>
      <c r="B99" s="107" t="s">
        <v>70</v>
      </c>
      <c r="C99" s="39">
        <v>4.5999999999999996</v>
      </c>
      <c r="D99" s="38" t="s">
        <v>22</v>
      </c>
      <c r="E99" s="149"/>
      <c r="F99" s="55">
        <f t="shared" si="4"/>
        <v>0</v>
      </c>
      <c r="G99" s="35"/>
    </row>
    <row r="100" spans="1:7" ht="18.75" customHeight="1" x14ac:dyDescent="0.25">
      <c r="A100" s="39">
        <f t="shared" si="5"/>
        <v>3.0799999999999983</v>
      </c>
      <c r="B100" s="107" t="s">
        <v>71</v>
      </c>
      <c r="C100" s="39">
        <v>36</v>
      </c>
      <c r="D100" s="38" t="s">
        <v>13</v>
      </c>
      <c r="E100" s="149"/>
      <c r="F100" s="55">
        <f t="shared" si="4"/>
        <v>0</v>
      </c>
      <c r="G100" s="35"/>
    </row>
    <row r="101" spans="1:7" ht="18.75" customHeight="1" x14ac:dyDescent="0.25">
      <c r="A101" s="39">
        <f t="shared" si="5"/>
        <v>3.0899999999999981</v>
      </c>
      <c r="B101" s="107" t="s">
        <v>72</v>
      </c>
      <c r="C101" s="39">
        <v>1.08</v>
      </c>
      <c r="D101" s="38" t="s">
        <v>13</v>
      </c>
      <c r="E101" s="149"/>
      <c r="F101" s="55">
        <f t="shared" si="4"/>
        <v>0</v>
      </c>
      <c r="G101" s="35"/>
    </row>
    <row r="102" spans="1:7" ht="18.75" customHeight="1" x14ac:dyDescent="0.25">
      <c r="A102" s="39">
        <f t="shared" si="5"/>
        <v>3.0999999999999979</v>
      </c>
      <c r="B102" s="107" t="s">
        <v>73</v>
      </c>
      <c r="C102" s="39">
        <v>20</v>
      </c>
      <c r="D102" s="38" t="s">
        <v>13</v>
      </c>
      <c r="E102" s="149"/>
      <c r="F102" s="55">
        <f t="shared" si="4"/>
        <v>0</v>
      </c>
      <c r="G102" s="35"/>
    </row>
    <row r="103" spans="1:7" ht="18.75" customHeight="1" x14ac:dyDescent="0.25">
      <c r="A103" s="39">
        <f t="shared" si="5"/>
        <v>3.1099999999999977</v>
      </c>
      <c r="B103" s="107" t="s">
        <v>74</v>
      </c>
      <c r="C103" s="39">
        <v>20</v>
      </c>
      <c r="D103" s="38" t="s">
        <v>13</v>
      </c>
      <c r="E103" s="149"/>
      <c r="F103" s="55">
        <f t="shared" si="4"/>
        <v>0</v>
      </c>
      <c r="G103" s="35"/>
    </row>
    <row r="104" spans="1:7" ht="18.75" customHeight="1" x14ac:dyDescent="0.25">
      <c r="A104" s="39">
        <f t="shared" si="5"/>
        <v>3.1199999999999974</v>
      </c>
      <c r="B104" s="107" t="s">
        <v>75</v>
      </c>
      <c r="C104" s="39">
        <v>25</v>
      </c>
      <c r="D104" s="38" t="s">
        <v>22</v>
      </c>
      <c r="E104" s="149"/>
      <c r="F104" s="55">
        <f t="shared" si="4"/>
        <v>0</v>
      </c>
      <c r="G104" s="35"/>
    </row>
    <row r="105" spans="1:7" ht="32.25" customHeight="1" x14ac:dyDescent="0.25">
      <c r="A105" s="39">
        <f t="shared" si="5"/>
        <v>3.1299999999999972</v>
      </c>
      <c r="B105" s="60" t="s">
        <v>118</v>
      </c>
      <c r="C105" s="39">
        <v>20</v>
      </c>
      <c r="D105" s="38" t="s">
        <v>13</v>
      </c>
      <c r="E105" s="149"/>
      <c r="F105" s="55">
        <f t="shared" si="4"/>
        <v>0</v>
      </c>
      <c r="G105" s="35"/>
    </row>
    <row r="106" spans="1:7" ht="42.75" customHeight="1" x14ac:dyDescent="0.25">
      <c r="A106" s="39">
        <f t="shared" si="5"/>
        <v>3.139999999999997</v>
      </c>
      <c r="B106" s="60" t="s">
        <v>76</v>
      </c>
      <c r="C106" s="39">
        <v>30</v>
      </c>
      <c r="D106" s="38" t="s">
        <v>13</v>
      </c>
      <c r="E106" s="149"/>
      <c r="F106" s="55">
        <f t="shared" si="4"/>
        <v>0</v>
      </c>
      <c r="G106" s="35"/>
    </row>
    <row r="107" spans="1:7" ht="29.25" customHeight="1" x14ac:dyDescent="0.25">
      <c r="A107" s="39">
        <f t="shared" si="5"/>
        <v>3.1499999999999968</v>
      </c>
      <c r="B107" s="60" t="s">
        <v>77</v>
      </c>
      <c r="C107" s="39">
        <v>100</v>
      </c>
      <c r="D107" s="38" t="s">
        <v>13</v>
      </c>
      <c r="E107" s="149"/>
      <c r="F107" s="55">
        <f t="shared" si="4"/>
        <v>0</v>
      </c>
      <c r="G107" s="35"/>
    </row>
    <row r="108" spans="1:7" ht="20.25" customHeight="1" x14ac:dyDescent="0.25">
      <c r="A108" s="39">
        <f t="shared" si="5"/>
        <v>3.1599999999999966</v>
      </c>
      <c r="B108" s="60" t="s">
        <v>120</v>
      </c>
      <c r="C108" s="39">
        <v>50</v>
      </c>
      <c r="D108" s="38" t="s">
        <v>13</v>
      </c>
      <c r="E108" s="149"/>
      <c r="F108" s="55">
        <f t="shared" si="4"/>
        <v>0</v>
      </c>
      <c r="G108" s="35"/>
    </row>
    <row r="109" spans="1:7" ht="18.75" customHeight="1" x14ac:dyDescent="0.25">
      <c r="A109" s="39">
        <f t="shared" si="5"/>
        <v>3.1699999999999964</v>
      </c>
      <c r="B109" s="107" t="s">
        <v>78</v>
      </c>
      <c r="C109" s="39">
        <v>1</v>
      </c>
      <c r="D109" s="38" t="s">
        <v>11</v>
      </c>
      <c r="E109" s="149"/>
      <c r="F109" s="55">
        <f t="shared" si="4"/>
        <v>0</v>
      </c>
      <c r="G109" s="35"/>
    </row>
    <row r="110" spans="1:7" ht="36" customHeight="1" x14ac:dyDescent="0.25">
      <c r="A110" s="39">
        <f t="shared" si="5"/>
        <v>3.1799999999999962</v>
      </c>
      <c r="B110" s="108" t="s">
        <v>119</v>
      </c>
      <c r="C110" s="39">
        <v>36.799999999999997</v>
      </c>
      <c r="D110" s="38" t="s">
        <v>67</v>
      </c>
      <c r="E110" s="149"/>
      <c r="F110" s="55">
        <f t="shared" si="4"/>
        <v>0</v>
      </c>
      <c r="G110" s="35"/>
    </row>
    <row r="111" spans="1:7" ht="27" customHeight="1" x14ac:dyDescent="0.25">
      <c r="A111" s="39">
        <f t="shared" si="5"/>
        <v>3.1899999999999959</v>
      </c>
      <c r="B111" s="107" t="s">
        <v>79</v>
      </c>
      <c r="C111" s="39">
        <v>1</v>
      </c>
      <c r="D111" s="38" t="s">
        <v>47</v>
      </c>
      <c r="E111" s="149"/>
      <c r="F111" s="55">
        <f t="shared" si="4"/>
        <v>0</v>
      </c>
      <c r="G111" s="35"/>
    </row>
    <row r="112" spans="1:7" ht="20.25" customHeight="1" x14ac:dyDescent="0.2">
      <c r="A112" s="91"/>
      <c r="B112" s="92" t="s">
        <v>7</v>
      </c>
      <c r="C112" s="93"/>
      <c r="D112" s="94"/>
      <c r="E112" s="150"/>
      <c r="F112" s="95"/>
      <c r="G112" s="96">
        <f>SUM(F93:F111)</f>
        <v>0</v>
      </c>
    </row>
    <row r="113" spans="1:231" ht="19.5" customHeight="1" x14ac:dyDescent="0.25">
      <c r="A113" s="71"/>
      <c r="B113" s="101"/>
      <c r="C113" s="72"/>
      <c r="D113" s="73"/>
      <c r="E113" s="151"/>
      <c r="F113" s="74"/>
      <c r="G113" s="75"/>
    </row>
    <row r="114" spans="1:231" customFormat="1" ht="18" customHeight="1" x14ac:dyDescent="0.25">
      <c r="A114" s="81">
        <v>4</v>
      </c>
      <c r="B114" s="101" t="s">
        <v>80</v>
      </c>
      <c r="C114" s="102"/>
      <c r="D114" s="102"/>
      <c r="E114" s="156"/>
      <c r="F114" s="105"/>
      <c r="G114" s="10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31"/>
      <c r="HW114" s="131"/>
    </row>
    <row r="115" spans="1:231" ht="33.75" customHeight="1" x14ac:dyDescent="0.25">
      <c r="A115" s="76">
        <f>A114+0.01</f>
        <v>4.01</v>
      </c>
      <c r="B115" s="36" t="s">
        <v>122</v>
      </c>
      <c r="C115" s="39">
        <v>450</v>
      </c>
      <c r="D115" s="38" t="s">
        <v>13</v>
      </c>
      <c r="E115" s="149"/>
      <c r="F115" s="55">
        <f>ROUND(E115*C115,2)</f>
        <v>0</v>
      </c>
      <c r="G115" s="35"/>
    </row>
    <row r="116" spans="1:231" s="25" customFormat="1" ht="30.75" customHeight="1" x14ac:dyDescent="0.25">
      <c r="A116" s="76">
        <f t="shared" ref="A116:A117" si="6">A115+0.01</f>
        <v>4.0199999999999996</v>
      </c>
      <c r="B116" s="34" t="s">
        <v>123</v>
      </c>
      <c r="C116" s="39">
        <v>650</v>
      </c>
      <c r="D116" s="38" t="s">
        <v>13</v>
      </c>
      <c r="E116" s="149"/>
      <c r="F116" s="55">
        <f t="shared" ref="F116:F117" si="7">ROUND(E116*C116,2)</f>
        <v>0</v>
      </c>
      <c r="G116" s="51"/>
    </row>
    <row r="117" spans="1:231" ht="19.5" customHeight="1" x14ac:dyDescent="0.2">
      <c r="A117" s="76">
        <f t="shared" si="6"/>
        <v>4.0299999999999994</v>
      </c>
      <c r="B117" s="108" t="s">
        <v>124</v>
      </c>
      <c r="C117" s="39">
        <v>20</v>
      </c>
      <c r="D117" s="38" t="s">
        <v>13</v>
      </c>
      <c r="E117" s="149"/>
      <c r="F117" s="55">
        <f t="shared" si="7"/>
        <v>0</v>
      </c>
      <c r="G117" s="89"/>
    </row>
    <row r="118" spans="1:231" ht="19.5" customHeight="1" x14ac:dyDescent="0.2">
      <c r="A118" s="91"/>
      <c r="B118" s="92" t="s">
        <v>7</v>
      </c>
      <c r="C118" s="93"/>
      <c r="D118" s="94"/>
      <c r="E118" s="150"/>
      <c r="F118" s="95"/>
      <c r="G118" s="96">
        <f>SUM(F115:F117)</f>
        <v>0</v>
      </c>
    </row>
    <row r="119" spans="1:231" ht="19.5" customHeight="1" x14ac:dyDescent="0.25">
      <c r="A119" s="71"/>
      <c r="B119" s="101"/>
      <c r="C119" s="72"/>
      <c r="D119" s="73"/>
      <c r="E119" s="151"/>
      <c r="F119" s="74"/>
      <c r="G119" s="75"/>
    </row>
    <row r="120" spans="1:231" customFormat="1" ht="18" customHeight="1" x14ac:dyDescent="0.25">
      <c r="A120" s="81">
        <v>5</v>
      </c>
      <c r="B120" s="101" t="s">
        <v>81</v>
      </c>
      <c r="C120" s="102"/>
      <c r="D120" s="102"/>
      <c r="E120" s="156"/>
      <c r="F120" s="105"/>
      <c r="G120" s="106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31"/>
      <c r="HW120" s="131"/>
    </row>
    <row r="121" spans="1:231" ht="20.25" customHeight="1" x14ac:dyDescent="0.25">
      <c r="A121" s="76">
        <f>A120+0.01</f>
        <v>5.01</v>
      </c>
      <c r="B121" s="60" t="s">
        <v>82</v>
      </c>
      <c r="C121" s="39">
        <v>1</v>
      </c>
      <c r="D121" s="38" t="s">
        <v>11</v>
      </c>
      <c r="E121" s="149"/>
      <c r="F121" s="55">
        <f>ROUND(E121*C121,2)</f>
        <v>0</v>
      </c>
      <c r="G121" s="35"/>
    </row>
    <row r="122" spans="1:231" s="25" customFormat="1" ht="31.5" customHeight="1" x14ac:dyDescent="0.25">
      <c r="A122" s="76">
        <f t="shared" ref="A122:A123" si="8">A121+0.01</f>
        <v>5.0199999999999996</v>
      </c>
      <c r="B122" s="60" t="s">
        <v>83</v>
      </c>
      <c r="C122" s="39">
        <v>1</v>
      </c>
      <c r="D122" s="38" t="s">
        <v>11</v>
      </c>
      <c r="E122" s="149"/>
      <c r="F122" s="55">
        <f t="shared" ref="F122:F123" si="9">ROUND(E122*C122,2)</f>
        <v>0</v>
      </c>
      <c r="G122" s="51"/>
    </row>
    <row r="123" spans="1:231" ht="35.25" customHeight="1" x14ac:dyDescent="0.25">
      <c r="A123" s="76">
        <f t="shared" si="8"/>
        <v>5.0299999999999994</v>
      </c>
      <c r="B123" s="60" t="s">
        <v>125</v>
      </c>
      <c r="C123" s="39">
        <v>10</v>
      </c>
      <c r="D123" s="38" t="s">
        <v>11</v>
      </c>
      <c r="E123" s="149"/>
      <c r="F123" s="55">
        <f t="shared" si="9"/>
        <v>0</v>
      </c>
      <c r="G123" s="35"/>
    </row>
    <row r="124" spans="1:231" ht="19.5" customHeight="1" x14ac:dyDescent="0.2">
      <c r="A124" s="91"/>
      <c r="B124" s="92" t="s">
        <v>7</v>
      </c>
      <c r="C124" s="93"/>
      <c r="D124" s="94"/>
      <c r="E124" s="95"/>
      <c r="F124" s="95"/>
      <c r="G124" s="96">
        <f>SUM(F121:F123)</f>
        <v>0</v>
      </c>
    </row>
    <row r="125" spans="1:231" ht="15" x14ac:dyDescent="0.25">
      <c r="A125" s="71"/>
      <c r="B125" s="101"/>
      <c r="C125" s="72"/>
      <c r="D125" s="73"/>
      <c r="E125" s="74"/>
      <c r="F125" s="74"/>
      <c r="G125" s="75"/>
    </row>
    <row r="126" spans="1:231" ht="15" x14ac:dyDescent="0.25">
      <c r="A126" s="81"/>
      <c r="B126" s="101"/>
      <c r="C126" s="102"/>
      <c r="D126" s="102"/>
      <c r="E126" s="105"/>
      <c r="F126" s="105"/>
      <c r="G126" s="106"/>
    </row>
    <row r="127" spans="1:231" ht="19.5" customHeight="1" x14ac:dyDescent="0.2">
      <c r="A127" s="91"/>
      <c r="B127" s="92" t="s">
        <v>84</v>
      </c>
      <c r="C127" s="93"/>
      <c r="D127" s="94"/>
      <c r="E127" s="95"/>
      <c r="F127" s="95"/>
      <c r="G127" s="96">
        <f>SUM(G16:G125)</f>
        <v>0</v>
      </c>
    </row>
    <row r="128" spans="1:231" ht="21.75" customHeight="1" x14ac:dyDescent="0.25">
      <c r="A128" s="71"/>
      <c r="B128" s="101"/>
      <c r="C128" s="72"/>
      <c r="D128" s="73"/>
      <c r="E128" s="74"/>
      <c r="F128" s="74"/>
      <c r="G128" s="75"/>
    </row>
    <row r="129" spans="1:231" ht="18.75" customHeight="1" x14ac:dyDescent="0.25">
      <c r="A129" s="81">
        <v>6</v>
      </c>
      <c r="B129" s="101" t="s">
        <v>85</v>
      </c>
      <c r="C129" s="102"/>
      <c r="D129" s="102"/>
      <c r="E129" s="105"/>
      <c r="F129" s="105"/>
      <c r="G129" s="106"/>
    </row>
    <row r="130" spans="1:231" ht="18.75" customHeight="1" x14ac:dyDescent="0.2">
      <c r="A130" s="39">
        <v>6.01</v>
      </c>
      <c r="B130" s="127" t="s">
        <v>86</v>
      </c>
      <c r="C130" s="128"/>
      <c r="D130" s="129"/>
      <c r="E130" s="61">
        <v>0.1</v>
      </c>
      <c r="F130" s="62"/>
      <c r="G130" s="63">
        <f>E130*$G$127</f>
        <v>0</v>
      </c>
    </row>
    <row r="131" spans="1:231" ht="18.75" customHeight="1" x14ac:dyDescent="0.2">
      <c r="A131" s="39">
        <v>6.02</v>
      </c>
      <c r="B131" s="127" t="s">
        <v>87</v>
      </c>
      <c r="C131" s="128"/>
      <c r="D131" s="129"/>
      <c r="E131" s="61">
        <v>0.03</v>
      </c>
      <c r="F131" s="62"/>
      <c r="G131" s="63">
        <f>E131*$G$127</f>
        <v>0</v>
      </c>
    </row>
    <row r="132" spans="1:231" ht="18.75" customHeight="1" x14ac:dyDescent="0.2">
      <c r="A132" s="39">
        <v>6.03</v>
      </c>
      <c r="B132" s="127" t="s">
        <v>88</v>
      </c>
      <c r="C132" s="128"/>
      <c r="D132" s="129"/>
      <c r="E132" s="61">
        <v>2.5000000000000001E-2</v>
      </c>
      <c r="F132" s="62"/>
      <c r="G132" s="63">
        <f>E132*$G$127</f>
        <v>0</v>
      </c>
    </row>
    <row r="133" spans="1:231" ht="18.75" customHeight="1" x14ac:dyDescent="0.2">
      <c r="A133" s="91"/>
      <c r="B133" s="92" t="s">
        <v>89</v>
      </c>
      <c r="C133" s="93"/>
      <c r="D133" s="94"/>
      <c r="E133" s="95"/>
      <c r="F133" s="95"/>
      <c r="G133" s="96">
        <f>SUM(G130:G132)</f>
        <v>0</v>
      </c>
    </row>
    <row r="134" spans="1:231" ht="18.75" customHeight="1" x14ac:dyDescent="0.25">
      <c r="A134" s="111"/>
      <c r="B134" s="112"/>
      <c r="C134" s="113"/>
      <c r="D134" s="114"/>
      <c r="E134" s="115"/>
      <c r="F134" s="116"/>
      <c r="G134" s="117"/>
    </row>
    <row r="135" spans="1:231" ht="18.75" customHeight="1" x14ac:dyDescent="0.2">
      <c r="A135" s="91"/>
      <c r="B135" s="92" t="s">
        <v>90</v>
      </c>
      <c r="C135" s="93"/>
      <c r="D135" s="94"/>
      <c r="E135" s="95"/>
      <c r="F135" s="95"/>
      <c r="G135" s="96">
        <f>G133+G127</f>
        <v>0</v>
      </c>
    </row>
    <row r="136" spans="1:231" ht="18.75" customHeight="1" x14ac:dyDescent="0.25">
      <c r="A136" s="111"/>
      <c r="B136" s="112"/>
      <c r="C136" s="113"/>
      <c r="D136" s="114"/>
      <c r="E136" s="115"/>
      <c r="F136" s="116"/>
      <c r="G136" s="117"/>
    </row>
    <row r="137" spans="1:231" ht="18.75" customHeight="1" x14ac:dyDescent="0.2">
      <c r="A137" s="118"/>
      <c r="B137" s="119" t="s">
        <v>91</v>
      </c>
      <c r="C137" s="120"/>
      <c r="D137" s="121"/>
      <c r="E137" s="122">
        <v>0.1</v>
      </c>
      <c r="F137" s="123"/>
      <c r="G137" s="124">
        <f>ROUND(G135*E137,2)</f>
        <v>0</v>
      </c>
    </row>
    <row r="138" spans="1:231" s="11" customFormat="1" ht="18.75" customHeight="1" x14ac:dyDescent="0.25">
      <c r="A138" s="111"/>
      <c r="B138" s="112"/>
      <c r="C138" s="113"/>
      <c r="D138" s="114"/>
      <c r="E138" s="115"/>
      <c r="F138" s="116"/>
      <c r="G138" s="11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</row>
    <row r="139" spans="1:231" s="11" customFormat="1" ht="18.75" customHeight="1" x14ac:dyDescent="0.2">
      <c r="A139" s="39">
        <v>6.04</v>
      </c>
      <c r="B139" s="127" t="s">
        <v>92</v>
      </c>
      <c r="C139" s="128"/>
      <c r="D139" s="129"/>
      <c r="E139" s="61">
        <v>0.18</v>
      </c>
      <c r="F139" s="62"/>
      <c r="G139" s="63">
        <f>E139*G137</f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</row>
    <row r="140" spans="1:231" ht="18.75" customHeight="1" x14ac:dyDescent="0.2">
      <c r="A140" s="39">
        <v>6.05</v>
      </c>
      <c r="B140" s="127" t="s">
        <v>93</v>
      </c>
      <c r="C140" s="128"/>
      <c r="D140" s="129"/>
      <c r="E140" s="61">
        <v>4.4999999999999998E-2</v>
      </c>
      <c r="F140" s="62"/>
      <c r="G140" s="63">
        <f>E140*G127</f>
        <v>0</v>
      </c>
    </row>
    <row r="141" spans="1:231" ht="18.75" customHeight="1" x14ac:dyDescent="0.2">
      <c r="A141" s="39">
        <v>6.06</v>
      </c>
      <c r="B141" s="127" t="s">
        <v>94</v>
      </c>
      <c r="C141" s="128"/>
      <c r="D141" s="129"/>
      <c r="E141" s="61">
        <v>0.01</v>
      </c>
      <c r="F141" s="62"/>
      <c r="G141" s="63">
        <f>E141*G127</f>
        <v>0</v>
      </c>
    </row>
    <row r="142" spans="1:231" ht="18.75" customHeight="1" x14ac:dyDescent="0.2">
      <c r="A142" s="39">
        <v>6.07</v>
      </c>
      <c r="B142" s="127" t="s">
        <v>95</v>
      </c>
      <c r="C142" s="128"/>
      <c r="D142" s="129"/>
      <c r="E142" s="61">
        <v>1E-3</v>
      </c>
      <c r="F142" s="62"/>
      <c r="G142" s="63">
        <f>E142*G127</f>
        <v>0</v>
      </c>
    </row>
    <row r="143" spans="1:231" ht="18.75" customHeight="1" x14ac:dyDescent="0.2">
      <c r="A143" s="39">
        <v>6.08</v>
      </c>
      <c r="B143" s="127" t="s">
        <v>96</v>
      </c>
      <c r="C143" s="128"/>
      <c r="D143" s="129"/>
      <c r="E143" s="61">
        <v>0.01</v>
      </c>
      <c r="F143" s="62"/>
      <c r="G143" s="63">
        <f>E143*G127</f>
        <v>0</v>
      </c>
    </row>
    <row r="144" spans="1:231" ht="18.75" customHeight="1" x14ac:dyDescent="0.2">
      <c r="A144" s="39">
        <v>6.09</v>
      </c>
      <c r="B144" s="127" t="s">
        <v>97</v>
      </c>
      <c r="C144" s="128"/>
      <c r="D144" s="129"/>
      <c r="E144" s="61">
        <v>0.02</v>
      </c>
      <c r="F144" s="62"/>
      <c r="G144" s="63">
        <f>E144*G127</f>
        <v>0</v>
      </c>
    </row>
    <row r="145" spans="1:231" ht="18.75" customHeight="1" x14ac:dyDescent="0.2">
      <c r="A145" s="91"/>
      <c r="B145" s="92" t="s">
        <v>98</v>
      </c>
      <c r="C145" s="93"/>
      <c r="D145" s="94"/>
      <c r="E145" s="125"/>
      <c r="F145" s="95"/>
      <c r="G145" s="96">
        <f>SUM(G139:G144)</f>
        <v>0</v>
      </c>
    </row>
    <row r="146" spans="1:231" ht="18.75" customHeight="1" x14ac:dyDescent="0.25">
      <c r="A146" s="111"/>
      <c r="B146" s="112"/>
      <c r="C146" s="113"/>
      <c r="D146" s="114"/>
      <c r="E146" s="115"/>
      <c r="F146" s="116"/>
      <c r="G146" s="117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</row>
    <row r="147" spans="1:231" ht="18.75" customHeight="1" x14ac:dyDescent="0.2">
      <c r="A147" s="118"/>
      <c r="B147" s="119" t="s">
        <v>99</v>
      </c>
      <c r="C147" s="120"/>
      <c r="D147" s="121"/>
      <c r="E147" s="122"/>
      <c r="F147" s="123"/>
      <c r="G147" s="124">
        <f>G145+G133</f>
        <v>0</v>
      </c>
    </row>
    <row r="148" spans="1:231" ht="18.75" customHeight="1" x14ac:dyDescent="0.25">
      <c r="A148" s="111"/>
      <c r="B148" s="112"/>
      <c r="C148" s="113"/>
      <c r="D148" s="114"/>
      <c r="E148" s="115"/>
      <c r="F148" s="116"/>
      <c r="G148" s="117"/>
    </row>
    <row r="149" spans="1:231" ht="18.75" customHeight="1" x14ac:dyDescent="0.2">
      <c r="A149" s="39">
        <v>6.1</v>
      </c>
      <c r="B149" s="127" t="s">
        <v>100</v>
      </c>
      <c r="C149" s="128"/>
      <c r="D149" s="129"/>
      <c r="E149" s="61">
        <v>0.05</v>
      </c>
      <c r="F149" s="62"/>
      <c r="G149" s="65">
        <f>ROUND(G127*E149,2)</f>
        <v>0</v>
      </c>
    </row>
    <row r="150" spans="1:231" ht="18.75" customHeight="1" x14ac:dyDescent="0.25">
      <c r="A150" s="111"/>
      <c r="B150" s="112"/>
      <c r="C150" s="113"/>
      <c r="D150" s="114"/>
      <c r="E150" s="115"/>
      <c r="F150" s="116"/>
      <c r="G150" s="117"/>
    </row>
    <row r="151" spans="1:231" ht="18.75" customHeight="1" x14ac:dyDescent="0.25">
      <c r="A151" s="66"/>
      <c r="B151" s="67" t="s">
        <v>101</v>
      </c>
      <c r="C151" s="68"/>
      <c r="D151" s="69"/>
      <c r="E151" s="70"/>
      <c r="F151" s="70"/>
      <c r="G151" s="64">
        <f>G149+G147+G127</f>
        <v>0</v>
      </c>
    </row>
    <row r="152" spans="1:231" s="15" customFormat="1" ht="20.25" customHeight="1" x14ac:dyDescent="0.25">
      <c r="A152" s="12"/>
      <c r="B152"/>
      <c r="C152" s="126"/>
      <c r="D152" s="126"/>
      <c r="E152" s="126"/>
      <c r="F152" s="26"/>
      <c r="G152" s="18"/>
    </row>
    <row r="153" spans="1:231" ht="15" customHeight="1" x14ac:dyDescent="0.2">
      <c r="A153" s="7"/>
      <c r="B153" s="8"/>
      <c r="D153" s="8"/>
      <c r="E153" s="130"/>
      <c r="F153" s="130"/>
      <c r="G153" s="130"/>
    </row>
    <row r="154" spans="1:231" s="15" customFormat="1" ht="20.25" customHeight="1" x14ac:dyDescent="0.3">
      <c r="A154" s="126" t="s">
        <v>102</v>
      </c>
      <c r="B154" s="126"/>
      <c r="C154" s="136"/>
      <c r="D154" s="137"/>
      <c r="E154" s="138"/>
      <c r="F154" s="139"/>
      <c r="G154" s="14"/>
    </row>
    <row r="155" spans="1:231" s="15" customFormat="1" ht="20.25" customHeight="1" x14ac:dyDescent="0.3">
      <c r="A155" s="12"/>
      <c r="B155" s="13"/>
      <c r="C155" s="140" t="s">
        <v>103</v>
      </c>
      <c r="D155" s="24" t="s">
        <v>104</v>
      </c>
      <c r="E155" s="141" t="s">
        <v>105</v>
      </c>
      <c r="F155" s="141" t="s">
        <v>106</v>
      </c>
      <c r="G155" s="16" t="s">
        <v>105</v>
      </c>
    </row>
    <row r="156" spans="1:231" s="15" customFormat="1" ht="20.25" customHeight="1" x14ac:dyDescent="0.25">
      <c r="A156" s="12"/>
      <c r="B156"/>
      <c r="C156" s="142"/>
      <c r="D156" s="143"/>
      <c r="E156" s="144"/>
      <c r="F156" s="144"/>
      <c r="G156" s="18"/>
    </row>
    <row r="157" spans="1:231" s="15" customFormat="1" ht="20.25" customHeight="1" x14ac:dyDescent="0.25">
      <c r="A157" s="12"/>
      <c r="B157"/>
      <c r="C157" s="145"/>
      <c r="D157" s="145"/>
      <c r="E157" s="145"/>
      <c r="F157" s="146"/>
      <c r="G157" s="18"/>
    </row>
    <row r="158" spans="1:231" s="15" customFormat="1" ht="16.5" customHeight="1" x14ac:dyDescent="0.25">
      <c r="A158" s="12"/>
      <c r="B158"/>
      <c r="C158" s="147"/>
      <c r="D158" s="137"/>
      <c r="E158" s="148"/>
      <c r="F158" s="148"/>
      <c r="G158" s="18"/>
    </row>
    <row r="159" spans="1:231" s="15" customFormat="1" ht="20.25" customHeight="1" x14ac:dyDescent="0.25">
      <c r="A159" s="12"/>
      <c r="B159"/>
      <c r="C159" s="12"/>
      <c r="D159" s="23"/>
      <c r="E159"/>
      <c r="F159" s="12"/>
      <c r="G159" s="18"/>
    </row>
    <row r="160" spans="1:231" s="15" customFormat="1" ht="15.75" customHeight="1" x14ac:dyDescent="0.25">
      <c r="A160" s="12"/>
      <c r="B160"/>
      <c r="C160" s="12"/>
      <c r="D160" s="23"/>
      <c r="E160"/>
      <c r="F160" s="12"/>
      <c r="G160" s="17"/>
    </row>
    <row r="161" spans="1:7" s="15" customFormat="1" ht="15.75" customHeight="1" x14ac:dyDescent="0.25">
      <c r="A161" s="12"/>
      <c r="B161"/>
      <c r="C161" s="12"/>
      <c r="D161" s="23"/>
      <c r="E161"/>
      <c r="F161" s="12"/>
      <c r="G161" s="17"/>
    </row>
    <row r="162" spans="1:7" s="15" customFormat="1" ht="15.75" customHeight="1" x14ac:dyDescent="0.25">
      <c r="A162" s="12" t="s">
        <v>104</v>
      </c>
      <c r="B162" s="12"/>
      <c r="C162" s="14"/>
      <c r="D162" s="23"/>
      <c r="E162" s="12"/>
      <c r="F162" s="20"/>
      <c r="G162" s="18"/>
    </row>
    <row r="163" spans="1:7" s="15" customFormat="1" ht="15.75" customHeight="1" x14ac:dyDescent="0.25">
      <c r="A163" s="12"/>
      <c r="B163"/>
      <c r="C163" s="14"/>
      <c r="D163" s="23"/>
      <c r="E163" s="14"/>
      <c r="G163" s="19"/>
    </row>
    <row r="164" spans="1:7" s="15" customFormat="1" ht="15.75" customHeight="1" x14ac:dyDescent="0.25">
      <c r="A164" s="12"/>
      <c r="B164" s="12"/>
      <c r="C164" s="12"/>
      <c r="D164" s="21"/>
      <c r="E164" s="21"/>
      <c r="G164" s="18"/>
    </row>
    <row r="165" spans="1:7" s="15" customFormat="1" ht="15.75" customHeight="1" x14ac:dyDescent="0.25">
      <c r="A165" s="12"/>
      <c r="B165" s="12"/>
      <c r="C165" s="12"/>
      <c r="D165" s="21"/>
      <c r="E165" s="21"/>
      <c r="G165" s="18"/>
    </row>
    <row r="166" spans="1:7" x14ac:dyDescent="0.2">
      <c r="A166" s="9"/>
      <c r="B166" s="10"/>
      <c r="C166" s="8"/>
      <c r="D166" s="22"/>
      <c r="E166" s="3"/>
      <c r="F166" s="4"/>
      <c r="G166" s="4"/>
    </row>
    <row r="167" spans="1:7" x14ac:dyDescent="0.2">
      <c r="A167" s="9"/>
      <c r="B167" s="10"/>
      <c r="C167" s="8"/>
      <c r="D167" s="22"/>
      <c r="E167" s="3"/>
      <c r="F167" s="4"/>
      <c r="G167" s="4"/>
    </row>
    <row r="168" spans="1:7" x14ac:dyDescent="0.2">
      <c r="A168" s="9"/>
      <c r="B168" s="10"/>
      <c r="C168" s="8"/>
      <c r="D168" s="22"/>
      <c r="E168" s="3"/>
      <c r="F168" s="4"/>
      <c r="G168" s="4"/>
    </row>
    <row r="169" spans="1:7" x14ac:dyDescent="0.2">
      <c r="A169" s="9"/>
      <c r="B169" s="10"/>
      <c r="C169" s="8"/>
      <c r="D169" s="22"/>
      <c r="E169" s="3"/>
      <c r="F169" s="4"/>
      <c r="G169" s="4"/>
    </row>
    <row r="170" spans="1:7" x14ac:dyDescent="0.2">
      <c r="A170" s="9"/>
      <c r="B170" s="10"/>
      <c r="C170" s="8"/>
      <c r="D170" s="22"/>
      <c r="E170" s="3"/>
      <c r="F170" s="4"/>
      <c r="G170" s="4"/>
    </row>
    <row r="171" spans="1:7" x14ac:dyDescent="0.2">
      <c r="A171" s="9"/>
      <c r="B171" s="10"/>
      <c r="C171" s="8"/>
      <c r="D171" s="22"/>
      <c r="E171" s="3"/>
      <c r="F171" s="4"/>
      <c r="G171" s="4"/>
    </row>
  </sheetData>
  <sheetProtection algorithmName="SHA-512" hashValue="z0SlYc1ENVHUqzHRFdy022ckcwIQjKbknd8E4IowfUppUex9DEutlrG0FKcblsV24Q9pmojyjHSMncF9+qR4Vg==" saltValue="CTdoeVPINlkycPVnsk1F3w==" spinCount="100000" sheet="1" objects="1" scenarios="1"/>
  <mergeCells count="25">
    <mergeCell ref="C157:E157"/>
    <mergeCell ref="E153:G153"/>
    <mergeCell ref="F12:G12"/>
    <mergeCell ref="HV120:HW120"/>
    <mergeCell ref="HV92:HW92"/>
    <mergeCell ref="C152:E152"/>
    <mergeCell ref="HV114:HW114"/>
    <mergeCell ref="B130:D130"/>
    <mergeCell ref="B131:D131"/>
    <mergeCell ref="B132:D132"/>
    <mergeCell ref="B139:D139"/>
    <mergeCell ref="B140:D140"/>
    <mergeCell ref="B141:D141"/>
    <mergeCell ref="B142:D142"/>
    <mergeCell ref="B143:D143"/>
    <mergeCell ref="A154:B154"/>
    <mergeCell ref="F11:G11"/>
    <mergeCell ref="A3:G3"/>
    <mergeCell ref="A4:G4"/>
    <mergeCell ref="A5:G5"/>
    <mergeCell ref="A6:G6"/>
    <mergeCell ref="A8:A9"/>
    <mergeCell ref="B8:D9"/>
    <mergeCell ref="B144:D144"/>
    <mergeCell ref="B149:D149"/>
  </mergeCells>
  <phoneticPr fontId="19" type="noConversion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16D8A127EAE1439A1B447B2EEEF3F5" ma:contentTypeVersion="14" ma:contentTypeDescription="Crear nuevo documento." ma:contentTypeScope="" ma:versionID="8f94dc9ddb51e262a0b477d941f647bd">
  <xsd:schema xmlns:xsd="http://www.w3.org/2001/XMLSchema" xmlns:xs="http://www.w3.org/2001/XMLSchema" xmlns:p="http://schemas.microsoft.com/office/2006/metadata/properties" xmlns:ns2="ef07bff4-204f-4394-a55a-d678c174e678" xmlns:ns3="8ce58433-1056-4ea3-b4e8-5cb29ff91dcc" targetNamespace="http://schemas.microsoft.com/office/2006/metadata/properties" ma:root="true" ma:fieldsID="e1bb572052b34f12e11a13207031ce8f" ns2:_="" ns3:_="">
    <xsd:import namespace="ef07bff4-204f-4394-a55a-d678c174e678"/>
    <xsd:import namespace="8ce58433-1056-4ea3-b4e8-5cb29ff91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7bff4-204f-4394-a55a-d678c174e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58433-1056-4ea3-b4e8-5cb29ff91d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07bff4-204f-4394-a55a-d678c174e678" xsi:nil="true"/>
  </documentManagement>
</p:properties>
</file>

<file path=customXml/itemProps1.xml><?xml version="1.0" encoding="utf-8"?>
<ds:datastoreItem xmlns:ds="http://schemas.openxmlformats.org/officeDocument/2006/customXml" ds:itemID="{16F9E0CA-94F4-4262-AEFD-2C4C64E8AC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302851-C9F6-44D4-A676-1408048609EF}"/>
</file>

<file path=customXml/itemProps3.xml><?xml version="1.0" encoding="utf-8"?>
<ds:datastoreItem xmlns:ds="http://schemas.openxmlformats.org/officeDocument/2006/customXml" ds:itemID="{9FC1E52D-049C-4072-8809-76C90FDAD3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</vt:lpstr>
      <vt:lpstr>Presupuesto!Print_Area</vt:lpstr>
      <vt:lpstr>Presupuesto!Print_Titles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Oscar E. Ozuna B.</cp:lastModifiedBy>
  <cp:revision/>
  <cp:lastPrinted>2021-05-11T19:50:35Z</cp:lastPrinted>
  <dcterms:created xsi:type="dcterms:W3CDTF">2017-10-31T11:14:28Z</dcterms:created>
  <dcterms:modified xsi:type="dcterms:W3CDTF">2021-05-11T19:55:26Z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0x0101009716D8A127EAE1439A1B447B2EEEF3F5</vt:lpwstr>
  </property>
</Properties>
</file>