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zuna\Desktop\2021-038\New\PJ SFM\"/>
    </mc:Choice>
  </mc:AlternateContent>
  <xr:revisionPtr revIDLastSave="0" documentId="13_ncr:1_{49D39C57-6D9B-443D-9562-112F29910D50}" xr6:coauthVersionLast="46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istado de Cantidades " sheetId="5" r:id="rId1"/>
  </sheets>
  <definedNames>
    <definedName name="_xlnm.Print_Area" localSheetId="0">'Listado de Cantidades '!$A$1:$G$156</definedName>
    <definedName name="_xlnm.Print_Titles" localSheetId="0">'Listado de Cantidades '!$1:$18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3" i="5" l="1"/>
  <c r="F124" i="5"/>
  <c r="F125" i="5"/>
  <c r="F126" i="5"/>
  <c r="F127" i="5"/>
  <c r="F109" i="5"/>
  <c r="F110" i="5"/>
  <c r="F111" i="5"/>
  <c r="F112" i="5"/>
  <c r="F113" i="5"/>
  <c r="F114" i="5"/>
  <c r="F115" i="5"/>
  <c r="F116" i="5"/>
  <c r="F117" i="5"/>
  <c r="F118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23" i="5"/>
  <c r="F77" i="5"/>
  <c r="A134" i="5"/>
  <c r="A135" i="5" s="1"/>
  <c r="A136" i="5" s="1"/>
  <c r="A143" i="5" s="1"/>
  <c r="A144" i="5" s="1"/>
  <c r="A145" i="5" s="1"/>
  <c r="A146" i="5" s="1"/>
  <c r="A147" i="5" s="1"/>
  <c r="A148" i="5" s="1"/>
  <c r="A122" i="5"/>
  <c r="A123" i="5" s="1"/>
  <c r="A124" i="5" s="1"/>
  <c r="A125" i="5" s="1"/>
  <c r="A126" i="5" s="1"/>
  <c r="A127" i="5" s="1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45" i="5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23" i="5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F108" i="5"/>
  <c r="A108" i="5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F122" i="5"/>
  <c r="F45" i="5"/>
  <c r="G42" i="5" l="1"/>
  <c r="G128" i="5"/>
  <c r="G73" i="5"/>
  <c r="G105" i="5"/>
  <c r="G119" i="5"/>
  <c r="G131" i="5" l="1"/>
  <c r="G153" i="5" s="1"/>
  <c r="G145" i="5" l="1"/>
  <c r="G136" i="5"/>
  <c r="G144" i="5"/>
  <c r="G135" i="5"/>
  <c r="G146" i="5"/>
  <c r="G134" i="5"/>
  <c r="G147" i="5"/>
  <c r="G148" i="5"/>
  <c r="G137" i="5" l="1"/>
  <c r="G139" i="5" s="1"/>
  <c r="G141" i="5" s="1"/>
  <c r="G143" i="5" l="1"/>
  <c r="G149" i="5" s="1"/>
  <c r="G151" i="5" s="1"/>
  <c r="G155" i="5" s="1"/>
</calcChain>
</file>

<file path=xl/sharedStrings.xml><?xml version="1.0" encoding="utf-8"?>
<sst xmlns="http://schemas.openxmlformats.org/spreadsheetml/2006/main" count="234" uniqueCount="127">
  <si>
    <t>OBRA:</t>
  </si>
  <si>
    <t>Fecha de creación:</t>
  </si>
  <si>
    <t>UBIC.:</t>
  </si>
  <si>
    <t>San Francisco de Macorís.</t>
  </si>
  <si>
    <t>Solicitado por :</t>
  </si>
  <si>
    <t>Preparado por :</t>
  </si>
  <si>
    <t>Part.</t>
  </si>
  <si>
    <t>Descripción</t>
  </si>
  <si>
    <t>Cant.</t>
  </si>
  <si>
    <t>PU</t>
  </si>
  <si>
    <t>Valor  (RD$)</t>
  </si>
  <si>
    <t>Sub-total</t>
  </si>
  <si>
    <t>PRIMER NIVEL</t>
  </si>
  <si>
    <t>BAÑOS 101 PÚBLICOS ( MODIFICAR)</t>
  </si>
  <si>
    <t>Desmonte de inodoros existentes</t>
  </si>
  <si>
    <t>ud</t>
  </si>
  <si>
    <t>Desmonte de puertas de madera existentes</t>
  </si>
  <si>
    <t>Desmonte de plafón existente</t>
  </si>
  <si>
    <t>m2</t>
  </si>
  <si>
    <t>Demolición de muros divisores de block existente</t>
  </si>
  <si>
    <t>Suministro y colocación de cerámica de pared nueva similar a la existente</t>
  </si>
  <si>
    <t>Suministro y colocación de cerámica de pisos nueva similar a la existente</t>
  </si>
  <si>
    <t>Suministro e instalación de inodoro elongado blanco con asiento de caída lenta, push button, acabado pulido (Incluye piezas y M.O.)</t>
  </si>
  <si>
    <t>Suministro e instalación de lavamanos de porcelana ovalado bajo meseta, altura 16 1/4" , ancho 1901/4" blanco, antimanchas de un hoyo para un grifo monomando. (Incluye piezas y M.O.)</t>
  </si>
  <si>
    <t>Suministro y conexión a tuberías de baño existente ( incluye piezas y M.O.)</t>
  </si>
  <si>
    <t xml:space="preserve">Suministro e instalación de divisiones y puertas de plástico sólido, bisagras de barril redondo de aluminio de alta resistencia de 8", zapata de anclaje de acero inoxidable de 3" (ver planos de detalles)   </t>
  </si>
  <si>
    <t>Suministro e instalación de Desagüe de piso 2" niquelado con parrilla cuadrada</t>
  </si>
  <si>
    <t>Suministro e instalación de barras para minusválido en acero inoxidable redonda de 1 1/2" x 36" de longitud.</t>
  </si>
  <si>
    <t>Suministro e instalación de plafón 2" x 2" x 7mm vinil yeso (incluye estructura en metal Maint Tee y CrossTee)</t>
  </si>
  <si>
    <t>Suministro e instalación de lámparas parabólicas de plafón 2 x 2 con tubos LED T8, de 18w 24", 800LM, 4000K, 120-277VAC con certificación UL</t>
  </si>
  <si>
    <t>Suministro e instalación de dispensador para jabón líquido</t>
  </si>
  <si>
    <t>Suministro e instalación de dispensador automático de rollos de papel toallas estándar fabricado en acero inoxidable</t>
  </si>
  <si>
    <t>Reparación puerta de madera entrada</t>
  </si>
  <si>
    <t>BAÑOS PÚBLICOS 102 (RECONSTRUIR)</t>
  </si>
  <si>
    <t>Desmonte de lavamanos existentes</t>
  </si>
  <si>
    <t>Desmonte de orinal existentes</t>
  </si>
  <si>
    <t>Desmonte de tope de marmolite existentes</t>
  </si>
  <si>
    <t>Demolición de cerámica de pisos existente</t>
  </si>
  <si>
    <t>Demolición de cerámica de pared existente</t>
  </si>
  <si>
    <t>Demolición de divisiones existentes</t>
  </si>
  <si>
    <t>Desmonte de puertas existentes</t>
  </si>
  <si>
    <t>Desmonte de espejos existentes</t>
  </si>
  <si>
    <t>Desmonte de lámparas existentes</t>
  </si>
  <si>
    <t>Suministro e instalación de porcelanato de piso 0,60m x 0,60m en tonos claros acorde con los porcelanatos de pared, antideslizantes</t>
  </si>
  <si>
    <t>Suministro e instalación de porcelanato de pared 0,30m x 0,60m en tonos claros acorde con el porcelanato de piso, antideslizantes, h=3,00m</t>
  </si>
  <si>
    <t>Suministro e instalación de dispensador de acero inoxidable para rollos grandes de papel higiénico</t>
  </si>
  <si>
    <t>Confección e instalación de Base de meseta de Granito en hierro con tratamiento anticorrosivo en angulares de 1 ½" x 3/16’'</t>
  </si>
  <si>
    <t>Suministro e instalación de meseta de Granito natural negro Galaxy,(incluye zócalo de 0.10 m y falda de 0.25m)</t>
  </si>
  <si>
    <t>p2</t>
  </si>
  <si>
    <t>Suministro e instalación de Plafón 2" x 2" x 7mm vinil yeso (incluye estructura en metal Maint Tee y CrossTee)</t>
  </si>
  <si>
    <t>Suministro e instalación de espejos nuevos (1,00 x 0,70 m) con marco de aluminio de 1"</t>
  </si>
  <si>
    <t>Suministro e instalación de Interruptores sencillos Tecno polímero Color blanco (pure White) con botoneras color blanco control axial y placa dedicada de soporte</t>
  </si>
  <si>
    <t>Mantenimiento de puerta de madera de entrada</t>
  </si>
  <si>
    <t>ACCESIBILIDAD</t>
  </si>
  <si>
    <t>ENTRADA PRINCIPAL</t>
  </si>
  <si>
    <t>Corte y destronque de árboles en área de parqueos (tamaño mediano)</t>
  </si>
  <si>
    <t>Extracción de troncos árboles en área parqueos</t>
  </si>
  <si>
    <t>Demolición de acera perimetral de hormigón en parqueo</t>
  </si>
  <si>
    <t>Construcción de acera perimetral de hormigón en parqueo</t>
  </si>
  <si>
    <t>Desmonte de piso vibrazo entrada principal (incluye rampa y acera)</t>
  </si>
  <si>
    <t xml:space="preserve">Demolición de rampa existente </t>
  </si>
  <si>
    <t>Desmonte de escalones de granito existentes en entrada principal</t>
  </si>
  <si>
    <t>Apertura de hueco en muros lateral entrada principal para acceso rampa (Incluye terminación))</t>
  </si>
  <si>
    <t>Corte y terminación de baranda perimetral para acceso a Rampa de minusválidos</t>
  </si>
  <si>
    <t>Excavación a mano de cimentación de rampa</t>
  </si>
  <si>
    <t>m3</t>
  </si>
  <si>
    <t>Zapata de muros 60x20 Acero transversal 3/8@20cm, Acero long. 3/8</t>
  </si>
  <si>
    <t>Bloques de 8" cámara llena</t>
  </si>
  <si>
    <t>Relleno compactado (E=0.50) material clasificado</t>
  </si>
  <si>
    <t>Acera rayada en H.A. Con malla electro soldada 15x15 en Rampa para Minusválidos (incluye estriado superficial de rampa /Líneas antideslizante)</t>
  </si>
  <si>
    <t>Acera táctil en Rampa para Minusválidos</t>
  </si>
  <si>
    <t>Pañete en muros</t>
  </si>
  <si>
    <t>Baranda en Rampa para personas con discapacidad de tubos de 2" y 1 1/2" en Acero Inoxidable</t>
  </si>
  <si>
    <t>ml</t>
  </si>
  <si>
    <t>Suministro e instalación de escalones de granito color gris en entrada principal ( L= 2,00m) Incluye contrahuellas</t>
  </si>
  <si>
    <t>Suministro e instalación piso de Porcelanato Antideslizante en entrada principal (0.60mx 0.60m)</t>
  </si>
  <si>
    <t>Suministro e instalación de zócalos de Porcelanato en entrada principal</t>
  </si>
  <si>
    <t>Señalización pintura de cruce peatonal</t>
  </si>
  <si>
    <t>Señalizaciones internas en acrílico 3mm, rotulado tipo espejo (8" x 10") en 1er. y 2do. Nivel</t>
  </si>
  <si>
    <t>Jardinería</t>
  </si>
  <si>
    <t>Pintura pasamanos hierro en entrada principal</t>
  </si>
  <si>
    <t>PARQUEO PARA PERSONAS CON MOVILIDAD REDUCIDA</t>
  </si>
  <si>
    <t>Demolición escalones existentes</t>
  </si>
  <si>
    <t>Zapata de muros de block de 6" Acero transversal 3/8@20cm, Acero long. 3/8</t>
  </si>
  <si>
    <t>Bloques de 6" cámara llena</t>
  </si>
  <si>
    <t xml:space="preserve">Piso Hormigón rayado </t>
  </si>
  <si>
    <t xml:space="preserve">Señalización pintura parqueo </t>
  </si>
  <si>
    <t>Limpieza y bote</t>
  </si>
  <si>
    <t>MISCELÁNEOS</t>
  </si>
  <si>
    <t>Mantenimiento puertas de madera caoba</t>
  </si>
  <si>
    <t>Mantenimiento de verja y puerta en hierro entrada principal</t>
  </si>
  <si>
    <t xml:space="preserve">ud </t>
  </si>
  <si>
    <t>Pintura exterior  (incluye resane de imperfecciones en pañete)</t>
  </si>
  <si>
    <t>Pintura interior en  pasillos dos niveles ( incluye resane de imperfecciones en pañete)</t>
  </si>
  <si>
    <t>Traslado de material demolido</t>
  </si>
  <si>
    <t>Limpieza y botes de escombros</t>
  </si>
  <si>
    <t>Viajes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</si>
  <si>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</si>
  <si>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</si>
  <si>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</si>
  <si>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</si>
  <si>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</si>
  <si>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</si>
  <si>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</si>
  <si>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</si>
  <si>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</si>
  <si>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</si>
  <si>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</si>
  <si>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</si>
  <si>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</si>
  <si>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</si>
  <si>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</si>
  <si>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</si>
  <si>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</si>
  <si>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</si>
  <si>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</si>
  <si>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</si>
  <si>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</si>
  <si>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 </t>
  </si>
  <si>
    <t xml:space="preserve">____________________________                                                                                               </t>
  </si>
  <si>
    <t>ACCESIBILIDAD Y DIGNIFICACIÓN PALACIO DE JUSTICIA SAN FRANCISCO DE MACORÍS</t>
  </si>
  <si>
    <t>Ud.</t>
  </si>
  <si>
    <t>HA Vigas de  de amarre 20x20 Estr.3/8@20cm, Long. 4 barras 3/8</t>
  </si>
  <si>
    <t>HA Columnas de amarre 20x20 Estr.3/8@20cm, Long. 4 barras 3/8</t>
  </si>
  <si>
    <t>Suministro y aplicación de pintura rampa en entrada principal</t>
  </si>
  <si>
    <t>Suministro e instalación de Llave monomando para lavamanos, monomando de lavado con contra, cuadrado inclinado 1/2"-14 NPSM</t>
  </si>
  <si>
    <t>Piso de hormigón violinada en entrada principal y acera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</si>
</sst>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5" formatCode="_(&quot;RD$&quot;* #,##0.00_);_(&quot;RD$&quot;* \(#,##0.00\);_(&quot;RD$&quot;* &quot;-&quot;??_);_(@_)"/>
    <numFmt numFmtId="166" formatCode="&quot;RD$&quot;#,##0.00"/>
    <numFmt numFmtId="167" formatCode="_-* #,##0.00\ _P_t_s_-;\-* #,##0.00\ _P_t_s_-;_-* &quot;-&quot;??\ _P_t_s_-;_-@_-"/>
    <numFmt numFmtId="168" formatCode="[$$-2C0A]\ #,##0.00"/>
    <numFmt numFmtId="169" formatCode="0.0"/>
    <numFmt numFmtId="170" formatCode="_-* #,##0.00\ &quot;Pts&quot;_-;\-* #,##0.00\ &quot;Pts&quot;_-;_-* &quot;-&quot;??\ &quot;Pts&quot;_-;_-@_-"/>
    <numFmt numFmtId="171" formatCode="[$-1C0A]d&quot; de &quot;mmmm&quot; de &quot;yyyy;@"/>
    <numFmt numFmtId="172" formatCode="&quot;$&quot;\ #,##0.00"/>
    <numFmt numFmtId="175" formatCode="#,##0.00;[Red]#,##0.0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9" fontId="21" fillId="0" borderId="0" applyFont="0" applyFill="0" applyBorder="0" applyAlignment="0" applyProtection="0"/>
  </cellStyleXfs>
  <cellXfs count="183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3" fontId="4" fillId="0" borderId="0" xfId="1" applyFont="1" applyAlignment="1">
      <alignment horizontal="right"/>
    </xf>
    <xf numFmtId="167" fontId="4" fillId="0" borderId="0" xfId="1" applyNumberFormat="1" applyFont="1" applyAlignment="1">
      <alignment horizontal="right"/>
    </xf>
    <xf numFmtId="2" fontId="2" fillId="0" borderId="0" xfId="0" applyNumberFormat="1" applyFont="1"/>
    <xf numFmtId="43" fontId="2" fillId="0" borderId="0" xfId="0" applyNumberFormat="1" applyFont="1"/>
    <xf numFmtId="2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0" fontId="10" fillId="0" borderId="0" xfId="24" applyNumberFormat="1" applyFont="1"/>
    <xf numFmtId="166" fontId="9" fillId="0" borderId="0" xfId="24" applyNumberFormat="1" applyFont="1"/>
    <xf numFmtId="2" fontId="4" fillId="0" borderId="0" xfId="0" applyNumberFormat="1" applyFont="1"/>
    <xf numFmtId="168" fontId="4" fillId="0" borderId="0" xfId="0" applyNumberFormat="1" applyFont="1"/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43" fontId="9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/>
    </xf>
    <xf numFmtId="9" fontId="10" fillId="0" borderId="0" xfId="24" applyFont="1" applyBorder="1" applyAlignment="1">
      <alignment horizontal="center"/>
    </xf>
    <xf numFmtId="43" fontId="4" fillId="0" borderId="0" xfId="1" applyFont="1" applyFill="1" applyBorder="1" applyAlignment="1">
      <alignment horizontal="right"/>
    </xf>
    <xf numFmtId="43" fontId="8" fillId="0" borderId="0" xfId="1" applyFont="1" applyFill="1" applyBorder="1" applyAlignment="1">
      <alignment horizontal="right"/>
    </xf>
    <xf numFmtId="0" fontId="14" fillId="0" borderId="0" xfId="0" applyFont="1"/>
    <xf numFmtId="4" fontId="15" fillId="0" borderId="0" xfId="0" applyNumberFormat="1" applyFont="1"/>
    <xf numFmtId="4" fontId="15" fillId="0" borderId="0" xfId="0" applyNumberFormat="1" applyFont="1" applyAlignment="1">
      <alignment horizontal="center"/>
    </xf>
    <xf numFmtId="0" fontId="8" fillId="0" borderId="0" xfId="0" applyFont="1"/>
    <xf numFmtId="0" fontId="14" fillId="3" borderId="0" xfId="0" applyFont="1" applyFill="1"/>
    <xf numFmtId="168" fontId="16" fillId="0" borderId="0" xfId="1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1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0" fontId="10" fillId="0" borderId="0" xfId="24" applyNumberFormat="1" applyFont="1" applyBorder="1" applyAlignment="1" applyProtection="1">
      <alignment horizontal="center" vertical="center" wrapText="1"/>
    </xf>
    <xf numFmtId="10" fontId="10" fillId="0" borderId="0" xfId="24" applyNumberFormat="1" applyFont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165" fontId="4" fillId="0" borderId="0" xfId="9" applyFont="1" applyFill="1" applyBorder="1" applyAlignment="1">
      <alignment horizontal="right"/>
    </xf>
    <xf numFmtId="0" fontId="2" fillId="0" borderId="4" xfId="0" applyFont="1" applyBorder="1"/>
    <xf numFmtId="10" fontId="10" fillId="0" borderId="4" xfId="24" applyNumberFormat="1" applyFont="1" applyBorder="1" applyAlignment="1">
      <alignment horizontal="center"/>
    </xf>
    <xf numFmtId="43" fontId="4" fillId="0" borderId="4" xfId="1" applyFont="1" applyFill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4" fillId="3" borderId="0" xfId="0" applyFont="1" applyFill="1" applyAlignment="1">
      <alignment horizontal="center"/>
    </xf>
    <xf numFmtId="4" fontId="15" fillId="0" borderId="0" xfId="1" applyNumberFormat="1" applyFont="1" applyFill="1" applyBorder="1" applyAlignment="1" applyProtection="1">
      <alignment horizontal="center"/>
    </xf>
    <xf numFmtId="168" fontId="8" fillId="0" borderId="0" xfId="0" applyNumberFormat="1" applyFont="1" applyAlignment="1">
      <alignment horizontal="center"/>
    </xf>
    <xf numFmtId="168" fontId="18" fillId="0" borderId="0" xfId="0" applyNumberFormat="1" applyFont="1"/>
    <xf numFmtId="175" fontId="10" fillId="0" borderId="0" xfId="0" applyNumberFormat="1" applyFont="1"/>
    <xf numFmtId="168" fontId="18" fillId="4" borderId="0" xfId="0" applyNumberFormat="1" applyFont="1" applyFill="1"/>
    <xf numFmtId="2" fontId="10" fillId="0" borderId="5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right"/>
    </xf>
    <xf numFmtId="165" fontId="4" fillId="0" borderId="6" xfId="9" applyFont="1" applyFill="1" applyBorder="1" applyAlignment="1">
      <alignment horizontal="right"/>
    </xf>
    <xf numFmtId="2" fontId="10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5" borderId="3" xfId="0" applyFont="1" applyFill="1" applyBorder="1" applyAlignment="1">
      <alignment vertical="center"/>
    </xf>
    <xf numFmtId="0" fontId="10" fillId="0" borderId="0" xfId="0" applyFont="1" applyAlignment="1">
      <alignment horizontal="right"/>
    </xf>
    <xf numFmtId="2" fontId="10" fillId="0" borderId="3" xfId="0" applyNumberFormat="1" applyFont="1" applyBorder="1" applyAlignment="1">
      <alignment horizontal="right" vertical="center"/>
    </xf>
    <xf numFmtId="2" fontId="9" fillId="0" borderId="0" xfId="0" applyNumberFormat="1" applyFont="1" applyAlignment="1">
      <alignment horizontal="center" vertical="top"/>
    </xf>
    <xf numFmtId="2" fontId="10" fillId="0" borderId="3" xfId="0" applyNumberFormat="1" applyFont="1" applyBorder="1" applyAlignment="1">
      <alignment horizontal="center" vertical="top"/>
    </xf>
    <xf numFmtId="169" fontId="12" fillId="2" borderId="10" xfId="0" applyNumberFormat="1" applyFont="1" applyFill="1" applyBorder="1"/>
    <xf numFmtId="2" fontId="9" fillId="2" borderId="11" xfId="0" applyNumberFormat="1" applyFont="1" applyFill="1" applyBorder="1"/>
    <xf numFmtId="2" fontId="9" fillId="0" borderId="8" xfId="0" applyNumberFormat="1" applyFont="1" applyBorder="1" applyAlignment="1">
      <alignment horizontal="center" vertical="top"/>
    </xf>
    <xf numFmtId="43" fontId="9" fillId="2" borderId="11" xfId="1" applyFont="1" applyFill="1" applyBorder="1" applyAlignment="1">
      <alignment horizontal="right"/>
    </xf>
    <xf numFmtId="40" fontId="13" fillId="2" borderId="11" xfId="1" applyNumberFormat="1" applyFont="1" applyFill="1" applyBorder="1" applyAlignment="1">
      <alignment horizontal="right"/>
    </xf>
    <xf numFmtId="166" fontId="9" fillId="2" borderId="12" xfId="9" applyNumberFormat="1" applyFont="1" applyFill="1" applyBorder="1" applyAlignment="1">
      <alignment horizontal="right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right"/>
    </xf>
    <xf numFmtId="0" fontId="10" fillId="0" borderId="8" xfId="0" applyFont="1" applyBorder="1" applyAlignment="1">
      <alignment horizontal="center"/>
    </xf>
    <xf numFmtId="43" fontId="9" fillId="2" borderId="11" xfId="1" applyFont="1" applyFill="1" applyBorder="1" applyAlignment="1">
      <alignment horizontal="center"/>
    </xf>
    <xf numFmtId="166" fontId="9" fillId="2" borderId="12" xfId="1" applyNumberFormat="1" applyFont="1" applyFill="1" applyBorder="1" applyAlignment="1">
      <alignment horizontal="right"/>
    </xf>
    <xf numFmtId="165" fontId="9" fillId="2" borderId="12" xfId="9" applyFont="1" applyFill="1" applyBorder="1" applyAlignment="1">
      <alignment horizontal="right"/>
    </xf>
    <xf numFmtId="0" fontId="10" fillId="5" borderId="3" xfId="0" applyFont="1" applyFill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168" fontId="10" fillId="0" borderId="3" xfId="0" applyNumberFormat="1" applyFont="1" applyBorder="1" applyAlignment="1">
      <alignment horizontal="left" vertical="center" wrapText="1"/>
    </xf>
    <xf numFmtId="4" fontId="10" fillId="0" borderId="3" xfId="16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left" vertical="center" readingOrder="1"/>
    </xf>
    <xf numFmtId="0" fontId="19" fillId="0" borderId="0" xfId="0" applyFont="1" applyAlignment="1">
      <alignment horizontal="center" readingOrder="1"/>
    </xf>
    <xf numFmtId="0" fontId="20" fillId="0" borderId="0" xfId="0" applyFont="1" applyAlignment="1">
      <alignment horizontal="center" readingOrder="1"/>
    </xf>
    <xf numFmtId="169" fontId="12" fillId="6" borderId="0" xfId="0" applyNumberFormat="1" applyFont="1" applyFill="1" applyBorder="1"/>
    <xf numFmtId="2" fontId="9" fillId="6" borderId="0" xfId="0" applyNumberFormat="1" applyFont="1" applyFill="1" applyBorder="1"/>
    <xf numFmtId="43" fontId="9" fillId="6" borderId="0" xfId="1" applyFont="1" applyFill="1" applyBorder="1" applyAlignment="1">
      <alignment horizontal="center"/>
    </xf>
    <xf numFmtId="40" fontId="13" fillId="6" borderId="0" xfId="1" applyNumberFormat="1" applyFont="1" applyFill="1" applyBorder="1" applyAlignment="1">
      <alignment horizontal="right"/>
    </xf>
    <xf numFmtId="165" fontId="9" fillId="6" borderId="0" xfId="9" applyFont="1" applyFill="1" applyBorder="1" applyAlignment="1">
      <alignment horizontal="right"/>
    </xf>
    <xf numFmtId="0" fontId="2" fillId="6" borderId="0" xfId="0" applyFont="1" applyFill="1"/>
    <xf numFmtId="169" fontId="12" fillId="2" borderId="2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43" fontId="9" fillId="2" borderId="1" xfId="1" applyFont="1" applyFill="1" applyBorder="1" applyAlignment="1">
      <alignment horizontal="center" vertical="center"/>
    </xf>
    <xf numFmtId="40" fontId="13" fillId="2" borderId="1" xfId="1" applyNumberFormat="1" applyFont="1" applyFill="1" applyBorder="1" applyAlignment="1">
      <alignment horizontal="right" vertical="center"/>
    </xf>
    <xf numFmtId="169" fontId="12" fillId="2" borderId="10" xfId="0" applyNumberFormat="1" applyFont="1" applyFill="1" applyBorder="1" applyAlignment="1">
      <alignment vertical="center"/>
    </xf>
    <xf numFmtId="2" fontId="9" fillId="2" borderId="11" xfId="0" applyNumberFormat="1" applyFont="1" applyFill="1" applyBorder="1" applyAlignment="1">
      <alignment vertical="center"/>
    </xf>
    <xf numFmtId="43" fontId="9" fillId="2" borderId="11" xfId="1" applyFont="1" applyFill="1" applyBorder="1" applyAlignment="1">
      <alignment horizontal="center" vertical="center"/>
    </xf>
    <xf numFmtId="40" fontId="13" fillId="2" borderId="11" xfId="1" applyNumberFormat="1" applyFont="1" applyFill="1" applyBorder="1" applyAlignment="1">
      <alignment horizontal="right" vertical="center"/>
    </xf>
    <xf numFmtId="165" fontId="9" fillId="2" borderId="12" xfId="9" applyFont="1" applyFill="1" applyBorder="1" applyAlignment="1">
      <alignment horizontal="right" vertical="center"/>
    </xf>
    <xf numFmtId="43" fontId="10" fillId="0" borderId="3" xfId="1" applyFont="1" applyFill="1" applyBorder="1" applyAlignment="1">
      <alignment horizontal="right"/>
    </xf>
    <xf numFmtId="43" fontId="10" fillId="0" borderId="3" xfId="1" applyFont="1" applyFill="1" applyBorder="1" applyAlignment="1">
      <alignment horizontal="right" wrapText="1"/>
    </xf>
    <xf numFmtId="2" fontId="10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3" fontId="10" fillId="0" borderId="3" xfId="1" applyFont="1" applyFill="1" applyBorder="1" applyAlignment="1">
      <alignment horizontal="right" vertical="center" wrapText="1"/>
    </xf>
    <xf numFmtId="43" fontId="10" fillId="0" borderId="3" xfId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0" fontId="10" fillId="0" borderId="3" xfId="24" applyNumberFormat="1" applyFont="1" applyBorder="1" applyAlignment="1" applyProtection="1">
      <alignment horizontal="center" vertical="center"/>
    </xf>
    <xf numFmtId="10" fontId="10" fillId="0" borderId="3" xfId="24" applyNumberFormat="1" applyFont="1" applyBorder="1" applyAlignment="1">
      <alignment horizontal="center" vertical="center"/>
    </xf>
    <xf numFmtId="43" fontId="4" fillId="0" borderId="3" xfId="1" applyFont="1" applyFill="1" applyBorder="1" applyAlignment="1">
      <alignment horizontal="right" vertical="center"/>
    </xf>
    <xf numFmtId="165" fontId="4" fillId="0" borderId="3" xfId="9" applyFont="1" applyFill="1" applyBorder="1" applyAlignment="1">
      <alignment horizontal="right" vertical="center"/>
    </xf>
    <xf numFmtId="9" fontId="10" fillId="0" borderId="3" xfId="24" applyFont="1" applyBorder="1" applyAlignment="1">
      <alignment horizontal="center" vertical="center"/>
    </xf>
    <xf numFmtId="43" fontId="8" fillId="0" borderId="3" xfId="1" applyFont="1" applyFill="1" applyBorder="1" applyAlignment="1">
      <alignment horizontal="right" vertical="center"/>
    </xf>
    <xf numFmtId="169" fontId="12" fillId="2" borderId="7" xfId="0" applyNumberFormat="1" applyFont="1" applyFill="1" applyBorder="1"/>
    <xf numFmtId="2" fontId="9" fillId="2" borderId="8" xfId="0" applyNumberFormat="1" applyFont="1" applyFill="1" applyBorder="1"/>
    <xf numFmtId="43" fontId="9" fillId="2" borderId="8" xfId="1" applyFont="1" applyFill="1" applyBorder="1" applyAlignment="1">
      <alignment horizontal="right"/>
    </xf>
    <xf numFmtId="10" fontId="9" fillId="2" borderId="8" xfId="24" applyNumberFormat="1" applyFont="1" applyFill="1" applyBorder="1" applyAlignment="1">
      <alignment horizontal="center"/>
    </xf>
    <xf numFmtId="40" fontId="13" fillId="2" borderId="8" xfId="1" applyNumberFormat="1" applyFont="1" applyFill="1" applyBorder="1" applyAlignment="1">
      <alignment horizontal="right"/>
    </xf>
    <xf numFmtId="165" fontId="9" fillId="2" borderId="9" xfId="9" applyFont="1" applyFill="1" applyBorder="1" applyAlignment="1">
      <alignment horizontal="right"/>
    </xf>
    <xf numFmtId="166" fontId="9" fillId="2" borderId="9" xfId="1" applyNumberFormat="1" applyFont="1" applyFill="1" applyBorder="1" applyAlignment="1">
      <alignment horizontal="right"/>
    </xf>
    <xf numFmtId="0" fontId="2" fillId="0" borderId="0" xfId="0" applyFont="1" applyAlignme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0" fontId="10" fillId="0" borderId="4" xfId="24" applyNumberFormat="1" applyFont="1" applyBorder="1" applyAlignment="1" applyProtection="1">
      <alignment horizontal="center" vertical="center"/>
    </xf>
    <xf numFmtId="10" fontId="10" fillId="0" borderId="0" xfId="24" applyNumberFormat="1" applyFont="1" applyAlignment="1" applyProtection="1">
      <alignment horizontal="center" vertical="center"/>
    </xf>
    <xf numFmtId="10" fontId="10" fillId="0" borderId="0" xfId="24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10" fillId="5" borderId="3" xfId="0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2" fontId="9" fillId="6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0" borderId="3" xfId="16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2" fontId="9" fillId="2" borderId="8" xfId="1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4" fontId="16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0" fillId="5" borderId="3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3" fontId="4" fillId="0" borderId="0" xfId="1" applyFont="1" applyAlignment="1" applyProtection="1">
      <alignment horizontal="right"/>
      <protection locked="0"/>
    </xf>
    <xf numFmtId="167" fontId="4" fillId="0" borderId="0" xfId="1" applyNumberFormat="1" applyFont="1" applyAlignment="1" applyProtection="1">
      <alignment horizontal="right"/>
      <protection locked="0"/>
    </xf>
    <xf numFmtId="0" fontId="24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right" vertical="top"/>
      <protection locked="0"/>
    </xf>
    <xf numFmtId="0" fontId="17" fillId="0" borderId="0" xfId="0" applyFont="1" applyAlignment="1" applyProtection="1">
      <alignment horizontal="center" vertical="top" wrapText="1"/>
      <protection locked="0"/>
    </xf>
    <xf numFmtId="4" fontId="7" fillId="0" borderId="0" xfId="0" applyNumberFormat="1" applyFont="1" applyAlignment="1" applyProtection="1">
      <alignment vertical="justify"/>
      <protection locked="0"/>
    </xf>
    <xf numFmtId="43" fontId="2" fillId="0" borderId="0" xfId="0" applyNumberFormat="1" applyFont="1" applyProtection="1">
      <protection locked="0"/>
    </xf>
    <xf numFmtId="43" fontId="8" fillId="0" borderId="0" xfId="0" applyNumberFormat="1" applyFont="1" applyAlignment="1" applyProtection="1">
      <alignment horizontal="right" vertical="center"/>
      <protection locked="0"/>
    </xf>
    <xf numFmtId="14" fontId="8" fillId="0" borderId="0" xfId="0" applyNumberFormat="1" applyFont="1" applyAlignment="1" applyProtection="1">
      <alignment horizontal="left" vertical="center"/>
      <protection locked="0"/>
    </xf>
    <xf numFmtId="2" fontId="2" fillId="0" borderId="0" xfId="0" applyNumberFormat="1" applyFont="1" applyProtection="1">
      <protection locked="0"/>
    </xf>
    <xf numFmtId="171" fontId="8" fillId="0" borderId="0" xfId="1" applyNumberFormat="1" applyFont="1" applyFill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167" fontId="4" fillId="0" borderId="0" xfId="1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167" fontId="9" fillId="0" borderId="0" xfId="1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167" fontId="9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4" fontId="10" fillId="0" borderId="3" xfId="0" applyNumberFormat="1" applyFont="1" applyBorder="1" applyAlignment="1" applyProtection="1">
      <alignment horizontal="right" vertical="center"/>
      <protection locked="0"/>
    </xf>
    <xf numFmtId="40" fontId="13" fillId="2" borderId="11" xfId="1" applyNumberFormat="1" applyFont="1" applyFill="1" applyBorder="1" applyAlignment="1" applyProtection="1">
      <alignment horizontal="right" vertical="center"/>
      <protection locked="0"/>
    </xf>
    <xf numFmtId="40" fontId="13" fillId="6" borderId="0" xfId="1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40" fontId="13" fillId="2" borderId="1" xfId="1" applyNumberFormat="1" applyFont="1" applyFill="1" applyBorder="1" applyAlignment="1" applyProtection="1">
      <alignment horizontal="right" vertical="center"/>
      <protection locked="0"/>
    </xf>
  </cellXfs>
  <cellStyles count="25">
    <cellStyle name="Comma" xfId="1" builtinId="3"/>
    <cellStyle name="Currency" xfId="9" builtinId="4"/>
    <cellStyle name="Millares 17" xfId="2" xr:uid="{00000000-0005-0000-0000-000002000000}"/>
    <cellStyle name="Millares 2" xfId="3" xr:uid="{00000000-0005-0000-0000-000003000000}"/>
    <cellStyle name="Millares 3" xfId="4" xr:uid="{00000000-0005-0000-0000-000004000000}"/>
    <cellStyle name="Millares 5" xfId="5" xr:uid="{00000000-0005-0000-0000-000005000000}"/>
    <cellStyle name="Millares 6" xfId="6" xr:uid="{00000000-0005-0000-0000-000006000000}"/>
    <cellStyle name="Millares 7" xfId="7" xr:uid="{00000000-0005-0000-0000-000007000000}"/>
    <cellStyle name="Millares_Hoja1" xfId="8" xr:uid="{00000000-0005-0000-0000-000008000000}"/>
    <cellStyle name="Moneda 2" xfId="10" xr:uid="{00000000-0005-0000-0000-000009000000}"/>
    <cellStyle name="Moneda 2 2" xfId="11" xr:uid="{00000000-0005-0000-0000-00000A000000}"/>
    <cellStyle name="Moneda 2 3" xfId="12" xr:uid="{00000000-0005-0000-0000-00000B000000}"/>
    <cellStyle name="Moneda 2 4" xfId="13" xr:uid="{00000000-0005-0000-0000-00000C000000}"/>
    <cellStyle name="Moneda 2 5" xfId="14" xr:uid="{00000000-0005-0000-0000-00000D000000}"/>
    <cellStyle name="Normal" xfId="0" builtinId="0"/>
    <cellStyle name="Normal 10 2" xfId="15" xr:uid="{00000000-0005-0000-0000-00000F000000}"/>
    <cellStyle name="Normal 2" xfId="16" xr:uid="{00000000-0005-0000-0000-000010000000}"/>
    <cellStyle name="Normal 2 2" xfId="17" xr:uid="{00000000-0005-0000-0000-000011000000}"/>
    <cellStyle name="Normal 2 3" xfId="18" xr:uid="{00000000-0005-0000-0000-000012000000}"/>
    <cellStyle name="Normal 2 3 2" xfId="19" xr:uid="{00000000-0005-0000-0000-000013000000}"/>
    <cellStyle name="Normal 3" xfId="20" xr:uid="{00000000-0005-0000-0000-000014000000}"/>
    <cellStyle name="Normal 3 2" xfId="21" xr:uid="{00000000-0005-0000-0000-000015000000}"/>
    <cellStyle name="Normal 3 3" xfId="22" xr:uid="{00000000-0005-0000-0000-000016000000}"/>
    <cellStyle name="Normal 4" xfId="23" xr:uid="{00000000-0005-0000-0000-000017000000}"/>
    <cellStyle name="Percent" xfId="2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597478</xdr:colOff>
      <xdr:row>156</xdr:row>
      <xdr:rowOff>4419</xdr:rowOff>
    </xdr:from>
    <xdr:to>
      <xdr:col>7</xdr:col>
      <xdr:colOff>332377</xdr:colOff>
      <xdr:row>160</xdr:row>
      <xdr:rowOff>19930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6D374A72-5227-495C-A708-D95692E7F1FA}"/>
            </a:ext>
          </a:extLst>
        </xdr:cNvPr>
        <xdr:cNvSpPr txBox="1">
          <a:spLocks noChangeArrowheads="1"/>
        </xdr:cNvSpPr>
      </xdr:nvSpPr>
      <xdr:spPr bwMode="auto">
        <a:xfrm>
          <a:off x="7239001" y="49049510"/>
          <a:ext cx="2410558" cy="1054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lnSpc>
              <a:spcPts val="800"/>
            </a:lnSpc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174"/>
  <sheetViews>
    <sheetView showGridLines="0" tabSelected="1" view="pageBreakPreview" topLeftCell="A139" zoomScale="85" zoomScaleNormal="85" zoomScaleSheetLayoutView="85" workbookViewId="0">
      <selection activeCell="M155" sqref="M155"/>
    </sheetView>
  </sheetViews>
  <sheetFormatPr defaultColWidth="41" defaultRowHeight="14.25" x14ac:dyDescent="0.2"/>
  <cols>
    <col min="1" max="1" width="8.42578125" style="6" customWidth="1"/>
    <col min="2" max="2" width="59.5703125" style="2" customWidth="1"/>
    <col min="3" max="3" width="9.7109375" style="129" customWidth="1"/>
    <col min="4" max="4" width="7" style="3" customWidth="1"/>
    <col min="5" max="5" width="14.85546875" style="7" customWidth="1"/>
    <col min="6" max="6" width="15.7109375" style="2" bestFit="1" customWidth="1"/>
    <col min="7" max="7" width="24.42578125" style="2" customWidth="1"/>
    <col min="8" max="251" width="11" style="2" customWidth="1"/>
    <col min="252" max="252" width="6.140625" style="2" customWidth="1"/>
    <col min="253" max="16384" width="41" style="2"/>
  </cols>
  <sheetData>
    <row r="1" spans="1:7" x14ac:dyDescent="0.2">
      <c r="A1" s="1"/>
      <c r="D1" s="42"/>
      <c r="E1" s="4"/>
      <c r="F1" s="5"/>
      <c r="G1" s="5"/>
    </row>
    <row r="2" spans="1:7" x14ac:dyDescent="0.2">
      <c r="A2" s="150"/>
      <c r="B2" s="151"/>
      <c r="C2" s="152"/>
      <c r="D2" s="153"/>
      <c r="E2" s="154"/>
      <c r="F2" s="155"/>
      <c r="G2" s="155"/>
    </row>
    <row r="3" spans="1:7" x14ac:dyDescent="0.2">
      <c r="A3" s="150"/>
      <c r="B3" s="151"/>
      <c r="C3" s="152"/>
      <c r="D3" s="153"/>
      <c r="E3" s="154"/>
      <c r="F3" s="155"/>
      <c r="G3" s="155"/>
    </row>
    <row r="4" spans="1:7" x14ac:dyDescent="0.2">
      <c r="A4" s="150"/>
      <c r="B4" s="151"/>
      <c r="C4" s="152"/>
      <c r="D4" s="153"/>
      <c r="E4" s="154"/>
      <c r="F4" s="155"/>
      <c r="G4" s="155"/>
    </row>
    <row r="5" spans="1:7" x14ac:dyDescent="0.2">
      <c r="A5" s="150"/>
      <c r="B5" s="151"/>
      <c r="C5" s="152"/>
      <c r="D5" s="153"/>
      <c r="E5" s="154"/>
      <c r="F5" s="155"/>
      <c r="G5" s="155"/>
    </row>
    <row r="6" spans="1:7" x14ac:dyDescent="0.2">
      <c r="A6" s="150"/>
      <c r="B6" s="151"/>
      <c r="C6" s="152"/>
      <c r="D6" s="153"/>
      <c r="E6" s="154"/>
      <c r="F6" s="155"/>
      <c r="G6" s="155"/>
    </row>
    <row r="7" spans="1:7" x14ac:dyDescent="0.2">
      <c r="A7" s="156"/>
      <c r="B7" s="156"/>
      <c r="C7" s="156"/>
      <c r="D7" s="156"/>
      <c r="E7" s="156"/>
      <c r="F7" s="156"/>
      <c r="G7" s="156"/>
    </row>
    <row r="8" spans="1:7" ht="15" x14ac:dyDescent="0.2">
      <c r="A8" s="157"/>
      <c r="B8" s="157"/>
      <c r="C8" s="157"/>
      <c r="D8" s="157"/>
      <c r="E8" s="157"/>
      <c r="F8" s="157"/>
      <c r="G8" s="157"/>
    </row>
    <row r="9" spans="1:7" ht="15" x14ac:dyDescent="0.2">
      <c r="A9" s="157"/>
      <c r="B9" s="157"/>
      <c r="C9" s="157"/>
      <c r="D9" s="157"/>
      <c r="E9" s="157"/>
      <c r="F9" s="157"/>
      <c r="G9" s="157"/>
    </row>
    <row r="10" spans="1:7" ht="18.75" x14ac:dyDescent="0.3">
      <c r="A10" s="158"/>
      <c r="B10" s="158"/>
      <c r="C10" s="158"/>
      <c r="D10" s="158"/>
      <c r="E10" s="158"/>
      <c r="F10" s="158"/>
      <c r="G10" s="158"/>
    </row>
    <row r="11" spans="1:7" x14ac:dyDescent="0.2">
      <c r="A11" s="150"/>
      <c r="B11" s="151"/>
      <c r="C11" s="152"/>
      <c r="D11" s="153"/>
      <c r="E11" s="154"/>
      <c r="F11" s="155"/>
      <c r="G11" s="155"/>
    </row>
    <row r="12" spans="1:7" ht="16.5" customHeight="1" x14ac:dyDescent="0.2">
      <c r="A12" s="159" t="s">
        <v>0</v>
      </c>
      <c r="B12" s="160" t="s">
        <v>120</v>
      </c>
      <c r="C12" s="160"/>
      <c r="D12" s="161"/>
      <c r="E12" s="162"/>
      <c r="F12" s="163" t="s">
        <v>1</v>
      </c>
      <c r="G12" s="164"/>
    </row>
    <row r="13" spans="1:7" ht="15" customHeight="1" x14ac:dyDescent="0.2">
      <c r="A13" s="165"/>
      <c r="B13" s="160"/>
      <c r="C13" s="160"/>
      <c r="D13" s="161"/>
      <c r="E13" s="162"/>
      <c r="F13" s="163"/>
      <c r="G13" s="166"/>
    </row>
    <row r="14" spans="1:7" ht="8.25" customHeight="1" x14ac:dyDescent="0.2">
      <c r="A14" s="165"/>
      <c r="B14" s="151"/>
      <c r="C14" s="167"/>
      <c r="D14" s="168"/>
      <c r="E14" s="151"/>
      <c r="F14" s="151"/>
      <c r="G14" s="151"/>
    </row>
    <row r="15" spans="1:7" ht="18.75" customHeight="1" x14ac:dyDescent="0.25">
      <c r="A15" s="169" t="s">
        <v>2</v>
      </c>
      <c r="B15" s="170" t="s">
        <v>3</v>
      </c>
      <c r="C15" s="152"/>
      <c r="D15" s="151"/>
      <c r="E15" s="171" t="s">
        <v>4</v>
      </c>
      <c r="F15" s="172"/>
      <c r="G15" s="172"/>
    </row>
    <row r="16" spans="1:7" ht="21" customHeight="1" x14ac:dyDescent="0.25">
      <c r="A16" s="173"/>
      <c r="B16" s="151"/>
      <c r="C16" s="152"/>
      <c r="D16" s="151"/>
      <c r="E16" s="171" t="s">
        <v>5</v>
      </c>
      <c r="F16" s="172"/>
      <c r="G16" s="172"/>
    </row>
    <row r="17" spans="1:253" ht="9.75" customHeight="1" x14ac:dyDescent="0.25">
      <c r="A17" s="173"/>
      <c r="B17" s="151"/>
      <c r="C17" s="174"/>
      <c r="D17" s="175"/>
      <c r="E17" s="171"/>
      <c r="F17" s="176"/>
      <c r="G17" s="176"/>
    </row>
    <row r="18" spans="1:253" ht="15" x14ac:dyDescent="0.25">
      <c r="A18" s="14" t="s">
        <v>6</v>
      </c>
      <c r="B18" s="15" t="s">
        <v>7</v>
      </c>
      <c r="C18" s="130" t="s">
        <v>8</v>
      </c>
      <c r="D18" s="15" t="s">
        <v>121</v>
      </c>
      <c r="E18" s="16" t="s">
        <v>9</v>
      </c>
      <c r="F18" s="15" t="s">
        <v>10</v>
      </c>
      <c r="G18" s="15" t="s">
        <v>11</v>
      </c>
    </row>
    <row r="19" spans="1:253" x14ac:dyDescent="0.2">
      <c r="B19" s="46" t="s">
        <v>12</v>
      </c>
    </row>
    <row r="20" spans="1:253" x14ac:dyDescent="0.2">
      <c r="B20" s="46"/>
    </row>
    <row r="21" spans="1:253" x14ac:dyDescent="0.2">
      <c r="B21" s="46"/>
      <c r="E21" s="162"/>
    </row>
    <row r="22" spans="1:253" customFormat="1" ht="19.5" customHeight="1" x14ac:dyDescent="0.25">
      <c r="A22" s="66">
        <v>1</v>
      </c>
      <c r="B22" s="106" t="s">
        <v>13</v>
      </c>
      <c r="C22" s="135"/>
      <c r="D22" s="84"/>
      <c r="E22" s="177"/>
      <c r="F22" s="62"/>
      <c r="G22" s="6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123"/>
      <c r="IS22" s="123"/>
    </row>
    <row r="23" spans="1:253" ht="18.75" customHeight="1" x14ac:dyDescent="0.2">
      <c r="A23" s="67">
        <f>A22+0.01</f>
        <v>1.01</v>
      </c>
      <c r="B23" s="57" t="s">
        <v>14</v>
      </c>
      <c r="C23" s="136">
        <v>4</v>
      </c>
      <c r="D23" s="56" t="s">
        <v>15</v>
      </c>
      <c r="E23" s="178"/>
      <c r="F23" s="115">
        <f>ROUND(C23*E23,2)</f>
        <v>0</v>
      </c>
      <c r="G23" s="103"/>
    </row>
    <row r="24" spans="1:253" ht="18.75" customHeight="1" x14ac:dyDescent="0.2">
      <c r="A24" s="67">
        <f t="shared" ref="A24:A41" si="0">A23+0.01</f>
        <v>1.02</v>
      </c>
      <c r="B24" s="57" t="s">
        <v>16</v>
      </c>
      <c r="C24" s="136">
        <v>4</v>
      </c>
      <c r="D24" s="56" t="s">
        <v>15</v>
      </c>
      <c r="E24" s="178"/>
      <c r="F24" s="115">
        <f t="shared" ref="F24:F41" si="1">ROUND(C24*E24,2)</f>
        <v>0</v>
      </c>
      <c r="G24" s="103"/>
    </row>
    <row r="25" spans="1:253" ht="18.75" customHeight="1" x14ac:dyDescent="0.2">
      <c r="A25" s="67">
        <f t="shared" si="0"/>
        <v>1.03</v>
      </c>
      <c r="B25" s="57" t="s">
        <v>17</v>
      </c>
      <c r="C25" s="136">
        <v>42.69</v>
      </c>
      <c r="D25" s="56" t="s">
        <v>18</v>
      </c>
      <c r="E25" s="178"/>
      <c r="F25" s="115">
        <f t="shared" si="1"/>
        <v>0</v>
      </c>
      <c r="G25" s="103"/>
    </row>
    <row r="26" spans="1:253" ht="18.75" customHeight="1" x14ac:dyDescent="0.2">
      <c r="A26" s="67">
        <f t="shared" si="0"/>
        <v>1.04</v>
      </c>
      <c r="B26" s="57" t="s">
        <v>19</v>
      </c>
      <c r="C26" s="136">
        <v>7.44</v>
      </c>
      <c r="D26" s="56" t="s">
        <v>18</v>
      </c>
      <c r="E26" s="178"/>
      <c r="F26" s="115">
        <f t="shared" si="1"/>
        <v>0</v>
      </c>
      <c r="G26" s="103"/>
    </row>
    <row r="27" spans="1:253" ht="33" customHeight="1" x14ac:dyDescent="0.2">
      <c r="A27" s="67">
        <f t="shared" si="0"/>
        <v>1.05</v>
      </c>
      <c r="B27" s="55" t="s">
        <v>20</v>
      </c>
      <c r="C27" s="136">
        <v>12.6</v>
      </c>
      <c r="D27" s="56" t="s">
        <v>18</v>
      </c>
      <c r="E27" s="178"/>
      <c r="F27" s="115">
        <f t="shared" si="1"/>
        <v>0</v>
      </c>
      <c r="G27" s="103"/>
    </row>
    <row r="28" spans="1:253" ht="31.5" customHeight="1" x14ac:dyDescent="0.2">
      <c r="A28" s="67">
        <f t="shared" si="0"/>
        <v>1.06</v>
      </c>
      <c r="B28" s="55" t="s">
        <v>21</v>
      </c>
      <c r="C28" s="136">
        <v>3.15</v>
      </c>
      <c r="D28" s="56" t="s">
        <v>18</v>
      </c>
      <c r="E28" s="178"/>
      <c r="F28" s="115">
        <f t="shared" si="1"/>
        <v>0</v>
      </c>
      <c r="G28" s="103"/>
    </row>
    <row r="29" spans="1:253" ht="48" customHeight="1" x14ac:dyDescent="0.2">
      <c r="A29" s="67">
        <f t="shared" si="0"/>
        <v>1.07</v>
      </c>
      <c r="B29" s="55" t="s">
        <v>22</v>
      </c>
      <c r="C29" s="136">
        <v>2</v>
      </c>
      <c r="D29" s="56" t="s">
        <v>15</v>
      </c>
      <c r="E29" s="178"/>
      <c r="F29" s="115">
        <f t="shared" si="1"/>
        <v>0</v>
      </c>
      <c r="G29" s="103"/>
    </row>
    <row r="30" spans="1:253" ht="51" customHeight="1" x14ac:dyDescent="0.2">
      <c r="A30" s="67">
        <f t="shared" si="0"/>
        <v>1.08</v>
      </c>
      <c r="B30" s="55" t="s">
        <v>23</v>
      </c>
      <c r="C30" s="136">
        <v>2</v>
      </c>
      <c r="D30" s="59" t="s">
        <v>15</v>
      </c>
      <c r="E30" s="178"/>
      <c r="F30" s="115">
        <f t="shared" si="1"/>
        <v>0</v>
      </c>
      <c r="G30" s="103"/>
    </row>
    <row r="31" spans="1:253" ht="45.75" customHeight="1" x14ac:dyDescent="0.2">
      <c r="A31" s="67">
        <f t="shared" si="0"/>
        <v>1.0900000000000001</v>
      </c>
      <c r="B31" s="55" t="s">
        <v>125</v>
      </c>
      <c r="C31" s="136">
        <v>2</v>
      </c>
      <c r="D31" s="59" t="s">
        <v>15</v>
      </c>
      <c r="E31" s="178"/>
      <c r="F31" s="115">
        <f t="shared" si="1"/>
        <v>0</v>
      </c>
      <c r="G31" s="103"/>
    </row>
    <row r="32" spans="1:253" ht="35.25" customHeight="1" x14ac:dyDescent="0.2">
      <c r="A32" s="67">
        <f t="shared" si="0"/>
        <v>1.1000000000000001</v>
      </c>
      <c r="B32" s="55" t="s">
        <v>24</v>
      </c>
      <c r="C32" s="136">
        <v>2</v>
      </c>
      <c r="D32" s="59" t="s">
        <v>15</v>
      </c>
      <c r="E32" s="178"/>
      <c r="F32" s="115">
        <f t="shared" si="1"/>
        <v>0</v>
      </c>
      <c r="G32" s="103"/>
    </row>
    <row r="33" spans="1:253" s="54" customFormat="1" ht="56.25" customHeight="1" x14ac:dyDescent="0.2">
      <c r="A33" s="67">
        <f t="shared" si="0"/>
        <v>1.1100000000000001</v>
      </c>
      <c r="B33" s="55" t="s">
        <v>25</v>
      </c>
      <c r="C33" s="136">
        <v>14.32</v>
      </c>
      <c r="D33" s="59" t="s">
        <v>18</v>
      </c>
      <c r="E33" s="178"/>
      <c r="F33" s="115">
        <f t="shared" si="1"/>
        <v>0</v>
      </c>
      <c r="G33" s="104"/>
    </row>
    <row r="34" spans="1:253" s="54" customFormat="1" ht="35.25" customHeight="1" x14ac:dyDescent="0.2">
      <c r="A34" s="67">
        <f t="shared" si="0"/>
        <v>1.1200000000000001</v>
      </c>
      <c r="B34" s="55" t="s">
        <v>26</v>
      </c>
      <c r="C34" s="136">
        <v>1</v>
      </c>
      <c r="D34" s="56" t="s">
        <v>15</v>
      </c>
      <c r="E34" s="178"/>
      <c r="F34" s="115">
        <f t="shared" si="1"/>
        <v>0</v>
      </c>
      <c r="G34" s="104"/>
    </row>
    <row r="35" spans="1:253" s="54" customFormat="1" ht="41.25" customHeight="1" x14ac:dyDescent="0.2">
      <c r="A35" s="67">
        <f t="shared" si="0"/>
        <v>1.1300000000000001</v>
      </c>
      <c r="B35" s="58" t="s">
        <v>27</v>
      </c>
      <c r="C35" s="136">
        <v>4</v>
      </c>
      <c r="D35" s="56" t="s">
        <v>15</v>
      </c>
      <c r="E35" s="178"/>
      <c r="F35" s="115">
        <f t="shared" si="1"/>
        <v>0</v>
      </c>
      <c r="G35" s="104"/>
    </row>
    <row r="36" spans="1:253" s="54" customFormat="1" ht="41.25" customHeight="1" x14ac:dyDescent="0.2">
      <c r="A36" s="67">
        <f t="shared" si="0"/>
        <v>1.1400000000000001</v>
      </c>
      <c r="B36" s="58" t="s">
        <v>28</v>
      </c>
      <c r="C36" s="136">
        <v>42.69</v>
      </c>
      <c r="D36" s="56" t="s">
        <v>18</v>
      </c>
      <c r="E36" s="178"/>
      <c r="F36" s="115">
        <f t="shared" si="1"/>
        <v>0</v>
      </c>
      <c r="G36" s="104"/>
    </row>
    <row r="37" spans="1:253" s="54" customFormat="1" ht="48" customHeight="1" x14ac:dyDescent="0.2">
      <c r="A37" s="67">
        <f t="shared" si="0"/>
        <v>1.1500000000000001</v>
      </c>
      <c r="B37" s="58" t="s">
        <v>29</v>
      </c>
      <c r="C37" s="136">
        <v>12</v>
      </c>
      <c r="D37" s="56" t="s">
        <v>15</v>
      </c>
      <c r="E37" s="178"/>
      <c r="F37" s="115">
        <f t="shared" si="1"/>
        <v>0</v>
      </c>
      <c r="G37" s="104"/>
    </row>
    <row r="38" spans="1:253" s="54" customFormat="1" ht="35.25" customHeight="1" x14ac:dyDescent="0.2">
      <c r="A38" s="67">
        <f t="shared" si="0"/>
        <v>1.1600000000000001</v>
      </c>
      <c r="B38" s="55" t="s">
        <v>45</v>
      </c>
      <c r="C38" s="136">
        <v>2</v>
      </c>
      <c r="D38" s="59" t="s">
        <v>15</v>
      </c>
      <c r="E38" s="178"/>
      <c r="F38" s="115">
        <f t="shared" si="1"/>
        <v>0</v>
      </c>
      <c r="G38" s="104"/>
    </row>
    <row r="39" spans="1:253" s="54" customFormat="1" ht="23.25" customHeight="1" x14ac:dyDescent="0.2">
      <c r="A39" s="67">
        <f t="shared" si="0"/>
        <v>1.1700000000000002</v>
      </c>
      <c r="B39" s="55" t="s">
        <v>30</v>
      </c>
      <c r="C39" s="136">
        <v>2</v>
      </c>
      <c r="D39" s="59" t="s">
        <v>15</v>
      </c>
      <c r="E39" s="178"/>
      <c r="F39" s="115">
        <f t="shared" si="1"/>
        <v>0</v>
      </c>
      <c r="G39" s="104"/>
    </row>
    <row r="40" spans="1:253" s="54" customFormat="1" ht="35.25" customHeight="1" x14ac:dyDescent="0.2">
      <c r="A40" s="67">
        <f t="shared" si="0"/>
        <v>1.1800000000000002</v>
      </c>
      <c r="B40" s="55" t="s">
        <v>31</v>
      </c>
      <c r="C40" s="136">
        <v>2</v>
      </c>
      <c r="D40" s="59" t="s">
        <v>15</v>
      </c>
      <c r="E40" s="178"/>
      <c r="F40" s="115">
        <f t="shared" si="1"/>
        <v>0</v>
      </c>
      <c r="G40" s="104"/>
    </row>
    <row r="41" spans="1:253" s="54" customFormat="1" ht="21.75" customHeight="1" x14ac:dyDescent="0.2">
      <c r="A41" s="67">
        <f t="shared" si="0"/>
        <v>1.1900000000000002</v>
      </c>
      <c r="B41" s="57" t="s">
        <v>32</v>
      </c>
      <c r="C41" s="136">
        <v>2</v>
      </c>
      <c r="D41" s="56" t="s">
        <v>15</v>
      </c>
      <c r="E41" s="178"/>
      <c r="F41" s="115">
        <f t="shared" si="1"/>
        <v>0</v>
      </c>
      <c r="G41" s="104"/>
    </row>
    <row r="42" spans="1:253" ht="19.5" customHeight="1" x14ac:dyDescent="0.2">
      <c r="A42" s="98"/>
      <c r="B42" s="99" t="s">
        <v>11</v>
      </c>
      <c r="C42" s="137"/>
      <c r="D42" s="100"/>
      <c r="E42" s="179"/>
      <c r="F42" s="101"/>
      <c r="G42" s="102">
        <f>SUM(F23:F41)</f>
        <v>0</v>
      </c>
    </row>
    <row r="43" spans="1:253" s="93" customFormat="1" ht="19.5" customHeight="1" x14ac:dyDescent="0.25">
      <c r="A43" s="88"/>
      <c r="B43" s="89"/>
      <c r="C43" s="138"/>
      <c r="D43" s="90"/>
      <c r="E43" s="180"/>
      <c r="F43" s="91"/>
      <c r="G43" s="92"/>
    </row>
    <row r="44" spans="1:253" customFormat="1" ht="17.25" customHeight="1" x14ac:dyDescent="0.25">
      <c r="A44" s="66">
        <v>2</v>
      </c>
      <c r="B44" s="106" t="s">
        <v>33</v>
      </c>
      <c r="C44" s="134"/>
      <c r="D44" s="84"/>
      <c r="E44" s="177"/>
      <c r="F44" s="62"/>
      <c r="G44" s="6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123"/>
      <c r="IS44" s="123"/>
    </row>
    <row r="45" spans="1:253" ht="18.75" customHeight="1" x14ac:dyDescent="0.2">
      <c r="A45" s="67">
        <f>A44+0.01</f>
        <v>2.0099999999999998</v>
      </c>
      <c r="B45" s="57" t="s">
        <v>14</v>
      </c>
      <c r="C45" s="136">
        <v>4</v>
      </c>
      <c r="D45" s="56" t="s">
        <v>15</v>
      </c>
      <c r="E45" s="178"/>
      <c r="F45" s="115">
        <f t="shared" ref="F45:F72" si="2">ROUND(C45*E45,2)</f>
        <v>0</v>
      </c>
      <c r="G45" s="103"/>
    </row>
    <row r="46" spans="1:253" ht="18.75" customHeight="1" x14ac:dyDescent="0.2">
      <c r="A46" s="67">
        <f t="shared" ref="A46:A72" si="3">A45+0.01</f>
        <v>2.0199999999999996</v>
      </c>
      <c r="B46" s="57" t="s">
        <v>34</v>
      </c>
      <c r="C46" s="136">
        <v>4</v>
      </c>
      <c r="D46" s="56" t="s">
        <v>15</v>
      </c>
      <c r="E46" s="178"/>
      <c r="F46" s="115">
        <f t="shared" si="2"/>
        <v>0</v>
      </c>
      <c r="G46" s="103"/>
    </row>
    <row r="47" spans="1:253" ht="18.75" customHeight="1" x14ac:dyDescent="0.2">
      <c r="A47" s="67">
        <f t="shared" si="3"/>
        <v>2.0299999999999994</v>
      </c>
      <c r="B47" s="57" t="s">
        <v>35</v>
      </c>
      <c r="C47" s="136">
        <v>1</v>
      </c>
      <c r="D47" s="56" t="s">
        <v>15</v>
      </c>
      <c r="E47" s="178"/>
      <c r="F47" s="115">
        <f t="shared" si="2"/>
        <v>0</v>
      </c>
      <c r="G47" s="103"/>
    </row>
    <row r="48" spans="1:253" ht="18.75" customHeight="1" x14ac:dyDescent="0.2">
      <c r="A48" s="67">
        <f t="shared" si="3"/>
        <v>2.0399999999999991</v>
      </c>
      <c r="B48" s="57" t="s">
        <v>36</v>
      </c>
      <c r="C48" s="136">
        <v>2</v>
      </c>
      <c r="D48" s="56" t="s">
        <v>15</v>
      </c>
      <c r="E48" s="178"/>
      <c r="F48" s="115">
        <f t="shared" si="2"/>
        <v>0</v>
      </c>
      <c r="G48" s="103"/>
    </row>
    <row r="49" spans="1:7" ht="18.75" customHeight="1" x14ac:dyDescent="0.2">
      <c r="A49" s="67">
        <f t="shared" si="3"/>
        <v>2.0499999999999989</v>
      </c>
      <c r="B49" s="57" t="s">
        <v>37</v>
      </c>
      <c r="C49" s="136">
        <v>21</v>
      </c>
      <c r="D49" s="56" t="s">
        <v>18</v>
      </c>
      <c r="E49" s="178"/>
      <c r="F49" s="115">
        <f t="shared" si="2"/>
        <v>0</v>
      </c>
      <c r="G49" s="103"/>
    </row>
    <row r="50" spans="1:7" ht="18.75" customHeight="1" x14ac:dyDescent="0.2">
      <c r="A50" s="67">
        <f t="shared" si="3"/>
        <v>2.0599999999999987</v>
      </c>
      <c r="B50" s="57" t="s">
        <v>38</v>
      </c>
      <c r="C50" s="136">
        <v>42</v>
      </c>
      <c r="D50" s="56" t="s">
        <v>18</v>
      </c>
      <c r="E50" s="178"/>
      <c r="F50" s="115">
        <f t="shared" si="2"/>
        <v>0</v>
      </c>
      <c r="G50" s="103"/>
    </row>
    <row r="51" spans="1:7" ht="18.75" customHeight="1" x14ac:dyDescent="0.2">
      <c r="A51" s="67">
        <f t="shared" si="3"/>
        <v>2.0699999999999985</v>
      </c>
      <c r="B51" s="57" t="s">
        <v>39</v>
      </c>
      <c r="C51" s="136">
        <v>5.88</v>
      </c>
      <c r="D51" s="56" t="s">
        <v>18</v>
      </c>
      <c r="E51" s="178"/>
      <c r="F51" s="115">
        <f t="shared" si="2"/>
        <v>0</v>
      </c>
      <c r="G51" s="103"/>
    </row>
    <row r="52" spans="1:7" ht="18.75" customHeight="1" x14ac:dyDescent="0.2">
      <c r="A52" s="67">
        <f t="shared" si="3"/>
        <v>2.0799999999999983</v>
      </c>
      <c r="B52" s="57" t="s">
        <v>40</v>
      </c>
      <c r="C52" s="136">
        <v>4</v>
      </c>
      <c r="D52" s="56" t="s">
        <v>15</v>
      </c>
      <c r="E52" s="178"/>
      <c r="F52" s="115">
        <f t="shared" si="2"/>
        <v>0</v>
      </c>
      <c r="G52" s="103"/>
    </row>
    <row r="53" spans="1:7" ht="18.75" customHeight="1" x14ac:dyDescent="0.2">
      <c r="A53" s="67">
        <f t="shared" si="3"/>
        <v>2.0899999999999981</v>
      </c>
      <c r="B53" s="57" t="s">
        <v>41</v>
      </c>
      <c r="C53" s="136">
        <v>2</v>
      </c>
      <c r="D53" s="56" t="s">
        <v>15</v>
      </c>
      <c r="E53" s="178"/>
      <c r="F53" s="115">
        <f t="shared" si="2"/>
        <v>0</v>
      </c>
      <c r="G53" s="103"/>
    </row>
    <row r="54" spans="1:7" ht="18.75" customHeight="1" x14ac:dyDescent="0.2">
      <c r="A54" s="67">
        <f t="shared" si="3"/>
        <v>2.0999999999999979</v>
      </c>
      <c r="B54" s="57" t="s">
        <v>17</v>
      </c>
      <c r="C54" s="136">
        <v>19.43</v>
      </c>
      <c r="D54" s="56" t="s">
        <v>18</v>
      </c>
      <c r="E54" s="178"/>
      <c r="F54" s="115">
        <f t="shared" si="2"/>
        <v>0</v>
      </c>
      <c r="G54" s="103"/>
    </row>
    <row r="55" spans="1:7" s="54" customFormat="1" ht="25.5" customHeight="1" x14ac:dyDescent="0.2">
      <c r="A55" s="67">
        <f t="shared" si="3"/>
        <v>2.1099999999999977</v>
      </c>
      <c r="B55" s="57" t="s">
        <v>42</v>
      </c>
      <c r="C55" s="136">
        <v>4</v>
      </c>
      <c r="D55" s="56" t="s">
        <v>15</v>
      </c>
      <c r="E55" s="178"/>
      <c r="F55" s="115">
        <f t="shared" si="2"/>
        <v>0</v>
      </c>
      <c r="G55" s="104"/>
    </row>
    <row r="56" spans="1:7" s="54" customFormat="1" ht="47.25" customHeight="1" x14ac:dyDescent="0.2">
      <c r="A56" s="67">
        <f t="shared" si="3"/>
        <v>2.1199999999999974</v>
      </c>
      <c r="B56" s="55" t="s">
        <v>22</v>
      </c>
      <c r="C56" s="136">
        <v>4</v>
      </c>
      <c r="D56" s="56" t="s">
        <v>15</v>
      </c>
      <c r="E56" s="178"/>
      <c r="F56" s="115">
        <f t="shared" si="2"/>
        <v>0</v>
      </c>
      <c r="G56" s="104"/>
    </row>
    <row r="57" spans="1:7" s="54" customFormat="1" ht="58.5" customHeight="1" x14ac:dyDescent="0.2">
      <c r="A57" s="67">
        <f t="shared" si="3"/>
        <v>2.1299999999999972</v>
      </c>
      <c r="B57" s="55" t="s">
        <v>23</v>
      </c>
      <c r="C57" s="136">
        <v>4</v>
      </c>
      <c r="D57" s="56" t="s">
        <v>15</v>
      </c>
      <c r="E57" s="178"/>
      <c r="F57" s="115">
        <f t="shared" si="2"/>
        <v>0</v>
      </c>
      <c r="G57" s="104"/>
    </row>
    <row r="58" spans="1:7" s="54" customFormat="1" ht="44.25" customHeight="1" x14ac:dyDescent="0.2">
      <c r="A58" s="67">
        <f t="shared" si="3"/>
        <v>2.139999999999997</v>
      </c>
      <c r="B58" s="55" t="s">
        <v>125</v>
      </c>
      <c r="C58" s="136">
        <v>4</v>
      </c>
      <c r="D58" s="56" t="s">
        <v>15</v>
      </c>
      <c r="E58" s="178"/>
      <c r="F58" s="115">
        <f t="shared" si="2"/>
        <v>0</v>
      </c>
      <c r="G58" s="104"/>
    </row>
    <row r="59" spans="1:7" s="54" customFormat="1" ht="43.5" customHeight="1" x14ac:dyDescent="0.2">
      <c r="A59" s="67">
        <f t="shared" si="3"/>
        <v>2.1499999999999968</v>
      </c>
      <c r="B59" s="55" t="s">
        <v>43</v>
      </c>
      <c r="C59" s="136">
        <v>22.57</v>
      </c>
      <c r="D59" s="56" t="s">
        <v>18</v>
      </c>
      <c r="E59" s="178"/>
      <c r="F59" s="115">
        <f t="shared" si="2"/>
        <v>0</v>
      </c>
      <c r="G59" s="104"/>
    </row>
    <row r="60" spans="1:7" ht="46.5" customHeight="1" x14ac:dyDescent="0.2">
      <c r="A60" s="67">
        <f t="shared" si="3"/>
        <v>2.1599999999999966</v>
      </c>
      <c r="B60" s="55" t="s">
        <v>44</v>
      </c>
      <c r="C60" s="136">
        <v>82.81</v>
      </c>
      <c r="D60" s="56" t="s">
        <v>18</v>
      </c>
      <c r="E60" s="178"/>
      <c r="F60" s="115">
        <f t="shared" si="2"/>
        <v>0</v>
      </c>
      <c r="G60" s="103"/>
    </row>
    <row r="61" spans="1:7" ht="31.5" customHeight="1" x14ac:dyDescent="0.2">
      <c r="A61" s="67">
        <f t="shared" si="3"/>
        <v>2.1699999999999964</v>
      </c>
      <c r="B61" s="55" t="s">
        <v>26</v>
      </c>
      <c r="C61" s="136">
        <v>2</v>
      </c>
      <c r="D61" s="56" t="s">
        <v>15</v>
      </c>
      <c r="E61" s="178"/>
      <c r="F61" s="115">
        <f t="shared" si="2"/>
        <v>0</v>
      </c>
      <c r="G61" s="103"/>
    </row>
    <row r="62" spans="1:7" ht="46.5" customHeight="1" x14ac:dyDescent="0.2">
      <c r="A62" s="67">
        <f t="shared" si="3"/>
        <v>2.1799999999999962</v>
      </c>
      <c r="B62" s="55" t="s">
        <v>45</v>
      </c>
      <c r="C62" s="136">
        <v>4</v>
      </c>
      <c r="D62" s="59" t="s">
        <v>15</v>
      </c>
      <c r="E62" s="178"/>
      <c r="F62" s="115">
        <f t="shared" si="2"/>
        <v>0</v>
      </c>
      <c r="G62" s="103"/>
    </row>
    <row r="63" spans="1:7" ht="24" customHeight="1" x14ac:dyDescent="0.2">
      <c r="A63" s="67">
        <f t="shared" si="3"/>
        <v>2.1899999999999959</v>
      </c>
      <c r="B63" s="55" t="s">
        <v>30</v>
      </c>
      <c r="C63" s="136">
        <v>2</v>
      </c>
      <c r="D63" s="59" t="s">
        <v>15</v>
      </c>
      <c r="E63" s="178"/>
      <c r="F63" s="115">
        <f t="shared" si="2"/>
        <v>0</v>
      </c>
      <c r="G63" s="103"/>
    </row>
    <row r="64" spans="1:7" ht="42.75" customHeight="1" x14ac:dyDescent="0.2">
      <c r="A64" s="67">
        <f t="shared" si="3"/>
        <v>2.1999999999999957</v>
      </c>
      <c r="B64" s="55" t="s">
        <v>31</v>
      </c>
      <c r="C64" s="136">
        <v>2</v>
      </c>
      <c r="D64" s="59" t="s">
        <v>15</v>
      </c>
      <c r="E64" s="178"/>
      <c r="F64" s="115">
        <f t="shared" si="2"/>
        <v>0</v>
      </c>
      <c r="G64" s="103"/>
    </row>
    <row r="65" spans="1:253" ht="50.25" customHeight="1" x14ac:dyDescent="0.2">
      <c r="A65" s="67">
        <f t="shared" si="3"/>
        <v>2.2099999999999955</v>
      </c>
      <c r="B65" s="55" t="s">
        <v>29</v>
      </c>
      <c r="C65" s="136">
        <v>4</v>
      </c>
      <c r="D65" s="59" t="s">
        <v>15</v>
      </c>
      <c r="E65" s="178"/>
      <c r="F65" s="115">
        <f t="shared" si="2"/>
        <v>0</v>
      </c>
      <c r="G65" s="103"/>
    </row>
    <row r="66" spans="1:253" ht="42.75" customHeight="1" x14ac:dyDescent="0.2">
      <c r="A66" s="67">
        <f t="shared" si="3"/>
        <v>2.2199999999999953</v>
      </c>
      <c r="B66" s="55" t="s">
        <v>46</v>
      </c>
      <c r="C66" s="136">
        <v>4</v>
      </c>
      <c r="D66" s="59" t="s">
        <v>15</v>
      </c>
      <c r="E66" s="178"/>
      <c r="F66" s="115">
        <f t="shared" si="2"/>
        <v>0</v>
      </c>
      <c r="G66" s="103"/>
    </row>
    <row r="67" spans="1:253" ht="40.5" customHeight="1" x14ac:dyDescent="0.2">
      <c r="A67" s="67">
        <f t="shared" si="3"/>
        <v>2.2299999999999951</v>
      </c>
      <c r="B67" s="55" t="s">
        <v>47</v>
      </c>
      <c r="C67" s="136">
        <v>35.159999999999997</v>
      </c>
      <c r="D67" s="56" t="s">
        <v>48</v>
      </c>
      <c r="E67" s="178"/>
      <c r="F67" s="115">
        <f t="shared" si="2"/>
        <v>0</v>
      </c>
      <c r="G67" s="103"/>
    </row>
    <row r="68" spans="1:253" ht="36" customHeight="1" x14ac:dyDescent="0.2">
      <c r="A68" s="67">
        <f t="shared" si="3"/>
        <v>2.2399999999999949</v>
      </c>
      <c r="B68" s="55" t="s">
        <v>49</v>
      </c>
      <c r="C68" s="136">
        <v>20</v>
      </c>
      <c r="D68" s="56" t="s">
        <v>18</v>
      </c>
      <c r="E68" s="178"/>
      <c r="F68" s="115">
        <f t="shared" si="2"/>
        <v>0</v>
      </c>
      <c r="G68" s="103"/>
    </row>
    <row r="69" spans="1:253" ht="39" customHeight="1" x14ac:dyDescent="0.2">
      <c r="A69" s="67">
        <f t="shared" si="3"/>
        <v>2.2499999999999947</v>
      </c>
      <c r="B69" s="55" t="s">
        <v>50</v>
      </c>
      <c r="C69" s="136">
        <v>24.15</v>
      </c>
      <c r="D69" s="56" t="s">
        <v>48</v>
      </c>
      <c r="E69" s="178"/>
      <c r="F69" s="115">
        <f t="shared" si="2"/>
        <v>0</v>
      </c>
      <c r="G69" s="103"/>
    </row>
    <row r="70" spans="1:253" s="49" customFormat="1" ht="56.25" customHeight="1" x14ac:dyDescent="0.2">
      <c r="A70" s="67">
        <f t="shared" si="3"/>
        <v>2.2599999999999945</v>
      </c>
      <c r="B70" s="55" t="s">
        <v>25</v>
      </c>
      <c r="C70" s="136">
        <v>18.059999999999999</v>
      </c>
      <c r="D70" s="56" t="s">
        <v>18</v>
      </c>
      <c r="E70" s="178"/>
      <c r="F70" s="115">
        <f t="shared" si="2"/>
        <v>0</v>
      </c>
      <c r="G70" s="103"/>
      <c r="H70" s="48"/>
      <c r="I70" s="47"/>
      <c r="J70" s="47"/>
      <c r="K70" s="47"/>
      <c r="L70" s="47"/>
      <c r="M70" s="47"/>
      <c r="N70" s="47"/>
      <c r="O70" s="47"/>
      <c r="P70" s="47"/>
      <c r="Q70" s="47"/>
      <c r="R70" s="47"/>
    </row>
    <row r="71" spans="1:253" s="49" customFormat="1" ht="54.75" customHeight="1" x14ac:dyDescent="0.2">
      <c r="A71" s="67">
        <f t="shared" si="3"/>
        <v>2.2699999999999942</v>
      </c>
      <c r="B71" s="55" t="s">
        <v>51</v>
      </c>
      <c r="C71" s="136">
        <v>2</v>
      </c>
      <c r="D71" s="56" t="s">
        <v>15</v>
      </c>
      <c r="E71" s="178"/>
      <c r="F71" s="115">
        <f t="shared" si="2"/>
        <v>0</v>
      </c>
      <c r="G71" s="103"/>
      <c r="H71" s="48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1:253" s="49" customFormat="1" ht="18" customHeight="1" x14ac:dyDescent="0.2">
      <c r="A72" s="67">
        <f t="shared" si="3"/>
        <v>2.279999999999994</v>
      </c>
      <c r="B72" s="57" t="s">
        <v>52</v>
      </c>
      <c r="C72" s="136">
        <v>3</v>
      </c>
      <c r="D72" s="56" t="s">
        <v>15</v>
      </c>
      <c r="E72" s="178"/>
      <c r="F72" s="115">
        <f t="shared" si="2"/>
        <v>0</v>
      </c>
      <c r="G72" s="103"/>
      <c r="H72" s="48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1:253" ht="19.5" customHeight="1" x14ac:dyDescent="0.2">
      <c r="A73" s="98"/>
      <c r="B73" s="99" t="s">
        <v>11</v>
      </c>
      <c r="C73" s="137"/>
      <c r="D73" s="100"/>
      <c r="E73" s="179"/>
      <c r="F73" s="101"/>
      <c r="G73" s="102">
        <f>SUM(F45:F72)</f>
        <v>0</v>
      </c>
    </row>
    <row r="74" spans="1:253" s="93" customFormat="1" ht="19.5" customHeight="1" x14ac:dyDescent="0.25">
      <c r="A74" s="88"/>
      <c r="B74" s="89"/>
      <c r="C74" s="138"/>
      <c r="D74" s="90"/>
      <c r="E74" s="180"/>
      <c r="F74" s="91"/>
      <c r="G74" s="92"/>
    </row>
    <row r="75" spans="1:253" customFormat="1" ht="18.75" customHeight="1" x14ac:dyDescent="0.25">
      <c r="A75" s="66"/>
      <c r="B75" s="106" t="s">
        <v>53</v>
      </c>
      <c r="C75" s="139"/>
      <c r="D75" s="9"/>
      <c r="E75" s="181"/>
      <c r="F75" s="64"/>
      <c r="G75" s="6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123"/>
      <c r="IS75" s="123"/>
    </row>
    <row r="76" spans="1:253" customFormat="1" ht="18.75" customHeight="1" x14ac:dyDescent="0.25">
      <c r="A76" s="66">
        <f>A44+1</f>
        <v>3</v>
      </c>
      <c r="B76" s="106" t="s">
        <v>54</v>
      </c>
      <c r="C76" s="139"/>
      <c r="D76" s="9"/>
      <c r="E76" s="181"/>
      <c r="F76" s="64"/>
      <c r="G76" s="6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ht="33.75" customHeight="1" x14ac:dyDescent="0.2">
      <c r="A77" s="67">
        <f>A76+0.01</f>
        <v>3.01</v>
      </c>
      <c r="B77" s="60" t="s">
        <v>55</v>
      </c>
      <c r="C77" s="136">
        <v>3</v>
      </c>
      <c r="D77" s="56" t="s">
        <v>15</v>
      </c>
      <c r="E77" s="178"/>
      <c r="F77" s="115">
        <f t="shared" ref="F77:F104" si="4">ROUND(C77*E77,2)</f>
        <v>0</v>
      </c>
      <c r="G77" s="103"/>
    </row>
    <row r="78" spans="1:253" ht="18.75" customHeight="1" x14ac:dyDescent="0.2">
      <c r="A78" s="67">
        <f t="shared" ref="A78:A104" si="5">A77+0.01</f>
        <v>3.0199999999999996</v>
      </c>
      <c r="B78" s="63" t="s">
        <v>56</v>
      </c>
      <c r="C78" s="136">
        <v>4</v>
      </c>
      <c r="D78" s="56" t="s">
        <v>15</v>
      </c>
      <c r="E78" s="178"/>
      <c r="F78" s="115">
        <f t="shared" si="4"/>
        <v>0</v>
      </c>
      <c r="G78" s="103"/>
    </row>
    <row r="79" spans="1:253" ht="18.75" customHeight="1" x14ac:dyDescent="0.2">
      <c r="A79" s="67">
        <f t="shared" si="5"/>
        <v>3.0299999999999994</v>
      </c>
      <c r="B79" s="60" t="s">
        <v>57</v>
      </c>
      <c r="C79" s="136">
        <v>94.5</v>
      </c>
      <c r="D79" s="56" t="s">
        <v>18</v>
      </c>
      <c r="E79" s="178"/>
      <c r="F79" s="115">
        <f t="shared" si="4"/>
        <v>0</v>
      </c>
      <c r="G79" s="103"/>
    </row>
    <row r="80" spans="1:253" ht="18.75" customHeight="1" x14ac:dyDescent="0.2">
      <c r="A80" s="67">
        <f t="shared" si="5"/>
        <v>3.0399999999999991</v>
      </c>
      <c r="B80" s="63" t="s">
        <v>58</v>
      </c>
      <c r="C80" s="136">
        <v>94.5</v>
      </c>
      <c r="D80" s="56" t="s">
        <v>18</v>
      </c>
      <c r="E80" s="178"/>
      <c r="F80" s="115">
        <f t="shared" si="4"/>
        <v>0</v>
      </c>
      <c r="G80" s="103"/>
    </row>
    <row r="81" spans="1:7" ht="31.5" customHeight="1" x14ac:dyDescent="0.2">
      <c r="A81" s="67">
        <f t="shared" si="5"/>
        <v>3.0499999999999989</v>
      </c>
      <c r="B81" s="55" t="s">
        <v>59</v>
      </c>
      <c r="C81" s="136">
        <v>118.08</v>
      </c>
      <c r="D81" s="56" t="s">
        <v>18</v>
      </c>
      <c r="E81" s="178"/>
      <c r="F81" s="115">
        <f t="shared" si="4"/>
        <v>0</v>
      </c>
      <c r="G81" s="103"/>
    </row>
    <row r="82" spans="1:7" ht="18.75" customHeight="1" x14ac:dyDescent="0.2">
      <c r="A82" s="67">
        <f t="shared" si="5"/>
        <v>3.0599999999999987</v>
      </c>
      <c r="B82" s="55" t="s">
        <v>60</v>
      </c>
      <c r="C82" s="136">
        <v>124.89</v>
      </c>
      <c r="D82" s="56" t="s">
        <v>18</v>
      </c>
      <c r="E82" s="178"/>
      <c r="F82" s="115">
        <f t="shared" si="4"/>
        <v>0</v>
      </c>
      <c r="G82" s="103"/>
    </row>
    <row r="83" spans="1:7" ht="35.25" customHeight="1" x14ac:dyDescent="0.2">
      <c r="A83" s="67">
        <f t="shared" si="5"/>
        <v>3.0699999999999985</v>
      </c>
      <c r="B83" s="55" t="s">
        <v>61</v>
      </c>
      <c r="C83" s="136">
        <v>25</v>
      </c>
      <c r="D83" s="56" t="s">
        <v>15</v>
      </c>
      <c r="E83" s="178"/>
      <c r="F83" s="115">
        <f t="shared" si="4"/>
        <v>0</v>
      </c>
      <c r="G83" s="103"/>
    </row>
    <row r="84" spans="1:7" ht="34.5" customHeight="1" x14ac:dyDescent="0.2">
      <c r="A84" s="67">
        <f t="shared" si="5"/>
        <v>3.0799999999999983</v>
      </c>
      <c r="B84" s="80" t="s">
        <v>62</v>
      </c>
      <c r="C84" s="136">
        <v>2</v>
      </c>
      <c r="D84" s="56" t="s">
        <v>15</v>
      </c>
      <c r="E84" s="178"/>
      <c r="F84" s="115">
        <f t="shared" si="4"/>
        <v>0</v>
      </c>
      <c r="G84" s="103"/>
    </row>
    <row r="85" spans="1:7" ht="30" customHeight="1" x14ac:dyDescent="0.2">
      <c r="A85" s="67">
        <f t="shared" si="5"/>
        <v>3.0899999999999981</v>
      </c>
      <c r="B85" s="80" t="s">
        <v>63</v>
      </c>
      <c r="C85" s="136">
        <v>2</v>
      </c>
      <c r="D85" s="56" t="s">
        <v>15</v>
      </c>
      <c r="E85" s="178"/>
      <c r="F85" s="115">
        <f t="shared" si="4"/>
        <v>0</v>
      </c>
      <c r="G85" s="103"/>
    </row>
    <row r="86" spans="1:7" ht="18" customHeight="1" x14ac:dyDescent="0.2">
      <c r="A86" s="67">
        <f t="shared" si="5"/>
        <v>3.0999999999999979</v>
      </c>
      <c r="B86" s="60" t="s">
        <v>64</v>
      </c>
      <c r="C86" s="136">
        <v>10.5</v>
      </c>
      <c r="D86" s="56" t="s">
        <v>65</v>
      </c>
      <c r="E86" s="178"/>
      <c r="F86" s="115">
        <f t="shared" si="4"/>
        <v>0</v>
      </c>
      <c r="G86" s="103"/>
    </row>
    <row r="87" spans="1:7" ht="30" customHeight="1" x14ac:dyDescent="0.2">
      <c r="A87" s="67">
        <f t="shared" si="5"/>
        <v>3.1099999999999977</v>
      </c>
      <c r="B87" s="60" t="s">
        <v>66</v>
      </c>
      <c r="C87" s="136">
        <v>5.5</v>
      </c>
      <c r="D87" s="56" t="s">
        <v>65</v>
      </c>
      <c r="E87" s="178"/>
      <c r="F87" s="115">
        <f t="shared" si="4"/>
        <v>0</v>
      </c>
      <c r="G87" s="103"/>
    </row>
    <row r="88" spans="1:7" ht="18" customHeight="1" x14ac:dyDescent="0.2">
      <c r="A88" s="67">
        <f t="shared" si="5"/>
        <v>3.1199999999999974</v>
      </c>
      <c r="B88" s="60" t="s">
        <v>67</v>
      </c>
      <c r="C88" s="136">
        <v>35</v>
      </c>
      <c r="D88" s="56" t="s">
        <v>18</v>
      </c>
      <c r="E88" s="178"/>
      <c r="F88" s="115">
        <f t="shared" si="4"/>
        <v>0</v>
      </c>
      <c r="G88" s="103"/>
    </row>
    <row r="89" spans="1:7" ht="18" customHeight="1" x14ac:dyDescent="0.2">
      <c r="A89" s="67">
        <f t="shared" si="5"/>
        <v>3.1299999999999972</v>
      </c>
      <c r="B89" s="60" t="s">
        <v>68</v>
      </c>
      <c r="C89" s="136">
        <v>13</v>
      </c>
      <c r="D89" s="56" t="s">
        <v>65</v>
      </c>
      <c r="E89" s="178"/>
      <c r="F89" s="115">
        <f t="shared" si="4"/>
        <v>0</v>
      </c>
      <c r="G89" s="103"/>
    </row>
    <row r="90" spans="1:7" ht="29.25" customHeight="1" x14ac:dyDescent="0.2">
      <c r="A90" s="67">
        <f t="shared" si="5"/>
        <v>3.139999999999997</v>
      </c>
      <c r="B90" s="82" t="s">
        <v>123</v>
      </c>
      <c r="C90" s="140">
        <v>0.5</v>
      </c>
      <c r="D90" s="83" t="s">
        <v>65</v>
      </c>
      <c r="E90" s="178"/>
      <c r="F90" s="115">
        <f t="shared" si="4"/>
        <v>0</v>
      </c>
      <c r="G90" s="103"/>
    </row>
    <row r="91" spans="1:7" ht="31.5" customHeight="1" x14ac:dyDescent="0.2">
      <c r="A91" s="67">
        <f t="shared" si="5"/>
        <v>3.1499999999999968</v>
      </c>
      <c r="B91" s="82" t="s">
        <v>122</v>
      </c>
      <c r="C91" s="140">
        <v>0.88</v>
      </c>
      <c r="D91" s="83" t="s">
        <v>65</v>
      </c>
      <c r="E91" s="178"/>
      <c r="F91" s="115">
        <f t="shared" si="4"/>
        <v>0</v>
      </c>
      <c r="G91" s="103"/>
    </row>
    <row r="92" spans="1:7" ht="46.5" customHeight="1" x14ac:dyDescent="0.2">
      <c r="A92" s="67">
        <f t="shared" si="5"/>
        <v>3.1599999999999966</v>
      </c>
      <c r="B92" s="60" t="s">
        <v>69</v>
      </c>
      <c r="C92" s="136">
        <v>17.89</v>
      </c>
      <c r="D92" s="56" t="s">
        <v>18</v>
      </c>
      <c r="E92" s="178"/>
      <c r="F92" s="115">
        <f t="shared" si="4"/>
        <v>0</v>
      </c>
      <c r="G92" s="103"/>
    </row>
    <row r="93" spans="1:7" ht="19.5" customHeight="1" x14ac:dyDescent="0.2">
      <c r="A93" s="67">
        <f t="shared" si="5"/>
        <v>3.1699999999999964</v>
      </c>
      <c r="B93" s="60" t="s">
        <v>70</v>
      </c>
      <c r="C93" s="136">
        <v>4.72</v>
      </c>
      <c r="D93" s="56" t="s">
        <v>18</v>
      </c>
      <c r="E93" s="178"/>
      <c r="F93" s="115">
        <f t="shared" si="4"/>
        <v>0</v>
      </c>
      <c r="G93" s="103"/>
    </row>
    <row r="94" spans="1:7" ht="19.5" customHeight="1" x14ac:dyDescent="0.2">
      <c r="A94" s="67">
        <f t="shared" si="5"/>
        <v>3.1799999999999962</v>
      </c>
      <c r="B94" s="60" t="s">
        <v>71</v>
      </c>
      <c r="C94" s="136">
        <v>17</v>
      </c>
      <c r="D94" s="56" t="s">
        <v>18</v>
      </c>
      <c r="E94" s="178"/>
      <c r="F94" s="115">
        <f t="shared" si="4"/>
        <v>0</v>
      </c>
      <c r="G94" s="103"/>
    </row>
    <row r="95" spans="1:7" ht="19.5" customHeight="1" x14ac:dyDescent="0.2">
      <c r="A95" s="67">
        <f t="shared" si="5"/>
        <v>3.1899999999999959</v>
      </c>
      <c r="B95" s="60" t="s">
        <v>124</v>
      </c>
      <c r="C95" s="136">
        <v>17</v>
      </c>
      <c r="D95" s="56" t="s">
        <v>18</v>
      </c>
      <c r="E95" s="178"/>
      <c r="F95" s="115">
        <f t="shared" si="4"/>
        <v>0</v>
      </c>
      <c r="G95" s="103"/>
    </row>
    <row r="96" spans="1:7" ht="43.5" customHeight="1" x14ac:dyDescent="0.2">
      <c r="A96" s="67">
        <f t="shared" si="5"/>
        <v>3.1999999999999957</v>
      </c>
      <c r="B96" s="60" t="s">
        <v>72</v>
      </c>
      <c r="C96" s="136">
        <v>37.799999999999997</v>
      </c>
      <c r="D96" s="56" t="s">
        <v>73</v>
      </c>
      <c r="E96" s="178"/>
      <c r="F96" s="115">
        <f t="shared" si="4"/>
        <v>0</v>
      </c>
      <c r="G96" s="103"/>
    </row>
    <row r="97" spans="1:7" ht="19.5" customHeight="1" x14ac:dyDescent="0.2">
      <c r="A97" s="67">
        <f t="shared" si="5"/>
        <v>3.2099999999999955</v>
      </c>
      <c r="B97" s="60" t="s">
        <v>126</v>
      </c>
      <c r="C97" s="136">
        <v>126</v>
      </c>
      <c r="D97" s="56" t="s">
        <v>18</v>
      </c>
      <c r="E97" s="178"/>
      <c r="F97" s="115">
        <f t="shared" si="4"/>
        <v>0</v>
      </c>
      <c r="G97" s="103"/>
    </row>
    <row r="98" spans="1:7" ht="34.5" customHeight="1" x14ac:dyDescent="0.2">
      <c r="A98" s="67">
        <f t="shared" si="5"/>
        <v>3.2199999999999953</v>
      </c>
      <c r="B98" s="81" t="s">
        <v>74</v>
      </c>
      <c r="C98" s="136">
        <v>25</v>
      </c>
      <c r="D98" s="56" t="s">
        <v>15</v>
      </c>
      <c r="E98" s="178"/>
      <c r="F98" s="115">
        <f t="shared" si="4"/>
        <v>0</v>
      </c>
      <c r="G98" s="103"/>
    </row>
    <row r="99" spans="1:7" s="54" customFormat="1" ht="36" customHeight="1" x14ac:dyDescent="0.2">
      <c r="A99" s="67">
        <f t="shared" si="5"/>
        <v>3.2299999999999951</v>
      </c>
      <c r="B99" s="80" t="s">
        <v>75</v>
      </c>
      <c r="C99" s="136">
        <v>63</v>
      </c>
      <c r="D99" s="56" t="s">
        <v>18</v>
      </c>
      <c r="E99" s="178"/>
      <c r="F99" s="115">
        <f t="shared" si="4"/>
        <v>0</v>
      </c>
      <c r="G99" s="104"/>
    </row>
    <row r="100" spans="1:7" s="54" customFormat="1" ht="30.75" customHeight="1" x14ac:dyDescent="0.2">
      <c r="A100" s="67">
        <f t="shared" si="5"/>
        <v>3.2399999999999949</v>
      </c>
      <c r="B100" s="60" t="s">
        <v>76</v>
      </c>
      <c r="C100" s="136">
        <v>31.5</v>
      </c>
      <c r="D100" s="56" t="s">
        <v>73</v>
      </c>
      <c r="E100" s="178"/>
      <c r="F100" s="115">
        <f t="shared" si="4"/>
        <v>0</v>
      </c>
      <c r="G100" s="104"/>
    </row>
    <row r="101" spans="1:7" s="54" customFormat="1" ht="16.5" customHeight="1" x14ac:dyDescent="0.2">
      <c r="A101" s="67">
        <f t="shared" si="5"/>
        <v>3.2499999999999947</v>
      </c>
      <c r="B101" s="60" t="s">
        <v>77</v>
      </c>
      <c r="C101" s="136">
        <v>1</v>
      </c>
      <c r="D101" s="56" t="s">
        <v>15</v>
      </c>
      <c r="E101" s="178"/>
      <c r="F101" s="115">
        <f t="shared" si="4"/>
        <v>0</v>
      </c>
      <c r="G101" s="104"/>
    </row>
    <row r="102" spans="1:7" s="54" customFormat="1" ht="35.25" customHeight="1" x14ac:dyDescent="0.2">
      <c r="A102" s="67">
        <f t="shared" si="5"/>
        <v>3.2599999999999945</v>
      </c>
      <c r="B102" s="81" t="s">
        <v>78</v>
      </c>
      <c r="C102" s="136">
        <v>60</v>
      </c>
      <c r="D102" s="56" t="s">
        <v>15</v>
      </c>
      <c r="E102" s="178"/>
      <c r="F102" s="115">
        <f t="shared" si="4"/>
        <v>0</v>
      </c>
      <c r="G102" s="104"/>
    </row>
    <row r="103" spans="1:7" s="54" customFormat="1" ht="18.75" customHeight="1" x14ac:dyDescent="0.2">
      <c r="A103" s="67">
        <f t="shared" si="5"/>
        <v>3.2699999999999942</v>
      </c>
      <c r="B103" s="55" t="s">
        <v>79</v>
      </c>
      <c r="C103" s="136">
        <v>3</v>
      </c>
      <c r="D103" s="56" t="s">
        <v>15</v>
      </c>
      <c r="E103" s="178"/>
      <c r="F103" s="115">
        <f t="shared" si="4"/>
        <v>0</v>
      </c>
      <c r="G103" s="104"/>
    </row>
    <row r="104" spans="1:7" s="54" customFormat="1" ht="24.75" customHeight="1" x14ac:dyDescent="0.2">
      <c r="A104" s="67">
        <f t="shared" si="5"/>
        <v>3.279999999999994</v>
      </c>
      <c r="B104" s="55" t="s">
        <v>80</v>
      </c>
      <c r="C104" s="136">
        <v>1</v>
      </c>
      <c r="D104" s="56" t="s">
        <v>15</v>
      </c>
      <c r="E104" s="178"/>
      <c r="F104" s="115">
        <f t="shared" si="4"/>
        <v>0</v>
      </c>
      <c r="G104" s="104"/>
    </row>
    <row r="105" spans="1:7" ht="19.5" customHeight="1" x14ac:dyDescent="0.2">
      <c r="A105" s="98"/>
      <c r="B105" s="99" t="s">
        <v>11</v>
      </c>
      <c r="C105" s="137"/>
      <c r="D105" s="100"/>
      <c r="E105" s="179"/>
      <c r="F105" s="101"/>
      <c r="G105" s="102">
        <f>SUM(F77:F104)</f>
        <v>0</v>
      </c>
    </row>
    <row r="106" spans="1:7" ht="19.5" customHeight="1" x14ac:dyDescent="0.2">
      <c r="A106" s="66"/>
      <c r="B106" s="61"/>
      <c r="C106" s="139"/>
      <c r="D106" s="9"/>
      <c r="E106" s="181"/>
      <c r="F106" s="64"/>
      <c r="G106" s="64"/>
    </row>
    <row r="107" spans="1:7" ht="18" customHeight="1" x14ac:dyDescent="0.2">
      <c r="A107" s="66">
        <v>4</v>
      </c>
      <c r="B107" s="61" t="s">
        <v>81</v>
      </c>
      <c r="C107" s="139"/>
      <c r="D107" s="9"/>
      <c r="E107" s="181"/>
      <c r="F107" s="64"/>
      <c r="G107" s="64"/>
    </row>
    <row r="108" spans="1:7" ht="18" customHeight="1" x14ac:dyDescent="0.2">
      <c r="A108" s="105">
        <f>A107+0.01</f>
        <v>4.01</v>
      </c>
      <c r="B108" s="55" t="s">
        <v>82</v>
      </c>
      <c r="C108" s="136">
        <v>1</v>
      </c>
      <c r="D108" s="56" t="s">
        <v>15</v>
      </c>
      <c r="E108" s="178"/>
      <c r="F108" s="115">
        <f>ROUND(C108*E108,2)</f>
        <v>0</v>
      </c>
      <c r="G108" s="107"/>
    </row>
    <row r="109" spans="1:7" ht="18" customHeight="1" x14ac:dyDescent="0.2">
      <c r="A109" s="105">
        <f t="shared" ref="A109:A118" si="6">A108+0.01</f>
        <v>4.0199999999999996</v>
      </c>
      <c r="B109" s="60" t="s">
        <v>64</v>
      </c>
      <c r="C109" s="136">
        <v>1</v>
      </c>
      <c r="D109" s="56" t="s">
        <v>65</v>
      </c>
      <c r="E109" s="178"/>
      <c r="F109" s="115">
        <f t="shared" ref="F109:F118" si="7">ROUND(C109*E109,2)</f>
        <v>0</v>
      </c>
      <c r="G109" s="107"/>
    </row>
    <row r="110" spans="1:7" ht="32.25" customHeight="1" x14ac:dyDescent="0.2">
      <c r="A110" s="105">
        <f t="shared" si="6"/>
        <v>4.0299999999999994</v>
      </c>
      <c r="B110" s="60" t="s">
        <v>83</v>
      </c>
      <c r="C110" s="136">
        <v>50</v>
      </c>
      <c r="D110" s="56"/>
      <c r="E110" s="178"/>
      <c r="F110" s="115">
        <f t="shared" si="7"/>
        <v>0</v>
      </c>
      <c r="G110" s="107"/>
    </row>
    <row r="111" spans="1:7" ht="18" customHeight="1" x14ac:dyDescent="0.2">
      <c r="A111" s="105">
        <f t="shared" si="6"/>
        <v>4.0399999999999991</v>
      </c>
      <c r="B111" s="60" t="s">
        <v>84</v>
      </c>
      <c r="C111" s="136">
        <v>5</v>
      </c>
      <c r="D111" s="56" t="s">
        <v>18</v>
      </c>
      <c r="E111" s="178"/>
      <c r="F111" s="115">
        <f t="shared" si="7"/>
        <v>0</v>
      </c>
      <c r="G111" s="107"/>
    </row>
    <row r="112" spans="1:7" ht="18" customHeight="1" x14ac:dyDescent="0.2">
      <c r="A112" s="105">
        <f t="shared" si="6"/>
        <v>4.0499999999999989</v>
      </c>
      <c r="B112" s="60" t="s">
        <v>68</v>
      </c>
      <c r="C112" s="136">
        <v>3</v>
      </c>
      <c r="D112" s="56" t="s">
        <v>65</v>
      </c>
      <c r="E112" s="178"/>
      <c r="F112" s="115">
        <f t="shared" si="7"/>
        <v>0</v>
      </c>
      <c r="G112" s="107"/>
    </row>
    <row r="113" spans="1:7" ht="45" customHeight="1" x14ac:dyDescent="0.2">
      <c r="A113" s="105">
        <f t="shared" si="6"/>
        <v>4.0599999999999987</v>
      </c>
      <c r="B113" s="60" t="s">
        <v>69</v>
      </c>
      <c r="C113" s="136">
        <v>4.8</v>
      </c>
      <c r="D113" s="56" t="s">
        <v>18</v>
      </c>
      <c r="E113" s="178"/>
      <c r="F113" s="115">
        <f t="shared" si="7"/>
        <v>0</v>
      </c>
      <c r="G113" s="107"/>
    </row>
    <row r="114" spans="1:7" ht="21" customHeight="1" x14ac:dyDescent="0.2">
      <c r="A114" s="105">
        <f t="shared" si="6"/>
        <v>4.0699999999999985</v>
      </c>
      <c r="B114" s="60" t="s">
        <v>71</v>
      </c>
      <c r="C114" s="136">
        <v>5</v>
      </c>
      <c r="D114" s="56" t="s">
        <v>18</v>
      </c>
      <c r="E114" s="178"/>
      <c r="F114" s="115">
        <f t="shared" si="7"/>
        <v>0</v>
      </c>
      <c r="G114" s="108"/>
    </row>
    <row r="115" spans="1:7" ht="19.5" customHeight="1" x14ac:dyDescent="0.2">
      <c r="A115" s="105">
        <f t="shared" si="6"/>
        <v>4.0799999999999983</v>
      </c>
      <c r="B115" s="55" t="s">
        <v>85</v>
      </c>
      <c r="C115" s="136">
        <v>9</v>
      </c>
      <c r="D115" s="56" t="s">
        <v>18</v>
      </c>
      <c r="E115" s="178"/>
      <c r="F115" s="115">
        <f t="shared" si="7"/>
        <v>0</v>
      </c>
      <c r="G115" s="107"/>
    </row>
    <row r="116" spans="1:7" ht="37.5" customHeight="1" x14ac:dyDescent="0.2">
      <c r="A116" s="105">
        <f t="shared" si="6"/>
        <v>4.0899999999999981</v>
      </c>
      <c r="B116" s="60" t="s">
        <v>72</v>
      </c>
      <c r="C116" s="136">
        <v>6.8</v>
      </c>
      <c r="D116" s="56" t="s">
        <v>73</v>
      </c>
      <c r="E116" s="178"/>
      <c r="F116" s="115">
        <f t="shared" si="7"/>
        <v>0</v>
      </c>
      <c r="G116" s="108"/>
    </row>
    <row r="117" spans="1:7" ht="21.75" customHeight="1" x14ac:dyDescent="0.2">
      <c r="A117" s="105">
        <f t="shared" si="6"/>
        <v>4.0999999999999979</v>
      </c>
      <c r="B117" s="60" t="s">
        <v>86</v>
      </c>
      <c r="C117" s="136">
        <v>1</v>
      </c>
      <c r="D117" s="56" t="s">
        <v>15</v>
      </c>
      <c r="E117" s="178"/>
      <c r="F117" s="115">
        <f t="shared" si="7"/>
        <v>0</v>
      </c>
      <c r="G117" s="107"/>
    </row>
    <row r="118" spans="1:7" ht="25.5" customHeight="1" x14ac:dyDescent="0.2">
      <c r="A118" s="105">
        <f t="shared" si="6"/>
        <v>4.1099999999999977</v>
      </c>
      <c r="B118" s="60" t="s">
        <v>87</v>
      </c>
      <c r="C118" s="136">
        <v>1</v>
      </c>
      <c r="D118" s="56" t="s">
        <v>15</v>
      </c>
      <c r="E118" s="178"/>
      <c r="F118" s="115">
        <f t="shared" si="7"/>
        <v>0</v>
      </c>
      <c r="G118" s="107"/>
    </row>
    <row r="119" spans="1:7" ht="18" customHeight="1" x14ac:dyDescent="0.2">
      <c r="A119" s="94"/>
      <c r="B119" s="95" t="s">
        <v>11</v>
      </c>
      <c r="C119" s="141"/>
      <c r="D119" s="96"/>
      <c r="E119" s="182"/>
      <c r="F119" s="97"/>
      <c r="G119" s="102">
        <f>SUM(F108:F118)</f>
        <v>0</v>
      </c>
    </row>
    <row r="120" spans="1:7" ht="18" customHeight="1" x14ac:dyDescent="0.2">
      <c r="A120" s="66"/>
      <c r="B120" s="61"/>
      <c r="C120" s="139"/>
      <c r="D120" s="9"/>
      <c r="E120" s="181"/>
      <c r="F120" s="64"/>
      <c r="G120" s="64"/>
    </row>
    <row r="121" spans="1:7" ht="18" customHeight="1" x14ac:dyDescent="0.2">
      <c r="A121" s="66">
        <v>5</v>
      </c>
      <c r="B121" s="61" t="s">
        <v>88</v>
      </c>
      <c r="C121" s="139"/>
      <c r="D121" s="9"/>
      <c r="E121" s="181"/>
      <c r="F121" s="64"/>
      <c r="G121" s="64"/>
    </row>
    <row r="122" spans="1:7" ht="24.75" customHeight="1" x14ac:dyDescent="0.2">
      <c r="A122" s="105">
        <f>A121+0.01</f>
        <v>5.01</v>
      </c>
      <c r="B122" s="55" t="s">
        <v>89</v>
      </c>
      <c r="C122" s="136">
        <v>10</v>
      </c>
      <c r="D122" s="56" t="s">
        <v>15</v>
      </c>
      <c r="E122" s="178"/>
      <c r="F122" s="115">
        <f t="shared" ref="F122:F127" si="8">ROUND(C122*E122,2)</f>
        <v>0</v>
      </c>
      <c r="G122" s="104"/>
    </row>
    <row r="123" spans="1:7" ht="24.75" customHeight="1" x14ac:dyDescent="0.2">
      <c r="A123" s="105">
        <f t="shared" ref="A123:A127" si="9">A122+0.01</f>
        <v>5.0199999999999996</v>
      </c>
      <c r="B123" s="55" t="s">
        <v>90</v>
      </c>
      <c r="C123" s="136">
        <v>1</v>
      </c>
      <c r="D123" s="56" t="s">
        <v>91</v>
      </c>
      <c r="E123" s="178"/>
      <c r="F123" s="115">
        <f t="shared" si="8"/>
        <v>0</v>
      </c>
      <c r="G123" s="104"/>
    </row>
    <row r="124" spans="1:7" ht="28.5" customHeight="1" x14ac:dyDescent="0.2">
      <c r="A124" s="105">
        <f t="shared" si="9"/>
        <v>5.0299999999999994</v>
      </c>
      <c r="B124" s="55" t="s">
        <v>92</v>
      </c>
      <c r="C124" s="149">
        <v>2215</v>
      </c>
      <c r="D124" s="56" t="s">
        <v>18</v>
      </c>
      <c r="E124" s="178"/>
      <c r="F124" s="115">
        <f t="shared" si="8"/>
        <v>0</v>
      </c>
      <c r="G124" s="104"/>
    </row>
    <row r="125" spans="1:7" ht="33.75" customHeight="1" x14ac:dyDescent="0.2">
      <c r="A125" s="105">
        <f t="shared" si="9"/>
        <v>5.0399999999999991</v>
      </c>
      <c r="B125" s="55" t="s">
        <v>93</v>
      </c>
      <c r="C125" s="136">
        <v>415</v>
      </c>
      <c r="D125" s="56" t="s">
        <v>18</v>
      </c>
      <c r="E125" s="178"/>
      <c r="F125" s="115">
        <f t="shared" si="8"/>
        <v>0</v>
      </c>
      <c r="G125" s="104"/>
    </row>
    <row r="126" spans="1:7" ht="22.5" customHeight="1" x14ac:dyDescent="0.2">
      <c r="A126" s="105">
        <f t="shared" si="9"/>
        <v>5.0499999999999989</v>
      </c>
      <c r="B126" s="55" t="s">
        <v>94</v>
      </c>
      <c r="C126" s="136">
        <v>1</v>
      </c>
      <c r="D126" s="56" t="s">
        <v>15</v>
      </c>
      <c r="E126" s="178"/>
      <c r="F126" s="115">
        <f t="shared" si="8"/>
        <v>0</v>
      </c>
      <c r="G126" s="104"/>
    </row>
    <row r="127" spans="1:7" ht="27" customHeight="1" x14ac:dyDescent="0.2">
      <c r="A127" s="105">
        <f t="shared" si="9"/>
        <v>5.0599999999999987</v>
      </c>
      <c r="B127" s="55" t="s">
        <v>95</v>
      </c>
      <c r="C127" s="136">
        <v>10</v>
      </c>
      <c r="D127" s="56" t="s">
        <v>96</v>
      </c>
      <c r="E127" s="178"/>
      <c r="F127" s="115">
        <f t="shared" si="8"/>
        <v>0</v>
      </c>
      <c r="G127" s="104"/>
    </row>
    <row r="128" spans="1:7" ht="18" customHeight="1" x14ac:dyDescent="0.2">
      <c r="A128" s="94"/>
      <c r="B128" s="95" t="s">
        <v>11</v>
      </c>
      <c r="C128" s="141"/>
      <c r="D128" s="96"/>
      <c r="E128" s="97"/>
      <c r="F128" s="97"/>
      <c r="G128" s="102">
        <f>SUM(F122:F127)</f>
        <v>0</v>
      </c>
    </row>
    <row r="129" spans="1:253" ht="18" customHeight="1" x14ac:dyDescent="0.2">
      <c r="A129" s="66"/>
      <c r="B129" s="61"/>
      <c r="C129" s="139"/>
      <c r="D129" s="9"/>
      <c r="E129" s="64"/>
      <c r="F129" s="64"/>
      <c r="G129" s="64"/>
    </row>
    <row r="130" spans="1:253" ht="18" customHeight="1" x14ac:dyDescent="0.2">
      <c r="A130" s="66"/>
      <c r="B130" s="61"/>
      <c r="C130" s="139"/>
      <c r="D130" s="9"/>
      <c r="E130" s="64"/>
      <c r="F130" s="64"/>
      <c r="G130" s="64"/>
    </row>
    <row r="131" spans="1:253" ht="15.75" customHeight="1" x14ac:dyDescent="0.25">
      <c r="A131" s="68"/>
      <c r="B131" s="69" t="s">
        <v>97</v>
      </c>
      <c r="C131" s="137"/>
      <c r="D131" s="77"/>
      <c r="E131" s="72"/>
      <c r="F131" s="72"/>
      <c r="G131" s="79">
        <f>SUM(G23:G130)</f>
        <v>0</v>
      </c>
    </row>
    <row r="132" spans="1:253" ht="10.5" customHeight="1" x14ac:dyDescent="0.2">
      <c r="A132" s="66"/>
      <c r="B132" s="61"/>
      <c r="C132" s="139"/>
      <c r="D132" s="9"/>
      <c r="E132" s="64"/>
      <c r="F132" s="64"/>
      <c r="G132" s="64"/>
    </row>
    <row r="133" spans="1:253" ht="18" customHeight="1" x14ac:dyDescent="0.2">
      <c r="A133" s="66">
        <v>6</v>
      </c>
      <c r="B133" s="106" t="s">
        <v>98</v>
      </c>
      <c r="C133" s="139"/>
      <c r="D133" s="9"/>
      <c r="E133" s="64"/>
      <c r="F133" s="64"/>
      <c r="G133" s="64"/>
    </row>
    <row r="134" spans="1:253" ht="18" customHeight="1" x14ac:dyDescent="0.2">
      <c r="A134" s="105">
        <f>A133+0.01</f>
        <v>6.01</v>
      </c>
      <c r="B134" s="124" t="s">
        <v>99</v>
      </c>
      <c r="C134" s="125"/>
      <c r="D134" s="126"/>
      <c r="E134" s="111">
        <v>0.1</v>
      </c>
      <c r="F134" s="112"/>
      <c r="G134" s="113">
        <f>E134*$G$131</f>
        <v>0</v>
      </c>
    </row>
    <row r="135" spans="1:253" ht="18" customHeight="1" x14ac:dyDescent="0.2">
      <c r="A135" s="105">
        <f t="shared" ref="A135:A136" si="10">A134+0.01</f>
        <v>6.02</v>
      </c>
      <c r="B135" s="124" t="s">
        <v>100</v>
      </c>
      <c r="C135" s="125"/>
      <c r="D135" s="126"/>
      <c r="E135" s="111">
        <v>0.03</v>
      </c>
      <c r="F135" s="112"/>
      <c r="G135" s="113">
        <f>E135*$G$131</f>
        <v>0</v>
      </c>
    </row>
    <row r="136" spans="1:253" ht="18" customHeight="1" x14ac:dyDescent="0.2">
      <c r="A136" s="105">
        <f t="shared" si="10"/>
        <v>6.0299999999999994</v>
      </c>
      <c r="B136" s="124" t="s">
        <v>101</v>
      </c>
      <c r="C136" s="125"/>
      <c r="D136" s="126"/>
      <c r="E136" s="111">
        <v>2.5000000000000001E-2</v>
      </c>
      <c r="F136" s="112"/>
      <c r="G136" s="113">
        <f>E136*$G$131</f>
        <v>0</v>
      </c>
    </row>
    <row r="137" spans="1:253" ht="18" customHeight="1" x14ac:dyDescent="0.25">
      <c r="A137" s="68"/>
      <c r="B137" s="69" t="s">
        <v>102</v>
      </c>
      <c r="C137" s="137"/>
      <c r="D137" s="77"/>
      <c r="E137" s="72"/>
      <c r="F137" s="72"/>
      <c r="G137" s="78">
        <f>SUM(G134:G136)</f>
        <v>0</v>
      </c>
    </row>
    <row r="138" spans="1:253" ht="18" customHeight="1" x14ac:dyDescent="0.2">
      <c r="A138" s="70"/>
      <c r="B138" s="74"/>
      <c r="C138" s="142"/>
      <c r="D138" s="76"/>
      <c r="E138" s="75"/>
      <c r="F138" s="75"/>
      <c r="G138" s="75"/>
    </row>
    <row r="139" spans="1:253" ht="18" customHeight="1" x14ac:dyDescent="0.25">
      <c r="A139" s="68"/>
      <c r="B139" s="69" t="s">
        <v>103</v>
      </c>
      <c r="C139" s="137"/>
      <c r="D139" s="71"/>
      <c r="E139" s="72"/>
      <c r="F139" s="72"/>
      <c r="G139" s="73">
        <f>G137+G131</f>
        <v>0</v>
      </c>
    </row>
    <row r="140" spans="1:253" ht="18" customHeight="1" x14ac:dyDescent="0.2">
      <c r="A140" s="50"/>
      <c r="B140" s="39"/>
      <c r="C140" s="131"/>
      <c r="D140" s="51"/>
      <c r="E140" s="40"/>
      <c r="F140" s="41"/>
      <c r="G140" s="52"/>
    </row>
    <row r="141" spans="1:253" ht="18" customHeight="1" x14ac:dyDescent="0.25">
      <c r="A141" s="116"/>
      <c r="B141" s="117" t="s">
        <v>104</v>
      </c>
      <c r="C141" s="143"/>
      <c r="D141" s="118"/>
      <c r="E141" s="119">
        <v>0.1</v>
      </c>
      <c r="F141" s="120"/>
      <c r="G141" s="121">
        <f>ROUND(G139*E141,2)</f>
        <v>0</v>
      </c>
    </row>
    <row r="142" spans="1:253" s="17" customFormat="1" ht="18" customHeight="1" x14ac:dyDescent="0.2">
      <c r="A142" s="66"/>
      <c r="B142" s="61"/>
      <c r="C142" s="139"/>
      <c r="D142" s="9"/>
      <c r="E142" s="64"/>
      <c r="F142" s="64"/>
      <c r="G142" s="6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</row>
    <row r="143" spans="1:253" s="17" customFormat="1" ht="18" customHeight="1" x14ac:dyDescent="0.2">
      <c r="A143" s="105">
        <f>A136+0.01</f>
        <v>6.0399999999999991</v>
      </c>
      <c r="B143" s="124" t="s">
        <v>105</v>
      </c>
      <c r="C143" s="125"/>
      <c r="D143" s="126"/>
      <c r="E143" s="111">
        <v>0.18</v>
      </c>
      <c r="F143" s="112"/>
      <c r="G143" s="113">
        <f>ROUND(E143*(SUM(G141)),2)</f>
        <v>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</row>
    <row r="144" spans="1:253" ht="18" customHeight="1" x14ac:dyDescent="0.2">
      <c r="A144" s="105">
        <f>A143+0.01</f>
        <v>6.0499999999999989</v>
      </c>
      <c r="B144" s="124" t="s">
        <v>106</v>
      </c>
      <c r="C144" s="125"/>
      <c r="D144" s="126"/>
      <c r="E144" s="111">
        <v>4.4999999999999998E-2</v>
      </c>
      <c r="F144" s="112"/>
      <c r="G144" s="113">
        <f>E144*G131</f>
        <v>0</v>
      </c>
    </row>
    <row r="145" spans="1:253" ht="18" customHeight="1" x14ac:dyDescent="0.2">
      <c r="A145" s="105">
        <f t="shared" ref="A145:A148" si="11">A144+0.01</f>
        <v>6.0599999999999987</v>
      </c>
      <c r="B145" s="124" t="s">
        <v>107</v>
      </c>
      <c r="C145" s="125"/>
      <c r="D145" s="126"/>
      <c r="E145" s="111">
        <v>0.01</v>
      </c>
      <c r="F145" s="112"/>
      <c r="G145" s="113">
        <f>E145*G131</f>
        <v>0</v>
      </c>
    </row>
    <row r="146" spans="1:253" ht="18" customHeight="1" x14ac:dyDescent="0.2">
      <c r="A146" s="105">
        <f t="shared" si="11"/>
        <v>6.0699999999999985</v>
      </c>
      <c r="B146" s="124" t="s">
        <v>108</v>
      </c>
      <c r="C146" s="125"/>
      <c r="D146" s="126"/>
      <c r="E146" s="111">
        <v>1E-3</v>
      </c>
      <c r="F146" s="112"/>
      <c r="G146" s="113">
        <f>E146*G131</f>
        <v>0</v>
      </c>
    </row>
    <row r="147" spans="1:253" ht="18" customHeight="1" x14ac:dyDescent="0.2">
      <c r="A147" s="105">
        <f t="shared" si="11"/>
        <v>6.0799999999999983</v>
      </c>
      <c r="B147" s="124" t="s">
        <v>109</v>
      </c>
      <c r="C147" s="125"/>
      <c r="D147" s="126"/>
      <c r="E147" s="111">
        <v>0.01</v>
      </c>
      <c r="F147" s="112"/>
      <c r="G147" s="113">
        <f>E147*G131</f>
        <v>0</v>
      </c>
    </row>
    <row r="148" spans="1:253" ht="18" customHeight="1" x14ac:dyDescent="0.2">
      <c r="A148" s="105">
        <f t="shared" si="11"/>
        <v>6.0899999999999981</v>
      </c>
      <c r="B148" s="124" t="s">
        <v>110</v>
      </c>
      <c r="C148" s="125"/>
      <c r="D148" s="126"/>
      <c r="E148" s="111">
        <v>0.02</v>
      </c>
      <c r="F148" s="112"/>
      <c r="G148" s="113">
        <f>E148*G131</f>
        <v>0</v>
      </c>
    </row>
    <row r="149" spans="1:253" ht="18" customHeight="1" x14ac:dyDescent="0.25">
      <c r="A149" s="68"/>
      <c r="B149" s="69" t="s">
        <v>111</v>
      </c>
      <c r="C149" s="137"/>
      <c r="D149" s="71"/>
      <c r="E149" s="72"/>
      <c r="F149" s="72"/>
      <c r="G149" s="79">
        <f>SUM(G143:G148)</f>
        <v>0</v>
      </c>
    </row>
    <row r="150" spans="1:253" ht="18" customHeight="1" x14ac:dyDescent="0.2">
      <c r="A150" s="33"/>
      <c r="B150" s="34"/>
      <c r="C150" s="35"/>
      <c r="D150" s="33"/>
      <c r="E150" s="36"/>
      <c r="F150" s="37"/>
      <c r="G150" s="38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ht="18" customHeight="1" x14ac:dyDescent="0.25">
      <c r="A151" s="116"/>
      <c r="B151" s="117" t="s">
        <v>112</v>
      </c>
      <c r="C151" s="143"/>
      <c r="D151" s="118"/>
      <c r="E151" s="120"/>
      <c r="F151" s="120"/>
      <c r="G151" s="122">
        <f>G149+G137</f>
        <v>0</v>
      </c>
    </row>
    <row r="152" spans="1:253" ht="18" customHeight="1" x14ac:dyDescent="0.25">
      <c r="A152" s="9"/>
      <c r="C152" s="132"/>
      <c r="D152" s="53"/>
      <c r="E152" s="10"/>
      <c r="F152" s="11"/>
      <c r="G152" s="11"/>
    </row>
    <row r="153" spans="1:253" ht="18" customHeight="1" x14ac:dyDescent="0.2">
      <c r="A153" s="105">
        <v>6.1</v>
      </c>
      <c r="B153" s="109" t="s">
        <v>113</v>
      </c>
      <c r="C153" s="110"/>
      <c r="D153" s="65"/>
      <c r="E153" s="114">
        <v>0.05</v>
      </c>
      <c r="F153" s="112"/>
      <c r="G153" s="115">
        <f>ROUND(G131*E153,2)</f>
        <v>0</v>
      </c>
    </row>
    <row r="154" spans="1:253" ht="18" customHeight="1" x14ac:dyDescent="0.2">
      <c r="A154" s="18"/>
      <c r="C154" s="133"/>
      <c r="D154" s="53"/>
      <c r="E154" s="19"/>
      <c r="F154" s="20"/>
      <c r="G154" s="21"/>
    </row>
    <row r="155" spans="1:253" ht="18" customHeight="1" x14ac:dyDescent="0.25">
      <c r="A155" s="116"/>
      <c r="B155" s="117" t="s">
        <v>114</v>
      </c>
      <c r="C155" s="143"/>
      <c r="D155" s="118"/>
      <c r="E155" s="120"/>
      <c r="F155" s="120"/>
      <c r="G155" s="122">
        <f>G153+G151+G131</f>
        <v>0</v>
      </c>
    </row>
    <row r="156" spans="1:253" ht="15" customHeight="1" x14ac:dyDescent="0.2">
      <c r="A156" s="8"/>
      <c r="B156" s="84"/>
      <c r="D156" s="84"/>
      <c r="E156" s="128"/>
      <c r="F156" s="128"/>
      <c r="G156" s="128"/>
    </row>
    <row r="157" spans="1:253" s="26" customFormat="1" ht="20.25" customHeight="1" x14ac:dyDescent="0.3">
      <c r="A157" s="127" t="s">
        <v>115</v>
      </c>
      <c r="B157" s="127"/>
      <c r="C157" s="144"/>
      <c r="D157" s="44"/>
      <c r="E157" s="24"/>
      <c r="F157" s="25"/>
      <c r="G157" s="25"/>
    </row>
    <row r="158" spans="1:253" s="26" customFormat="1" ht="20.25" customHeight="1" x14ac:dyDescent="0.3">
      <c r="A158" s="22"/>
      <c r="B158" s="23"/>
      <c r="C158" s="145" t="s">
        <v>116</v>
      </c>
      <c r="D158" s="45" t="s">
        <v>117</v>
      </c>
      <c r="E158" s="86" t="s">
        <v>118</v>
      </c>
      <c r="F158" s="86" t="s">
        <v>119</v>
      </c>
      <c r="G158" s="27" t="s">
        <v>118</v>
      </c>
    </row>
    <row r="159" spans="1:253" s="26" customFormat="1" ht="20.25" customHeight="1" x14ac:dyDescent="0.25">
      <c r="A159" s="22"/>
      <c r="B159"/>
      <c r="C159" s="146"/>
      <c r="D159" s="32"/>
      <c r="E159" s="87"/>
      <c r="F159" s="87"/>
      <c r="G159" s="29"/>
    </row>
    <row r="160" spans="1:253" s="26" customFormat="1" ht="20.25" customHeight="1" x14ac:dyDescent="0.25">
      <c r="A160" s="22"/>
      <c r="B160"/>
      <c r="C160" s="127"/>
      <c r="D160" s="127"/>
      <c r="E160" s="127"/>
      <c r="F160" s="85"/>
      <c r="G160" s="29"/>
    </row>
    <row r="161" spans="1:7" s="26" customFormat="1" ht="16.5" customHeight="1" x14ac:dyDescent="0.25">
      <c r="A161" s="22"/>
      <c r="B161"/>
      <c r="C161" s="147"/>
      <c r="D161" s="44"/>
      <c r="E161" s="22"/>
      <c r="F161" s="22"/>
      <c r="G161" s="29"/>
    </row>
    <row r="162" spans="1:7" s="26" customFormat="1" ht="20.25" customHeight="1" x14ac:dyDescent="0.25">
      <c r="A162" s="22"/>
      <c r="B162"/>
      <c r="C162" s="148"/>
      <c r="D162" s="44"/>
      <c r="E162"/>
      <c r="F162" s="22"/>
      <c r="G162" s="29"/>
    </row>
    <row r="163" spans="1:7" s="26" customFormat="1" ht="15.75" customHeight="1" x14ac:dyDescent="0.25">
      <c r="A163" s="22"/>
      <c r="B163"/>
      <c r="C163" s="148"/>
      <c r="D163" s="44"/>
      <c r="E163"/>
      <c r="F163" s="22"/>
      <c r="G163" s="28"/>
    </row>
    <row r="164" spans="1:7" s="26" customFormat="1" ht="15.75" customHeight="1" x14ac:dyDescent="0.25">
      <c r="A164" s="22"/>
      <c r="B164"/>
      <c r="C164" s="148"/>
      <c r="D164" s="44"/>
      <c r="E164"/>
      <c r="F164" s="22"/>
      <c r="G164" s="28"/>
    </row>
    <row r="165" spans="1:7" s="26" customFormat="1" ht="15.75" customHeight="1" x14ac:dyDescent="0.25">
      <c r="A165" s="22" t="s">
        <v>117</v>
      </c>
      <c r="B165" s="22"/>
      <c r="C165" s="147"/>
      <c r="D165" s="44"/>
      <c r="E165" s="22"/>
      <c r="F165" s="31"/>
      <c r="G165" s="29"/>
    </row>
    <row r="166" spans="1:7" s="26" customFormat="1" ht="15.75" customHeight="1" x14ac:dyDescent="0.25">
      <c r="A166" s="22"/>
      <c r="B166"/>
      <c r="C166" s="147"/>
      <c r="D166" s="44"/>
      <c r="E166" s="25"/>
      <c r="G166" s="30"/>
    </row>
    <row r="167" spans="1:7" s="26" customFormat="1" ht="15.75" customHeight="1" x14ac:dyDescent="0.25">
      <c r="A167" s="22"/>
      <c r="B167" s="22"/>
      <c r="C167" s="148"/>
      <c r="D167" s="32"/>
      <c r="E167" s="32"/>
      <c r="G167" s="29"/>
    </row>
    <row r="168" spans="1:7" s="26" customFormat="1" ht="15.75" customHeight="1" x14ac:dyDescent="0.25">
      <c r="A168" s="22"/>
      <c r="B168" s="22"/>
      <c r="C168" s="148"/>
      <c r="D168" s="32"/>
      <c r="E168" s="32"/>
      <c r="G168" s="29"/>
    </row>
    <row r="169" spans="1:7" x14ac:dyDescent="0.2">
      <c r="A169" s="12"/>
      <c r="B169" s="13"/>
      <c r="C169" s="134"/>
      <c r="D169" s="43"/>
      <c r="E169" s="4"/>
      <c r="F169" s="5"/>
      <c r="G169" s="5"/>
    </row>
    <row r="170" spans="1:7" x14ac:dyDescent="0.2">
      <c r="A170" s="12"/>
      <c r="B170" s="13"/>
      <c r="C170" s="134"/>
      <c r="D170" s="43"/>
      <c r="E170" s="4"/>
      <c r="F170" s="5"/>
      <c r="G170" s="5"/>
    </row>
    <row r="171" spans="1:7" x14ac:dyDescent="0.2">
      <c r="A171" s="12"/>
      <c r="B171" s="13"/>
      <c r="C171" s="134"/>
      <c r="D171" s="43"/>
      <c r="E171" s="4"/>
      <c r="F171" s="5"/>
      <c r="G171" s="5"/>
    </row>
    <row r="172" spans="1:7" x14ac:dyDescent="0.2">
      <c r="A172" s="12"/>
      <c r="B172" s="13"/>
      <c r="C172" s="134"/>
      <c r="D172" s="43"/>
      <c r="E172" s="4"/>
      <c r="F172" s="5"/>
      <c r="G172" s="5"/>
    </row>
    <row r="173" spans="1:7" x14ac:dyDescent="0.2">
      <c r="A173" s="12"/>
      <c r="B173" s="13"/>
      <c r="C173" s="134"/>
      <c r="D173" s="43"/>
      <c r="E173" s="4"/>
      <c r="F173" s="5"/>
      <c r="G173" s="5"/>
    </row>
    <row r="174" spans="1:7" x14ac:dyDescent="0.2">
      <c r="A174" s="12"/>
      <c r="B174" s="13"/>
      <c r="C174" s="134"/>
      <c r="D174" s="43"/>
      <c r="E174" s="4"/>
      <c r="F174" s="5"/>
      <c r="G174" s="5"/>
    </row>
  </sheetData>
  <sheetProtection algorithmName="SHA-512" hashValue="HPOg/+UFGJAOgcyEJJplOfZnzZ8Ad7JxbtFV7E43gfukxBN0EPGgjc9Lrq//PVn7XVd2ileW8iuidhVdaMJitw==" saltValue="70mAWCJtk7f6uS6KHuJJ3w==" spinCount="100000" sheet="1" objects="1" scenarios="1"/>
  <mergeCells count="22">
    <mergeCell ref="B147:D147"/>
    <mergeCell ref="B148:D148"/>
    <mergeCell ref="A157:B157"/>
    <mergeCell ref="C160:E160"/>
    <mergeCell ref="E156:G156"/>
    <mergeCell ref="B136:D136"/>
    <mergeCell ref="B143:D143"/>
    <mergeCell ref="B144:D144"/>
    <mergeCell ref="B145:D145"/>
    <mergeCell ref="B146:D146"/>
    <mergeCell ref="IR44:IS44"/>
    <mergeCell ref="IR22:IS22"/>
    <mergeCell ref="F15:G15"/>
    <mergeCell ref="B134:D134"/>
    <mergeCell ref="B135:D135"/>
    <mergeCell ref="IR75:IS75"/>
    <mergeCell ref="A7:G7"/>
    <mergeCell ref="A8:G8"/>
    <mergeCell ref="A9:G9"/>
    <mergeCell ref="A10:G10"/>
    <mergeCell ref="F16:G16"/>
    <mergeCell ref="B12:C13"/>
  </mergeCells>
  <phoneticPr fontId="22" type="noConversion"/>
  <pageMargins left="0.70866141732283472" right="0.70866141732283472" top="0.74803149606299213" bottom="0.74803149606299213" header="0.31496062992125984" footer="0.31496062992125984"/>
  <pageSetup scale="54" orientation="portrait" r:id="rId1"/>
  <rowBreaks count="2" manualBreakCount="2">
    <brk id="87" max="6" man="1"/>
    <brk id="120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16D8A127EAE1439A1B447B2EEEF3F5" ma:contentTypeVersion="14" ma:contentTypeDescription="Crear nuevo documento." ma:contentTypeScope="" ma:versionID="8f94dc9ddb51e262a0b477d941f647bd">
  <xsd:schema xmlns:xsd="http://www.w3.org/2001/XMLSchema" xmlns:xs="http://www.w3.org/2001/XMLSchema" xmlns:p="http://schemas.microsoft.com/office/2006/metadata/properties" xmlns:ns2="ef07bff4-204f-4394-a55a-d678c174e678" xmlns:ns3="8ce58433-1056-4ea3-b4e8-5cb29ff91dcc" targetNamespace="http://schemas.microsoft.com/office/2006/metadata/properties" ma:root="true" ma:fieldsID="e1bb572052b34f12e11a13207031ce8f" ns2:_="" ns3:_="">
    <xsd:import namespace="ef07bff4-204f-4394-a55a-d678c174e678"/>
    <xsd:import namespace="8ce58433-1056-4ea3-b4e8-5cb29ff91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7bff4-204f-4394-a55a-d678c174e6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58433-1056-4ea3-b4e8-5cb29ff91d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07bff4-204f-4394-a55a-d678c174e678" xsi:nil="true"/>
  </documentManagement>
</p:properties>
</file>

<file path=customXml/itemProps1.xml><?xml version="1.0" encoding="utf-8"?>
<ds:datastoreItem xmlns:ds="http://schemas.openxmlformats.org/officeDocument/2006/customXml" ds:itemID="{DE689C25-7B03-4D0C-AC3D-21193D77B0F8}"/>
</file>

<file path=customXml/itemProps2.xml><?xml version="1.0" encoding="utf-8"?>
<ds:datastoreItem xmlns:ds="http://schemas.openxmlformats.org/officeDocument/2006/customXml" ds:itemID="{9BADC24B-809F-47AF-876E-16CB0A24A6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C730D9-FD72-4B0B-948C-FFB13E32F3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Listado de Cantidades </vt:lpstr>
      <vt:lpstr>'Listado de Cantidades '!Print_Area</vt:lpstr>
      <vt:lpstr>'Listado de Cantidades '!Print_Titles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>Oscar E. Ozuna B.</cp:lastModifiedBy>
  <cp:revision/>
  <cp:lastPrinted>2021-05-07T19:03:22Z</cp:lastPrinted>
  <dcterms:created xsi:type="dcterms:W3CDTF">2017-10-31T11:14:28Z</dcterms:created>
  <dcterms:modified xsi:type="dcterms:W3CDTF">2021-05-07T19:55:50Z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0x0101009716D8A127EAE1439A1B447B2EEEF3F5</vt:lpwstr>
  </property>
</Properties>
</file>