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846" documentId="8_{2E65B059-9E84-45E2-9DB0-1F81A0BD98C5}" xr6:coauthVersionLast="47" xr6:coauthVersionMax="47" xr10:uidLastSave="{BF707C40-F1FE-4555-8DAE-BC4F7E03D35F}"/>
  <bookViews>
    <workbookView xWindow="-120" yWindow="-120" windowWidth="25440" windowHeight="15390" tabRatio="483" xr2:uid="{00000000-000D-0000-FFFF-FFFF00000000}"/>
  </bookViews>
  <sheets>
    <sheet name="Tribunal" sheetId="10" r:id="rId1"/>
    <sheet name="Distrito" sheetId="4" state="hidden" r:id="rId2"/>
    <sheet name="Dep" sheetId="5" state="hidden" r:id="rId3"/>
    <sheet name="Base de Datos" sheetId="12" state="hidden" r:id="rId4"/>
    <sheet name="Hoja1" sheetId="13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0" l="1"/>
  <c r="P64" i="10"/>
  <c r="P65" i="10"/>
  <c r="P66" i="10"/>
  <c r="P67" i="10"/>
  <c r="P50" i="10"/>
  <c r="I50" i="10"/>
  <c r="P52" i="10"/>
  <c r="I52" i="10"/>
  <c r="P61" i="10"/>
  <c r="P59" i="10"/>
  <c r="I59" i="10"/>
  <c r="P29" i="10"/>
  <c r="P30" i="10"/>
  <c r="I29" i="10"/>
  <c r="I30" i="10"/>
  <c r="N47" i="4" l="1"/>
  <c r="M47" i="4"/>
  <c r="L47" i="4"/>
  <c r="K47" i="4"/>
  <c r="J47" i="4"/>
  <c r="I47" i="4"/>
  <c r="N46" i="4"/>
  <c r="M46" i="4"/>
  <c r="L46" i="4"/>
  <c r="K46" i="4"/>
  <c r="J46" i="4"/>
  <c r="I46" i="4"/>
  <c r="N45" i="4"/>
  <c r="M45" i="4"/>
  <c r="L45" i="4"/>
  <c r="K45" i="4"/>
  <c r="J45" i="4"/>
  <c r="I45" i="4"/>
  <c r="N44" i="4"/>
  <c r="M44" i="4"/>
  <c r="L44" i="4"/>
  <c r="K44" i="4"/>
  <c r="J44" i="4"/>
  <c r="I44" i="4"/>
  <c r="N43" i="4"/>
  <c r="M43" i="4"/>
  <c r="L43" i="4"/>
  <c r="K43" i="4"/>
  <c r="J43" i="4"/>
  <c r="I43" i="4"/>
  <c r="N42" i="4"/>
  <c r="M42" i="4"/>
  <c r="L42" i="4"/>
  <c r="K42" i="4"/>
  <c r="J42" i="4"/>
  <c r="I42" i="4"/>
  <c r="N41" i="4"/>
  <c r="M41" i="4"/>
  <c r="L41" i="4"/>
  <c r="K41" i="4"/>
  <c r="J41" i="4"/>
  <c r="I41" i="4"/>
  <c r="N40" i="4"/>
  <c r="M40" i="4"/>
  <c r="L40" i="4"/>
  <c r="K40" i="4"/>
  <c r="J40" i="4"/>
  <c r="I40" i="4"/>
  <c r="N39" i="4"/>
  <c r="M39" i="4"/>
  <c r="L39" i="4"/>
  <c r="K39" i="4"/>
  <c r="J39" i="4"/>
  <c r="I39" i="4"/>
  <c r="N38" i="4"/>
  <c r="M38" i="4"/>
  <c r="L38" i="4"/>
  <c r="K38" i="4"/>
  <c r="J38" i="4"/>
  <c r="I38" i="4"/>
  <c r="N37" i="4"/>
  <c r="M37" i="4"/>
  <c r="L37" i="4"/>
  <c r="K37" i="4"/>
  <c r="J37" i="4"/>
  <c r="I37" i="4"/>
  <c r="N36" i="4"/>
  <c r="M36" i="4"/>
  <c r="L36" i="4"/>
  <c r="K36" i="4"/>
  <c r="J36" i="4"/>
  <c r="I36" i="4"/>
  <c r="N35" i="4"/>
  <c r="M35" i="4"/>
  <c r="L35" i="4"/>
  <c r="K35" i="4"/>
  <c r="J35" i="4"/>
  <c r="I35" i="4"/>
  <c r="N34" i="4"/>
  <c r="M34" i="4"/>
  <c r="L34" i="4"/>
  <c r="K34" i="4"/>
  <c r="J34" i="4"/>
  <c r="I34" i="4"/>
  <c r="N33" i="4"/>
  <c r="M33" i="4"/>
  <c r="L33" i="4"/>
  <c r="K33" i="4"/>
  <c r="J33" i="4"/>
  <c r="I33" i="4"/>
  <c r="N32" i="4"/>
  <c r="M32" i="4"/>
  <c r="L32" i="4"/>
  <c r="K32" i="4"/>
  <c r="J32" i="4"/>
  <c r="I32" i="4"/>
  <c r="N31" i="4"/>
  <c r="M31" i="4"/>
  <c r="L31" i="4"/>
  <c r="K31" i="4"/>
  <c r="J31" i="4"/>
  <c r="I31" i="4"/>
  <c r="N30" i="4"/>
  <c r="M30" i="4"/>
  <c r="L30" i="4"/>
  <c r="K30" i="4"/>
  <c r="J30" i="4"/>
  <c r="I30" i="4"/>
  <c r="N29" i="4"/>
  <c r="M29" i="4"/>
  <c r="L29" i="4"/>
  <c r="K29" i="4"/>
  <c r="J29" i="4"/>
  <c r="I29" i="4"/>
  <c r="N28" i="4"/>
  <c r="M28" i="4"/>
  <c r="L28" i="4"/>
  <c r="K28" i="4"/>
  <c r="J28" i="4"/>
  <c r="I28" i="4"/>
  <c r="N27" i="4"/>
  <c r="M27" i="4"/>
  <c r="L27" i="4"/>
  <c r="K27" i="4"/>
  <c r="J27" i="4"/>
  <c r="I27" i="4"/>
  <c r="N26" i="4"/>
  <c r="M26" i="4"/>
  <c r="L26" i="4"/>
  <c r="K26" i="4"/>
  <c r="J26" i="4"/>
  <c r="I26" i="4"/>
  <c r="N25" i="4"/>
  <c r="M25" i="4"/>
  <c r="L25" i="4"/>
  <c r="K25" i="4"/>
  <c r="J25" i="4"/>
  <c r="I25" i="4"/>
  <c r="N24" i="4"/>
  <c r="M24" i="4"/>
  <c r="L24" i="4"/>
  <c r="K24" i="4"/>
  <c r="J24" i="4"/>
  <c r="I24" i="4"/>
  <c r="N23" i="4"/>
  <c r="M23" i="4"/>
  <c r="L23" i="4"/>
  <c r="K23" i="4"/>
  <c r="J23" i="4"/>
  <c r="I23" i="4"/>
  <c r="N22" i="4"/>
  <c r="M22" i="4"/>
  <c r="L22" i="4"/>
  <c r="K22" i="4"/>
  <c r="J22" i="4"/>
  <c r="I22" i="4"/>
  <c r="N21" i="4"/>
  <c r="M21" i="4"/>
  <c r="L21" i="4"/>
  <c r="K21" i="4"/>
  <c r="J21" i="4"/>
  <c r="I21" i="4"/>
  <c r="N20" i="4"/>
  <c r="M20" i="4"/>
  <c r="L20" i="4"/>
  <c r="K20" i="4"/>
  <c r="J20" i="4"/>
  <c r="I20" i="4"/>
  <c r="N19" i="4"/>
  <c r="M19" i="4"/>
  <c r="L19" i="4"/>
  <c r="K19" i="4"/>
  <c r="J19" i="4"/>
  <c r="I19" i="4"/>
  <c r="N18" i="4"/>
  <c r="N15" i="5" s="1"/>
  <c r="M18" i="4"/>
  <c r="M15" i="5" s="1"/>
  <c r="L18" i="4"/>
  <c r="L15" i="5" s="1"/>
  <c r="K18" i="4"/>
  <c r="K15" i="5" s="1"/>
  <c r="J18" i="4"/>
  <c r="J15" i="5" s="1"/>
  <c r="I18" i="4"/>
  <c r="I15" i="5" s="1"/>
  <c r="N17" i="4"/>
  <c r="M17" i="4"/>
  <c r="L17" i="4"/>
  <c r="K17" i="4"/>
  <c r="J17" i="4"/>
  <c r="I17" i="4"/>
  <c r="N16" i="4"/>
  <c r="M16" i="4"/>
  <c r="L16" i="4"/>
  <c r="K16" i="4"/>
  <c r="J16" i="4"/>
  <c r="I16" i="4"/>
  <c r="N15" i="4"/>
  <c r="M15" i="4"/>
  <c r="L15" i="4"/>
  <c r="K15" i="4"/>
  <c r="J15" i="4"/>
  <c r="I15" i="4"/>
  <c r="N14" i="4"/>
  <c r="M14" i="4"/>
  <c r="L14" i="4"/>
  <c r="K14" i="4"/>
  <c r="J14" i="4"/>
  <c r="I14" i="4"/>
  <c r="N13" i="4"/>
  <c r="N12" i="5" s="1"/>
  <c r="M13" i="4"/>
  <c r="M12" i="5" s="1"/>
  <c r="L13" i="4"/>
  <c r="L12" i="5" s="1"/>
  <c r="K13" i="4"/>
  <c r="K12" i="5" s="1"/>
  <c r="J13" i="4"/>
  <c r="J12" i="5" s="1"/>
  <c r="I13" i="4"/>
  <c r="I12" i="5" s="1"/>
  <c r="G47" i="4"/>
  <c r="F47" i="4"/>
  <c r="E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F44" i="4"/>
  <c r="E44" i="4"/>
  <c r="D44" i="4"/>
  <c r="C44" i="4"/>
  <c r="G43" i="4"/>
  <c r="F43" i="4"/>
  <c r="E43" i="4"/>
  <c r="D43" i="4"/>
  <c r="C43" i="4"/>
  <c r="G42" i="4"/>
  <c r="F42" i="4"/>
  <c r="E42" i="4"/>
  <c r="D42" i="4"/>
  <c r="C42" i="4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F38" i="4"/>
  <c r="E38" i="4"/>
  <c r="D38" i="4"/>
  <c r="C38" i="4"/>
  <c r="G37" i="4"/>
  <c r="F37" i="4"/>
  <c r="E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G18" i="4"/>
  <c r="G15" i="5" s="1"/>
  <c r="F18" i="4"/>
  <c r="F15" i="5" s="1"/>
  <c r="E18" i="4"/>
  <c r="E15" i="5" s="1"/>
  <c r="D18" i="4"/>
  <c r="D15" i="5" s="1"/>
  <c r="C18" i="4"/>
  <c r="C15" i="5" s="1"/>
  <c r="G17" i="4"/>
  <c r="F17" i="4"/>
  <c r="E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G12" i="5" s="1"/>
  <c r="F13" i="4"/>
  <c r="F12" i="5" s="1"/>
  <c r="E13" i="4"/>
  <c r="E12" i="5" s="1"/>
  <c r="D13" i="4"/>
  <c r="D12" i="5" s="1"/>
  <c r="C13" i="4"/>
  <c r="C12" i="5" s="1"/>
  <c r="B18" i="4"/>
  <c r="B15" i="5" s="1"/>
  <c r="B38" i="4"/>
  <c r="B39" i="4"/>
  <c r="B40" i="4"/>
  <c r="B41" i="4"/>
  <c r="B42" i="4"/>
  <c r="B43" i="4"/>
  <c r="B44" i="4"/>
  <c r="B45" i="4"/>
  <c r="B46" i="4"/>
  <c r="B47" i="4"/>
  <c r="B37" i="4"/>
  <c r="B36" i="4"/>
  <c r="B28" i="4"/>
  <c r="B29" i="4"/>
  <c r="B30" i="4"/>
  <c r="B31" i="4"/>
  <c r="B32" i="4"/>
  <c r="B33" i="4"/>
  <c r="B34" i="4"/>
  <c r="B35" i="4"/>
  <c r="B26" i="4"/>
  <c r="B27" i="4"/>
  <c r="B25" i="4"/>
  <c r="B24" i="4"/>
  <c r="B21" i="4"/>
  <c r="B22" i="4"/>
  <c r="B23" i="4"/>
  <c r="B20" i="4"/>
  <c r="B19" i="4"/>
  <c r="B17" i="4"/>
  <c r="B16" i="4"/>
  <c r="B15" i="4"/>
  <c r="B14" i="4"/>
  <c r="B13" i="4"/>
  <c r="B12" i="5" s="1"/>
  <c r="A8" i="4"/>
  <c r="A7" i="5" s="1"/>
  <c r="I19" i="5" l="1"/>
  <c r="M21" i="5"/>
  <c r="B13" i="5"/>
  <c r="D13" i="5"/>
  <c r="F14" i="5"/>
  <c r="F18" i="5"/>
  <c r="D20" i="5"/>
  <c r="D21" i="5"/>
  <c r="N13" i="5"/>
  <c r="N14" i="5"/>
  <c r="L16" i="5"/>
  <c r="N17" i="5"/>
  <c r="J18" i="5"/>
  <c r="N18" i="5"/>
  <c r="E19" i="5"/>
  <c r="J13" i="5"/>
  <c r="J14" i="5"/>
  <c r="J17" i="5"/>
  <c r="K13" i="5"/>
  <c r="M13" i="5"/>
  <c r="K14" i="5"/>
  <c r="I16" i="5"/>
  <c r="M16" i="5"/>
  <c r="K16" i="5"/>
  <c r="K17" i="5"/>
  <c r="K18" i="5"/>
  <c r="M19" i="5"/>
  <c r="K20" i="5"/>
  <c r="K21" i="5"/>
  <c r="I22" i="5"/>
  <c r="M22" i="5"/>
  <c r="K22" i="5"/>
  <c r="M17" i="5"/>
  <c r="I17" i="5"/>
  <c r="B14" i="5"/>
  <c r="B20" i="5"/>
  <c r="F13" i="5"/>
  <c r="D14" i="5"/>
  <c r="E16" i="5"/>
  <c r="C16" i="5"/>
  <c r="G16" i="5"/>
  <c r="D17" i="5"/>
  <c r="D18" i="5"/>
  <c r="L18" i="5"/>
  <c r="J19" i="5"/>
  <c r="N19" i="5"/>
  <c r="L20" i="5"/>
  <c r="L21" i="5"/>
  <c r="J22" i="5"/>
  <c r="N22" i="5"/>
  <c r="E14" i="5"/>
  <c r="I13" i="5"/>
  <c r="I21" i="5"/>
  <c r="F17" i="5"/>
  <c r="E18" i="5"/>
  <c r="C19" i="5"/>
  <c r="G19" i="5"/>
  <c r="D19" i="5"/>
  <c r="F20" i="5"/>
  <c r="C20" i="5"/>
  <c r="G20" i="5"/>
  <c r="F21" i="5"/>
  <c r="C22" i="5"/>
  <c r="G22" i="5"/>
  <c r="E22" i="5"/>
  <c r="L13" i="5"/>
  <c r="L14" i="5"/>
  <c r="J16" i="5"/>
  <c r="N16" i="5"/>
  <c r="L17" i="5"/>
  <c r="B19" i="5"/>
  <c r="C13" i="5"/>
  <c r="G13" i="5"/>
  <c r="F16" i="5"/>
  <c r="E17" i="5"/>
  <c r="C21" i="5"/>
  <c r="G21" i="5"/>
  <c r="D22" i="5"/>
  <c r="I14" i="5"/>
  <c r="M14" i="5"/>
  <c r="I18" i="5"/>
  <c r="M18" i="5"/>
  <c r="K19" i="5"/>
  <c r="I20" i="5"/>
  <c r="M20" i="5"/>
  <c r="B16" i="5"/>
  <c r="L19" i="5"/>
  <c r="J20" i="5"/>
  <c r="N20" i="5"/>
  <c r="J21" i="5"/>
  <c r="N21" i="5"/>
  <c r="L22" i="5"/>
  <c r="B18" i="5"/>
  <c r="B21" i="5"/>
  <c r="B17" i="5"/>
  <c r="B22" i="5"/>
  <c r="E13" i="5"/>
  <c r="C14" i="5"/>
  <c r="G14" i="5"/>
  <c r="D16" i="5"/>
  <c r="C17" i="5"/>
  <c r="C18" i="5"/>
  <c r="G18" i="5"/>
  <c r="F19" i="5"/>
  <c r="E20" i="5"/>
  <c r="E21" i="5"/>
  <c r="F22" i="5"/>
  <c r="G17" i="5"/>
  <c r="P31" i="10"/>
  <c r="I31" i="10"/>
  <c r="P62" i="10"/>
  <c r="I62" i="10"/>
  <c r="E12" i="13" l="1"/>
  <c r="B23" i="13"/>
  <c r="A23" i="13"/>
  <c r="B10" i="13"/>
  <c r="A10" i="13"/>
  <c r="P28" i="10" l="1"/>
  <c r="I28" i="10"/>
  <c r="P58" i="10" l="1"/>
  <c r="I58" i="10"/>
  <c r="I61" i="10" l="1"/>
  <c r="I57" i="10" l="1"/>
  <c r="I63" i="10"/>
  <c r="P57" i="10"/>
  <c r="I60" i="10"/>
  <c r="P60" i="10"/>
  <c r="I27" i="10"/>
  <c r="P27" i="10"/>
  <c r="AK51" i="12"/>
  <c r="AJ51" i="12"/>
  <c r="D1" i="12" l="1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AJ1" i="12"/>
  <c r="R1" i="12"/>
  <c r="S1" i="12"/>
  <c r="T1" i="12"/>
  <c r="U1" i="12"/>
  <c r="V1" i="12"/>
  <c r="W1" i="12"/>
  <c r="X1" i="12"/>
  <c r="Y1" i="12"/>
  <c r="Z1" i="12"/>
  <c r="AA1" i="12"/>
  <c r="AB1" i="12"/>
  <c r="AC1" i="12"/>
  <c r="AD1" i="12"/>
  <c r="AE1" i="12"/>
  <c r="AF1" i="12"/>
  <c r="AK1" i="12"/>
  <c r="AG1" i="12"/>
  <c r="AH1" i="12"/>
  <c r="AI1" i="12"/>
  <c r="AL1" i="12"/>
  <c r="AM1" i="12"/>
  <c r="AN1" i="12"/>
  <c r="AO1" i="12"/>
  <c r="AP1" i="12"/>
  <c r="AQ1" i="12"/>
  <c r="AR1" i="12"/>
  <c r="AS1" i="12"/>
  <c r="AT1" i="12"/>
  <c r="AU1" i="12"/>
  <c r="AV1" i="12"/>
  <c r="AW1" i="12"/>
  <c r="AX1" i="12"/>
  <c r="AY1" i="12"/>
  <c r="AZ1" i="12"/>
  <c r="BA1" i="12"/>
  <c r="BB1" i="12"/>
  <c r="BC1" i="12"/>
  <c r="BD1" i="12"/>
  <c r="BE1" i="12"/>
  <c r="BF1" i="12"/>
  <c r="BG1" i="12"/>
  <c r="BH1" i="12"/>
  <c r="BI1" i="12"/>
  <c r="BJ1" i="12"/>
  <c r="BK1" i="12"/>
  <c r="BL1" i="12"/>
  <c r="BM1" i="12"/>
  <c r="BN1" i="12"/>
  <c r="BO1" i="12"/>
  <c r="BP1" i="12"/>
  <c r="BQ1" i="12"/>
  <c r="BR1" i="12"/>
  <c r="BS1" i="12"/>
  <c r="BT1" i="12"/>
  <c r="C1" i="12"/>
  <c r="I34" i="10" l="1"/>
  <c r="I33" i="10"/>
  <c r="I32" i="10"/>
  <c r="P32" i="10"/>
  <c r="I15" i="10" l="1"/>
  <c r="I16" i="10"/>
  <c r="I17" i="10"/>
  <c r="I18" i="10"/>
  <c r="I19" i="10"/>
  <c r="I20" i="10"/>
  <c r="I21" i="10"/>
  <c r="I22" i="10"/>
  <c r="I23" i="10"/>
  <c r="I24" i="10"/>
  <c r="I25" i="10"/>
  <c r="I26" i="10"/>
  <c r="I35" i="10"/>
  <c r="I36" i="10"/>
  <c r="I39" i="10"/>
  <c r="I41" i="10"/>
  <c r="I47" i="10"/>
  <c r="P34" i="10" l="1"/>
  <c r="P25" i="10"/>
  <c r="P21" i="10"/>
  <c r="P17" i="10"/>
  <c r="P47" i="10"/>
  <c r="P39" i="10"/>
  <c r="P35" i="10"/>
  <c r="P26" i="10"/>
  <c r="P22" i="10"/>
  <c r="P18" i="10"/>
  <c r="P41" i="10"/>
  <c r="P24" i="10"/>
  <c r="P20" i="10"/>
  <c r="P16" i="10"/>
  <c r="C74" i="10"/>
  <c r="P36" i="10"/>
  <c r="P23" i="10"/>
  <c r="P19" i="10"/>
  <c r="P15" i="10"/>
  <c r="P71" i="10"/>
  <c r="P53" i="10"/>
  <c r="P48" i="10"/>
  <c r="P44" i="10"/>
  <c r="P40" i="10"/>
  <c r="I71" i="10"/>
  <c r="I67" i="10"/>
  <c r="I53" i="10"/>
  <c r="I48" i="10"/>
  <c r="I44" i="10"/>
  <c r="I40" i="10"/>
  <c r="P14" i="10"/>
  <c r="P70" i="10"/>
  <c r="P56" i="10"/>
  <c r="P51" i="10"/>
  <c r="P43" i="10"/>
  <c r="I14" i="10"/>
  <c r="I70" i="10"/>
  <c r="I66" i="10"/>
  <c r="I56" i="10"/>
  <c r="I51" i="10"/>
  <c r="I43" i="10"/>
  <c r="P73" i="10"/>
  <c r="P69" i="10"/>
  <c r="P55" i="10"/>
  <c r="P46" i="10"/>
  <c r="P38" i="10"/>
  <c r="I73" i="10"/>
  <c r="I69" i="10"/>
  <c r="I65" i="10"/>
  <c r="I55" i="10"/>
  <c r="I46" i="10"/>
  <c r="I38" i="10"/>
  <c r="P72" i="10"/>
  <c r="P68" i="10"/>
  <c r="P54" i="10"/>
  <c r="P49" i="10"/>
  <c r="P45" i="10"/>
  <c r="P37" i="10"/>
  <c r="P33" i="10"/>
  <c r="I72" i="10"/>
  <c r="I68" i="10"/>
  <c r="I64" i="10"/>
  <c r="I54" i="10"/>
  <c r="I49" i="10"/>
  <c r="I45" i="10"/>
  <c r="I37" i="10"/>
  <c r="E10" i="10"/>
  <c r="D10" i="10"/>
  <c r="F10" i="10"/>
  <c r="G10" i="10"/>
  <c r="H10" i="10"/>
  <c r="J10" i="10"/>
  <c r="K10" i="10"/>
  <c r="L10" i="10"/>
  <c r="M10" i="10"/>
  <c r="N10" i="10"/>
  <c r="O10" i="10"/>
  <c r="C10" i="10"/>
  <c r="H17" i="5" l="1"/>
  <c r="H12" i="5"/>
  <c r="H13" i="5"/>
  <c r="H19" i="5"/>
  <c r="H15" i="5"/>
  <c r="H14" i="5"/>
  <c r="H21" i="5"/>
  <c r="H18" i="5"/>
  <c r="H20" i="5"/>
  <c r="H16" i="5"/>
  <c r="H22" i="5"/>
  <c r="O36" i="4"/>
  <c r="O15" i="4"/>
  <c r="O22" i="4"/>
  <c r="O21" i="4"/>
  <c r="O17" i="4"/>
  <c r="O23" i="4"/>
  <c r="O25" i="4"/>
  <c r="O30" i="4"/>
  <c r="O33" i="4"/>
  <c r="O39" i="4"/>
  <c r="O47" i="4"/>
  <c r="O20" i="4"/>
  <c r="O40" i="4"/>
  <c r="O41" i="4"/>
  <c r="O46" i="4"/>
  <c r="O32" i="4"/>
  <c r="O38" i="4"/>
  <c r="O26" i="4"/>
  <c r="O29" i="4"/>
  <c r="O34" i="4"/>
  <c r="O43" i="4"/>
  <c r="O44" i="4"/>
  <c r="O27" i="4"/>
  <c r="O35" i="4"/>
  <c r="O31" i="4"/>
  <c r="O37" i="4"/>
  <c r="O42" i="4"/>
  <c r="O45" i="4"/>
  <c r="O28" i="4"/>
  <c r="H74" i="10"/>
  <c r="O74" i="10"/>
  <c r="K74" i="10"/>
  <c r="M74" i="10"/>
  <c r="G74" i="10"/>
  <c r="L74" i="10"/>
  <c r="N74" i="10"/>
  <c r="E74" i="10"/>
  <c r="J74" i="10"/>
  <c r="D74" i="10"/>
  <c r="F74" i="10"/>
  <c r="I74" i="10" l="1"/>
  <c r="H13" i="4"/>
  <c r="O13" i="4"/>
  <c r="F23" i="5"/>
  <c r="F48" i="4"/>
  <c r="M23" i="5"/>
  <c r="M48" i="4"/>
  <c r="O14" i="4"/>
  <c r="O13" i="5"/>
  <c r="O18" i="4"/>
  <c r="O24" i="4"/>
  <c r="O16" i="4"/>
  <c r="O19" i="4"/>
  <c r="H41" i="4"/>
  <c r="H42" i="4"/>
  <c r="H35" i="4"/>
  <c r="H37" i="4"/>
  <c r="H39" i="4"/>
  <c r="H40" i="4"/>
  <c r="H34" i="4"/>
  <c r="L48" i="4"/>
  <c r="E48" i="4"/>
  <c r="H36" i="4"/>
  <c r="O48" i="4" l="1"/>
  <c r="H38" i="4"/>
  <c r="N48" i="4"/>
  <c r="G48" i="4"/>
  <c r="L23" i="5"/>
  <c r="E23" i="5"/>
  <c r="H20" i="4"/>
  <c r="H18" i="4"/>
  <c r="H22" i="4"/>
  <c r="H21" i="4"/>
  <c r="H29" i="4"/>
  <c r="H33" i="4"/>
  <c r="H45" i="4"/>
  <c r="H32" i="4"/>
  <c r="H43" i="4"/>
  <c r="H31" i="4"/>
  <c r="H28" i="4"/>
  <c r="H17" i="4"/>
  <c r="H47" i="4"/>
  <c r="H46" i="4"/>
  <c r="H30" i="4"/>
  <c r="H44" i="4"/>
  <c r="N23" i="5" l="1"/>
  <c r="G23" i="5"/>
  <c r="A6" i="5" l="1"/>
  <c r="A5" i="5"/>
  <c r="A7" i="4"/>
  <c r="A6" i="4"/>
  <c r="H19" i="4" l="1"/>
  <c r="H23" i="4"/>
  <c r="H25" i="4"/>
  <c r="H26" i="4"/>
  <c r="H27" i="4"/>
  <c r="P74" i="10" l="1"/>
  <c r="H14" i="4" l="1"/>
  <c r="H15" i="4"/>
  <c r="H16" i="4"/>
  <c r="H24" i="4"/>
  <c r="O18" i="5" l="1"/>
  <c r="O20" i="5"/>
  <c r="O15" i="5"/>
  <c r="O19" i="5"/>
  <c r="O22" i="5"/>
  <c r="H48" i="4"/>
  <c r="O12" i="5"/>
  <c r="O21" i="5"/>
  <c r="O17" i="5"/>
  <c r="D48" i="4"/>
  <c r="I48" i="4"/>
  <c r="K48" i="4"/>
  <c r="C48" i="4"/>
  <c r="J48" i="4"/>
  <c r="O14" i="5"/>
  <c r="B48" i="4"/>
  <c r="O16" i="5" l="1"/>
  <c r="I23" i="5"/>
  <c r="C23" i="5"/>
  <c r="J23" i="5"/>
  <c r="K23" i="5"/>
  <c r="B23" i="5"/>
  <c r="D23" i="5"/>
  <c r="H23" i="5" l="1"/>
  <c r="O23" i="5"/>
</calcChain>
</file>

<file path=xl/sharedStrings.xml><?xml version="1.0" encoding="utf-8"?>
<sst xmlns="http://schemas.openxmlformats.org/spreadsheetml/2006/main" count="490" uniqueCount="207">
  <si>
    <t>JURISDICCIÓN PENAL: FASE DE LA INSTRUCCIÓN</t>
  </si>
  <si>
    <r>
      <t>ENTRADA Y SALIDA DE LOS ASUNTOS EN JUZGADOS DE LA INSTRUCCIÓN</t>
    </r>
    <r>
      <rPr>
        <b/>
        <vertAlign val="superscript"/>
        <sz val="11"/>
        <rFont val="Bookman Old Style"/>
        <family val="1"/>
      </rPr>
      <t>(1)</t>
    </r>
  </si>
  <si>
    <t>Enero-Septiembre 2021</t>
  </si>
  <si>
    <t>AUTORIZACIÓN JUDICIAL</t>
  </si>
  <si>
    <t>MEDIDA DE COERCIÓN</t>
  </si>
  <si>
    <t>SUMA REVISION</t>
  </si>
  <si>
    <t>AUDIENCIA PRELIMINAR</t>
  </si>
  <si>
    <t>SUMA OTROS</t>
  </si>
  <si>
    <t>ASUNTO JURÍDICO ADMINISTRATIVO</t>
  </si>
  <si>
    <t>AUTORIZACIÓN JUDICIAL2</t>
  </si>
  <si>
    <t>MEDIDA DE COERCIÓN2</t>
  </si>
  <si>
    <t>SUMA REVISION2</t>
  </si>
  <si>
    <t>AUDIENCIA PRELIMINAR2</t>
  </si>
  <si>
    <t>SUMA OTROS2</t>
  </si>
  <si>
    <t>ASUNTO JURÍDICO ADMINISTRATIVO2</t>
  </si>
  <si>
    <t>DISTRIBUCIÓN SEGÚN TRIBUNAL</t>
  </si>
  <si>
    <t>DISTRITO JUDICIAL</t>
  </si>
  <si>
    <t>TRIBUNAL</t>
  </si>
  <si>
    <t>ENTRADAS</t>
  </si>
  <si>
    <t>SALIDAS*</t>
  </si>
  <si>
    <t>Autorizaciones Judiciales</t>
  </si>
  <si>
    <t>Medidas de Coerción</t>
  </si>
  <si>
    <r>
      <t>Revisiones de Medidas</t>
    </r>
    <r>
      <rPr>
        <vertAlign val="superscript"/>
        <sz val="8"/>
        <color theme="0"/>
        <rFont val="Tahoma"/>
        <family val="2"/>
      </rPr>
      <t>(2)</t>
    </r>
  </si>
  <si>
    <t>Audiencias Preliminares</t>
  </si>
  <si>
    <r>
      <t>Otros Contenciosos</t>
    </r>
    <r>
      <rPr>
        <vertAlign val="superscript"/>
        <sz val="8"/>
        <color theme="0"/>
        <rFont val="Tahoma"/>
        <family val="2"/>
      </rPr>
      <t>(3)</t>
    </r>
  </si>
  <si>
    <t>Jurídico Administrativos</t>
  </si>
  <si>
    <t>TOTAL</t>
  </si>
  <si>
    <t>Distrito Nacional</t>
  </si>
  <si>
    <t>Primer</t>
  </si>
  <si>
    <t>-</t>
  </si>
  <si>
    <t>Segundo</t>
  </si>
  <si>
    <t>Tercer</t>
  </si>
  <si>
    <t>Cuarto</t>
  </si>
  <si>
    <t>Quinto</t>
  </si>
  <si>
    <t>Sexto</t>
  </si>
  <si>
    <t>Séptimo</t>
  </si>
  <si>
    <t>Coordinación</t>
  </si>
  <si>
    <t>Santo Domingo</t>
  </si>
  <si>
    <t>Tribunal Movil A</t>
  </si>
  <si>
    <t>Tribunal Movil B</t>
  </si>
  <si>
    <t>Monte Plata</t>
  </si>
  <si>
    <t>Santiago</t>
  </si>
  <si>
    <t>Valverde</t>
  </si>
  <si>
    <t xml:space="preserve">Puerto Plata </t>
  </si>
  <si>
    <t xml:space="preserve">Segundo </t>
  </si>
  <si>
    <t>La Vega</t>
  </si>
  <si>
    <t>Monseñor Nouel</t>
  </si>
  <si>
    <t>n/d</t>
  </si>
  <si>
    <t>Espaillat</t>
  </si>
  <si>
    <t>Sánchez Ramírez</t>
  </si>
  <si>
    <t>Constanza</t>
  </si>
  <si>
    <t>Duarte</t>
  </si>
  <si>
    <r>
      <t>Segundo</t>
    </r>
    <r>
      <rPr>
        <vertAlign val="superscript"/>
        <sz val="8"/>
        <color rgb="FFFFFFFF"/>
        <rFont val="Arial"/>
        <family val="2"/>
      </rPr>
      <t xml:space="preserve"> </t>
    </r>
  </si>
  <si>
    <t>Hermanas Mirabal</t>
  </si>
  <si>
    <t>María Trinidad Sánchez</t>
  </si>
  <si>
    <t>Samaná</t>
  </si>
  <si>
    <t>San Cristóbal</t>
  </si>
  <si>
    <t>Azua</t>
  </si>
  <si>
    <t>Peravia</t>
  </si>
  <si>
    <t>San José de Ocoa</t>
  </si>
  <si>
    <t>Villa Altagracia</t>
  </si>
  <si>
    <t>San Pedro de Macorís</t>
  </si>
  <si>
    <t>El Seibo</t>
  </si>
  <si>
    <t xml:space="preserve">La Romana </t>
  </si>
  <si>
    <t>La Altagracia</t>
  </si>
  <si>
    <t>Hato Mayor</t>
  </si>
  <si>
    <t>Barahona</t>
  </si>
  <si>
    <t>Independencia</t>
  </si>
  <si>
    <t>Bahoruco</t>
  </si>
  <si>
    <t>Pedernales</t>
  </si>
  <si>
    <t>Montecristi</t>
  </si>
  <si>
    <t>Santiago Rodríguez</t>
  </si>
  <si>
    <t>Dajabón</t>
  </si>
  <si>
    <t>San Juan</t>
  </si>
  <si>
    <t>Elías Piña</t>
  </si>
  <si>
    <t>Las Matas de Farfán</t>
  </si>
  <si>
    <t>(1)  No incluye datos de las oficinas judiciales de servicios de atención permanente</t>
  </si>
  <si>
    <t>(2) Incluye revisiones de medidas de oficio</t>
  </si>
  <si>
    <t>(3) Incluye: hábeas corpus, levantamiento de rebeldía, objeción a decisión del m.p., procedimiento penal abreviado, recurso de amparo, recurso de oposición, entre otros.</t>
  </si>
  <si>
    <t>* Sin considerar la fecha de entrada</t>
  </si>
  <si>
    <t>Nota: Cifras preliminares sujetas a verificación</t>
  </si>
  <si>
    <t>DISTRIBUCIÓN SEGÚN DISTRITO JUDICIAL</t>
  </si>
  <si>
    <t>DISTRITOS JUDICIALES</t>
  </si>
  <si>
    <t>ENTRADOS</t>
  </si>
  <si>
    <t>RESUELTOS*</t>
  </si>
  <si>
    <r>
      <t>Revisiones de Medidas</t>
    </r>
    <r>
      <rPr>
        <vertAlign val="superscript"/>
        <sz val="10"/>
        <color theme="0"/>
        <rFont val="Tahoma"/>
        <family val="2"/>
      </rPr>
      <t>(2)</t>
    </r>
  </si>
  <si>
    <r>
      <t xml:space="preserve">Otros Contenciosos </t>
    </r>
    <r>
      <rPr>
        <vertAlign val="superscript"/>
        <sz val="10"/>
        <color theme="0"/>
        <rFont val="Tahoma"/>
        <family val="2"/>
      </rPr>
      <t>(3)</t>
    </r>
  </si>
  <si>
    <t>Puerto Plata</t>
  </si>
  <si>
    <t>La Romana</t>
  </si>
  <si>
    <t>TOTALES</t>
  </si>
  <si>
    <t>(3) Desglose de expediente, hábeas corpus, levantamiento de rebeldía, objeción a decisión del m.p., otros contenciosos, procedimiento penal abreviado, recurso de amparo, recurso de oposición, suspensión y revocación condicional del procedimiento</t>
  </si>
  <si>
    <t>DISTRIBUCIÓN SEGÚN DEPARTAMENTO JUDICIAL</t>
  </si>
  <si>
    <t>DEPARTAMENTOS JUDICIALES</t>
  </si>
  <si>
    <t>San Francisco de Macorís</t>
  </si>
  <si>
    <t>Monte Cristi</t>
  </si>
  <si>
    <t>San Juan de la Maguana</t>
  </si>
  <si>
    <t>Valores</t>
  </si>
  <si>
    <t>Tipo_Asunto_o_Solicitud_o_Recurso</t>
  </si>
  <si>
    <t>ENTRADA</t>
  </si>
  <si>
    <t>SALIDA</t>
  </si>
  <si>
    <t>Total ENTRADA</t>
  </si>
  <si>
    <t>Total SALIDA</t>
  </si>
  <si>
    <t>Departamento_Judicial</t>
  </si>
  <si>
    <t>Distrito_Jud_Caso</t>
  </si>
  <si>
    <t>Tribunal</t>
  </si>
  <si>
    <t>DESGLOSE DE EXPEDIENTE</t>
  </si>
  <si>
    <t>HÁBEAS CORPUS</t>
  </si>
  <si>
    <t>LEVANTAMIENTO DE REBELDÍA</t>
  </si>
  <si>
    <t>OBJECIÓN A DECISIÓN DEL M.P.</t>
  </si>
  <si>
    <t>OTROS CONTENCIOSOS</t>
  </si>
  <si>
    <t>PROCEDIMIENTO PENAL ABREVIADO</t>
  </si>
  <si>
    <t>RECURSO DE AMPARO</t>
  </si>
  <si>
    <t>RECURSO DE OPOSICIÓN</t>
  </si>
  <si>
    <t>REVISIÓN DE MEDIDA DE COERCIÓN</t>
  </si>
  <si>
    <t>REVISION DE MEDIDA DE OFICIO</t>
  </si>
  <si>
    <t>SUSPENSIÓN CONDICIONAL DEL PROCEDIMIENTO</t>
  </si>
  <si>
    <t>REVOCACIÓN DE SUSPENSIÓN CONDICIONAL DEL PROCEDIMIENTO</t>
  </si>
  <si>
    <t>01 DISTRITO NACIONAL</t>
  </si>
  <si>
    <t>1ER. JGDO. DE LA INSTRUCCIÓN DISTRITO NACIONAL</t>
  </si>
  <si>
    <t>2DO. JGDO. DE LA INSTRUCCIÓN DISTRITO NACIONAL</t>
  </si>
  <si>
    <t>3ER. JGDO. DE LA INSTRUCCIÓN DISTRITO NACIONAL</t>
  </si>
  <si>
    <t>4TO. JGDO. DE LA INSTRUCCIÓN DISTRITO NACIONAL</t>
  </si>
  <si>
    <t>5TO. JGDO. DE LA INSTRUCCIÓN DISTRITO NACIONAL</t>
  </si>
  <si>
    <t>6TO. JGDO. DE LA INSTRUCCIÓN DISTRITO NACIONAL</t>
  </si>
  <si>
    <t>7MO. JGDO. DE LA INSTRUCCIÓN DISTRITO NACIONAL</t>
  </si>
  <si>
    <t>02 SANTO DOMINGO</t>
  </si>
  <si>
    <t>2DO. JGDO. DE LA INSTRUCCIÓN DE SANTO DOMINGO</t>
  </si>
  <si>
    <t>03 MONTE PLATA</t>
  </si>
  <si>
    <t>JGDO. INSTRUCCIÓN DE MONTE PLATA</t>
  </si>
  <si>
    <t>03 SANTIAGO</t>
  </si>
  <si>
    <t>04 SANTIAGO</t>
  </si>
  <si>
    <t>1ER. JGDO. DE LA INSTRUCCIÓN DE SANTIAGO</t>
  </si>
  <si>
    <t>2DO. JGDO. DE LA INSTRUCCIÓN DE SANTIAGO</t>
  </si>
  <si>
    <t>3ER. JGDO. DE LA INSTRUCCIÓN DE SANTIAGO</t>
  </si>
  <si>
    <t>4TO. JGDO. DE LA INSTRUCCIÓN DE SANTIAGO</t>
  </si>
  <si>
    <t>05 VALVERDE</t>
  </si>
  <si>
    <t>JGDO. INSTRUCCIÓN DE VALVERDE</t>
  </si>
  <si>
    <t>04 PUERTO PLATA</t>
  </si>
  <si>
    <t>06 PUERTO PLATA</t>
  </si>
  <si>
    <t>2DO. JGDO. DE LA INSTRUCCIÓN DE PUERTO PLATA</t>
  </si>
  <si>
    <t>JGDO. INSTRUCCIÓN DE PUERTO PLATA</t>
  </si>
  <si>
    <t>05 LA VEGA</t>
  </si>
  <si>
    <t>07 LA VEGA</t>
  </si>
  <si>
    <t>1ER. JGDO. DE LA INSTRUCCIÓN DE LA VEGA</t>
  </si>
  <si>
    <t>2DO. JGDO. DE LA INSTRUCCIÓN DE LA VEGA</t>
  </si>
  <si>
    <t>08 MONSEÑOR NOUEL</t>
  </si>
  <si>
    <t>JUZGADO DE LA INSTRUCCIÓN DE MONSEÑOR NOUEL</t>
  </si>
  <si>
    <t>09 ESPAILLAT</t>
  </si>
  <si>
    <t>JGDO. INSTRUCCIÓN DE ESPAILLAT</t>
  </si>
  <si>
    <t>10 SÁNCHEZ RAMÍREZ</t>
  </si>
  <si>
    <t>JGDO. INSTRUCCIÓN DE SÁNCHEZ RAMÍREZ</t>
  </si>
  <si>
    <t>11 CONSTANZA</t>
  </si>
  <si>
    <t>JGDO. INSTRUCCIÓN DE CONSTANZA</t>
  </si>
  <si>
    <t>06 SAN FRANCISCO DE MACORÍS</t>
  </si>
  <si>
    <t>12 DUARTE</t>
  </si>
  <si>
    <t>2DO. JGDO. DE LA INSTRUCCIÓN DE DUARTE</t>
  </si>
  <si>
    <t>JGDO. INSTRUCCIÓN DE DUARTE</t>
  </si>
  <si>
    <t>13 HERMANAS MIRABAL</t>
  </si>
  <si>
    <t>JGDO. INSTRUCCIÓN DE HERMANAS MIRABAL</t>
  </si>
  <si>
    <t>14 MARÍA TRINIDAD SÁNCHEZ</t>
  </si>
  <si>
    <t>JGDO. INSTRUCCIÓN DE MARÍA TRINIDAD SÁNCHEZ</t>
  </si>
  <si>
    <t>15 SAMANÁ</t>
  </si>
  <si>
    <t>JGDO. INSTRUCCIÓN DE SAMANÁ</t>
  </si>
  <si>
    <t>07 SAN CRISTÓBAL</t>
  </si>
  <si>
    <t>16 SAN CRISTÓBAL</t>
  </si>
  <si>
    <t>JGDO. INSTRUCCIÓN DE SAN CRISTÓBAL</t>
  </si>
  <si>
    <t>17 AZUA</t>
  </si>
  <si>
    <t>JGDO. INSTRUCCIÓN DE AZUA</t>
  </si>
  <si>
    <t>18 PERAVIA</t>
  </si>
  <si>
    <t>JGDO. INSTRUCCIÓN DE PERAVIA</t>
  </si>
  <si>
    <t>19 SAN JOSÉ DE OCOA</t>
  </si>
  <si>
    <t>JGDO. INSTRUCCIÓN DE SAN JOSÉ DE OCOA</t>
  </si>
  <si>
    <t>20 VILLA ALTAGRACIA</t>
  </si>
  <si>
    <t>JGDO. INSTRUCCIÓN DE VILLA ALTAGRACIA</t>
  </si>
  <si>
    <t>08 SAN PEDRO DE MACORÍS</t>
  </si>
  <si>
    <t>21 SAN PEDRO DE MACORÍS</t>
  </si>
  <si>
    <t>JGDO. INSTRUCCIÓN DE SAN PEDRO DE MACORÍS</t>
  </si>
  <si>
    <t>22 LA ROMANA</t>
  </si>
  <si>
    <t>JGDO. INSTRUCCIÓN DE LA ROMANA</t>
  </si>
  <si>
    <t>24 EL SEIBO</t>
  </si>
  <si>
    <t>JGDO. INSTRUCCIÓN DE EL SEIBO</t>
  </si>
  <si>
    <t>25 HATO MAYOR</t>
  </si>
  <si>
    <t>JGDO. INSTRUCCIÓN DE HATO MAYOR</t>
  </si>
  <si>
    <t>09 BARAHONA</t>
  </si>
  <si>
    <t>26 BARAHONA</t>
  </si>
  <si>
    <t>JGDO. INSTRUCCIÓN DE BARAHONA</t>
  </si>
  <si>
    <t>27 INDEPENDENCIA</t>
  </si>
  <si>
    <t>JGDO. INSTRUCCIÓN DE INDEPENDENCIA</t>
  </si>
  <si>
    <t>28 BAHORUCO</t>
  </si>
  <si>
    <t>JGDO. INSTRUCCIÓN DE BAHORUCO</t>
  </si>
  <si>
    <t>29 PEDERNALES</t>
  </si>
  <si>
    <t>JGDO. INSTRUCCIÓN DE PEDERNALES</t>
  </si>
  <si>
    <t>10 MONTE CRISTI</t>
  </si>
  <si>
    <t>30 MONTECRISTI</t>
  </si>
  <si>
    <t>JGDO. INSTRUCCIÓN DE MONTECRISTI</t>
  </si>
  <si>
    <t>31 SANTIAGO RODRÍGUEZ</t>
  </si>
  <si>
    <t>JGDO. INSTRUCCIÓN DE SANTIAGO RODRÍGUEZ</t>
  </si>
  <si>
    <t>32 DAJABÓN</t>
  </si>
  <si>
    <t>JGDO. INSTRUCCIÓN DE DAJABÓN</t>
  </si>
  <si>
    <t>11 SAN JUAN DE LA MAGUANA</t>
  </si>
  <si>
    <t>33 SAN JUAN</t>
  </si>
  <si>
    <t>JGDO. INSTRUCCIÓN DE SAN JUAN DE LA MAGUANA</t>
  </si>
  <si>
    <t>34 ELÍAS PIÑA</t>
  </si>
  <si>
    <t>JGDO. INSTRUCCIÓN DE COMENDADOR</t>
  </si>
  <si>
    <t>35 LAS MATAS DE FARFÁN</t>
  </si>
  <si>
    <t>JGDO. INSTRUCCIÓN DE LAS MATAS DE FARFÁN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</si>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</sst>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</font>
    <font>
      <sz val="8"/>
      <name val="Arial"/>
      <family val="2"/>
    </font>
    <font>
      <sz val="11"/>
      <name val="Bookman Old Style"/>
      <family val="1"/>
    </font>
    <font>
      <sz val="10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sz val="8"/>
      <color theme="0"/>
      <name val="Tahoma"/>
      <family val="2"/>
    </font>
    <font>
      <sz val="10"/>
      <color theme="1"/>
      <name val="Tahoma"/>
      <family val="2"/>
    </font>
    <font>
      <b/>
      <sz val="12"/>
      <color theme="1"/>
      <name val="Arial"/>
      <family val="2"/>
    </font>
    <font>
      <sz val="10"/>
      <color theme="0"/>
      <name val="Tahoma"/>
      <family val="2"/>
    </font>
    <font>
      <vertAlign val="superscript"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color theme="0"/>
      <name val="Arial"/>
      <family val="2"/>
    </font>
    <font>
      <b/>
      <vertAlign val="superscript"/>
      <sz val="11"/>
      <name val="Bookman Old Style"/>
      <family val="1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vertAlign val="superscript"/>
      <sz val="8"/>
      <color rgb="FFFFFFFF"/>
      <name val="Arial"/>
      <family val="2"/>
    </font>
    <font>
      <vertAlign val="superscript"/>
      <sz val="8"/>
      <color theme="0"/>
      <name val="Tahoma"/>
      <family val="2"/>
    </font>
    <font>
      <sz val="8"/>
      <color rgb="FF000000"/>
      <name val="Tahoma"/>
      <family val="2"/>
    </font>
    <font>
      <i/>
      <sz val="8"/>
      <color theme="1"/>
      <name val="Tahoma"/>
      <family val="2"/>
    </font>
    <font>
      <sz val="7"/>
      <color theme="1"/>
      <name val="Tahoma"/>
      <family val="2"/>
    </font>
    <font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9" fontId="7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23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0" fillId="0" borderId="0" xfId="0" applyProtection="1">
      <protection locked="0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8" fillId="0" borderId="2" xfId="0" applyNumberFormat="1" applyFont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4" fontId="4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 vertical="top"/>
    </xf>
    <xf numFmtId="3" fontId="12" fillId="0" borderId="2" xfId="0" applyNumberFormat="1" applyFont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8" fillId="3" borderId="1" xfId="0" applyFont="1" applyFill="1" applyBorder="1" applyAlignment="1">
      <alignment vertical="top" wrapText="1"/>
    </xf>
    <xf numFmtId="0" fontId="17" fillId="5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8" fillId="0" borderId="0" xfId="0" applyNumberFormat="1" applyFont="1" applyAlignment="1" applyProtection="1">
      <alignment horizontal="left" vertical="top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4" fontId="8" fillId="0" borderId="0" xfId="0" applyNumberFormat="1" applyFont="1" applyAlignment="1" applyProtection="1">
      <alignment vertical="top"/>
      <protection locked="0"/>
    </xf>
    <xf numFmtId="3" fontId="12" fillId="0" borderId="0" xfId="0" applyNumberFormat="1" applyFont="1" applyAlignment="1" applyProtection="1">
      <alignment vertical="top"/>
      <protection locked="0"/>
    </xf>
    <xf numFmtId="164" fontId="8" fillId="0" borderId="0" xfId="6" applyFont="1" applyBorder="1" applyAlignment="1" applyProtection="1">
      <alignment vertical="top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8" fillId="3" borderId="7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center" wrapText="1"/>
    </xf>
    <xf numFmtId="0" fontId="20" fillId="0" borderId="0" xfId="0" applyFont="1"/>
    <xf numFmtId="164" fontId="12" fillId="0" borderId="0" xfId="6" applyFont="1" applyBorder="1" applyAlignment="1" applyProtection="1">
      <alignment vertical="top"/>
      <protection locked="0"/>
    </xf>
    <xf numFmtId="3" fontId="8" fillId="0" borderId="0" xfId="0" applyNumberFormat="1" applyFont="1" applyAlignment="1" applyProtection="1">
      <alignment horizontal="center"/>
      <protection locked="0"/>
    </xf>
    <xf numFmtId="1" fontId="0" fillId="7" borderId="0" xfId="0" applyNumberFormat="1" applyFill="1"/>
    <xf numFmtId="1" fontId="0" fillId="0" borderId="0" xfId="0" applyNumberFormat="1"/>
    <xf numFmtId="0" fontId="21" fillId="6" borderId="0" xfId="0" applyFont="1" applyFill="1" applyAlignment="1">
      <alignment wrapText="1"/>
    </xf>
    <xf numFmtId="0" fontId="21" fillId="6" borderId="15" xfId="0" applyFont="1" applyFill="1" applyBorder="1" applyAlignment="1">
      <alignment wrapText="1"/>
    </xf>
    <xf numFmtId="0" fontId="14" fillId="2" borderId="7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left" vertical="top" wrapText="1"/>
    </xf>
    <xf numFmtId="0" fontId="21" fillId="6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1" fontId="0" fillId="7" borderId="0" xfId="0" applyNumberFormat="1" applyFill="1" applyAlignment="1">
      <alignment wrapText="1"/>
    </xf>
    <xf numFmtId="0" fontId="21" fillId="0" borderId="0" xfId="0" applyFont="1" applyAlignment="1">
      <alignment wrapText="1"/>
    </xf>
    <xf numFmtId="1" fontId="0" fillId="0" borderId="0" xfId="0" applyNumberFormat="1" applyAlignment="1">
      <alignment wrapText="1"/>
    </xf>
    <xf numFmtId="0" fontId="21" fillId="7" borderId="15" xfId="0" applyFont="1" applyFill="1" applyBorder="1" applyAlignment="1">
      <alignment wrapText="1"/>
    </xf>
    <xf numFmtId="0" fontId="21" fillId="0" borderId="15" xfId="0" applyFont="1" applyBorder="1" applyAlignment="1">
      <alignment wrapText="1"/>
    </xf>
    <xf numFmtId="0" fontId="21" fillId="6" borderId="16" xfId="0" applyFont="1" applyFill="1" applyBorder="1" applyAlignment="1">
      <alignment horizontal="center" vertical="center" wrapText="1"/>
    </xf>
    <xf numFmtId="1" fontId="21" fillId="6" borderId="16" xfId="0" applyNumberFormat="1" applyFont="1" applyFill="1" applyBorder="1" applyAlignment="1">
      <alignment wrapText="1"/>
    </xf>
    <xf numFmtId="0" fontId="21" fillId="8" borderId="15" xfId="0" applyFont="1" applyFill="1" applyBorder="1" applyAlignment="1">
      <alignment wrapText="1"/>
    </xf>
    <xf numFmtId="0" fontId="21" fillId="9" borderId="15" xfId="0" applyFont="1" applyFill="1" applyBorder="1" applyAlignment="1">
      <alignment wrapText="1"/>
    </xf>
    <xf numFmtId="0" fontId="21" fillId="10" borderId="15" xfId="0" applyFont="1" applyFill="1" applyBorder="1" applyAlignment="1">
      <alignment wrapText="1"/>
    </xf>
    <xf numFmtId="0" fontId="21" fillId="11" borderId="15" xfId="0" applyFont="1" applyFill="1" applyBorder="1" applyAlignment="1">
      <alignment wrapText="1"/>
    </xf>
    <xf numFmtId="0" fontId="23" fillId="0" borderId="18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top" wrapText="1"/>
    </xf>
    <xf numFmtId="0" fontId="24" fillId="0" borderId="18" xfId="0" applyFont="1" applyBorder="1" applyAlignment="1">
      <alignment vertical="top" wrapText="1"/>
    </xf>
    <xf numFmtId="0" fontId="8" fillId="3" borderId="6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3" fontId="26" fillId="4" borderId="9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3" fontId="8" fillId="0" borderId="13" xfId="0" applyNumberFormat="1" applyFont="1" applyBorder="1" applyAlignment="1" applyProtection="1">
      <alignment horizontal="center" vertical="center"/>
      <protection locked="0"/>
    </xf>
    <xf numFmtId="3" fontId="25" fillId="12" borderId="13" xfId="0" applyNumberFormat="1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3" fontId="29" fillId="12" borderId="13" xfId="0" applyNumberFormat="1" applyFont="1" applyFill="1" applyBorder="1" applyAlignment="1" applyProtection="1">
      <alignment horizontal="center" vertical="center"/>
      <protection locked="0"/>
    </xf>
    <xf numFmtId="3" fontId="30" fillId="0" borderId="13" xfId="0" applyNumberFormat="1" applyFont="1" applyBorder="1" applyAlignment="1" applyProtection="1">
      <alignment horizontal="center" vertical="center"/>
      <protection locked="0"/>
    </xf>
    <xf numFmtId="14" fontId="31" fillId="0" borderId="0" xfId="0" applyNumberFormat="1" applyFont="1" applyAlignment="1" applyProtection="1">
      <alignment horizontal="left" vertical="top"/>
      <protection locked="0"/>
    </xf>
    <xf numFmtId="14" fontId="31" fillId="0" borderId="0" xfId="0" applyNumberFormat="1" applyFont="1" applyAlignment="1" applyProtection="1">
      <alignment vertical="top"/>
      <protection locked="0"/>
    </xf>
    <xf numFmtId="164" fontId="31" fillId="0" borderId="0" xfId="6" applyFont="1" applyBorder="1" applyAlignment="1" applyProtection="1">
      <alignment vertical="top"/>
      <protection locked="0"/>
    </xf>
    <xf numFmtId="3" fontId="31" fillId="0" borderId="0" xfId="0" applyNumberFormat="1" applyFont="1" applyAlignment="1" applyProtection="1">
      <alignment vertical="top"/>
      <protection locked="0"/>
    </xf>
    <xf numFmtId="0" fontId="32" fillId="0" borderId="0" xfId="0" applyFont="1"/>
    <xf numFmtId="0" fontId="31" fillId="0" borderId="0" xfId="0" applyFo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3" fontId="31" fillId="0" borderId="0" xfId="0" applyNumberFormat="1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10" fontId="32" fillId="0" borderId="0" xfId="7" applyNumberFormat="1" applyFont="1" applyBorder="1" applyAlignment="1" applyProtection="1">
      <alignment horizontal="center"/>
      <protection locked="0"/>
    </xf>
    <xf numFmtId="0" fontId="32" fillId="0" borderId="0" xfId="0" applyFont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/>
    <xf numFmtId="0" fontId="1" fillId="0" borderId="6" xfId="0" applyFont="1" applyBorder="1" applyAlignment="1"/>
  </cellXfs>
  <cellStyles count="8">
    <cellStyle name="Millares" xfId="6" builtinId="3"/>
    <cellStyle name="Normal" xfId="0" builtinId="0"/>
    <cellStyle name="Normal 14" xfId="3" xr:uid="{00000000-0005-0000-0000-000002000000}"/>
    <cellStyle name="Normal 2" xfId="1" xr:uid="{00000000-0005-0000-0000-000003000000}"/>
    <cellStyle name="Normal 2 2" xfId="4" xr:uid="{00000000-0005-0000-0000-000004000000}"/>
    <cellStyle name="Normal 3" xfId="2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25</xdr:row>
      <xdr:rowOff>38099</xdr:rowOff>
    </xdr:from>
    <xdr:ext cx="285749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7700" y="4667249"/>
          <a:ext cx="2857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0</xdr:col>
      <xdr:colOff>549086</xdr:colOff>
      <xdr:row>57</xdr:row>
      <xdr:rowOff>123264</xdr:rowOff>
    </xdr:from>
    <xdr:ext cx="302561" cy="217560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49086" y="10656793"/>
          <a:ext cx="30256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638734</xdr:colOff>
      <xdr:row>59</xdr:row>
      <xdr:rowOff>123265</xdr:rowOff>
    </xdr:from>
    <xdr:ext cx="184731" cy="21756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38734" y="108585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582704</xdr:colOff>
      <xdr:row>60</xdr:row>
      <xdr:rowOff>134471</xdr:rowOff>
    </xdr:from>
    <xdr:ext cx="184731" cy="217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82704" y="1107141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800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1221438</xdr:colOff>
      <xdr:row>25</xdr:row>
      <xdr:rowOff>145677</xdr:rowOff>
    </xdr:from>
    <xdr:ext cx="184731" cy="217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96350" y="503144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593909</xdr:colOff>
      <xdr:row>26</xdr:row>
      <xdr:rowOff>123265</xdr:rowOff>
    </xdr:from>
    <xdr:ext cx="184731" cy="217560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3909" y="5210736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638734</xdr:colOff>
      <xdr:row>57</xdr:row>
      <xdr:rowOff>123265</xdr:rowOff>
    </xdr:from>
    <xdr:ext cx="184731" cy="217560"/>
    <xdr:sp macro="" textlink="">
      <xdr:nvSpPr>
        <xdr:cNvPr id="9" name="CuadroTexto 14">
          <a:extLst>
            <a:ext uri="{FF2B5EF4-FFF2-40B4-BE49-F238E27FC236}">
              <a16:creationId xmlns:a16="http://schemas.microsoft.com/office/drawing/2014/main" id="{47362522-210A-44D0-B930-B8B6BCBEA039}"/>
            </a:ext>
            <a:ext uri="{147F2762-F138-4A5C-976F-8EAC2B608ADB}">
              <a16:predDERef xmlns:a16="http://schemas.microsoft.com/office/drawing/2014/main" pred="{00000000-0008-0000-0000-000012000000}"/>
            </a:ext>
          </a:extLst>
        </xdr:cNvPr>
        <xdr:cNvSpPr txBox="1"/>
      </xdr:nvSpPr>
      <xdr:spPr>
        <a:xfrm>
          <a:off x="638734" y="920059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582704</xdr:colOff>
      <xdr:row>58</xdr:row>
      <xdr:rowOff>134471</xdr:rowOff>
    </xdr:from>
    <xdr:ext cx="184731" cy="217560"/>
    <xdr:sp macro="" textlink="">
      <xdr:nvSpPr>
        <xdr:cNvPr id="10" name="CuadroTexto 15">
          <a:extLst>
            <a:ext uri="{FF2B5EF4-FFF2-40B4-BE49-F238E27FC236}">
              <a16:creationId xmlns:a16="http://schemas.microsoft.com/office/drawing/2014/main" id="{65F3D2CC-14F8-47DE-A37B-338F69BAB4A5}"/>
            </a:ext>
            <a:ext uri="{147F2762-F138-4A5C-976F-8EAC2B608ADB}">
              <a16:predDERef xmlns:a16="http://schemas.microsoft.com/office/drawing/2014/main" pred="{47362522-210A-44D0-B930-B8B6BCBEA039}"/>
            </a:ext>
          </a:extLst>
        </xdr:cNvPr>
        <xdr:cNvSpPr txBox="1"/>
      </xdr:nvSpPr>
      <xdr:spPr>
        <a:xfrm>
          <a:off x="582704" y="9364196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8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3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4B65FB-FA27-4212-B2DD-D25138D51DBA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4</xdr:row>
      <xdr:rowOff>2983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4</xdr:row>
      <xdr:rowOff>2983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79"/>
  <sheetViews>
    <sheetView tabSelected="1" topLeftCell="A43" zoomScale="106" zoomScaleNormal="106" zoomScaleSheetLayoutView="100" workbookViewId="0">
      <selection activeCell="A79" sqref="A79:XFD79"/>
    </sheetView>
  </sheetViews>
  <sheetFormatPr defaultColWidth="9.140625" defaultRowHeight="12.95" customHeight="1"/>
  <cols>
    <col min="1" max="1" width="13.28515625" customWidth="1"/>
    <col min="2" max="2" width="12.85546875" customWidth="1"/>
    <col min="3" max="3" width="12.140625" style="23" bestFit="1" customWidth="1"/>
    <col min="4" max="4" width="8.85546875" style="23" bestFit="1" customWidth="1"/>
    <col min="5" max="5" width="10.42578125" style="23" bestFit="1" customWidth="1"/>
    <col min="6" max="6" width="9.7109375" style="23" bestFit="1" customWidth="1"/>
    <col min="7" max="7" width="11.28515625" style="23" customWidth="1"/>
    <col min="8" max="8" width="11.7109375" style="23" customWidth="1"/>
    <col min="9" max="9" width="10.7109375" style="23" customWidth="1"/>
    <col min="10" max="10" width="12.140625" style="23" bestFit="1" customWidth="1"/>
    <col min="11" max="11" width="9.5703125" style="23" bestFit="1" customWidth="1"/>
    <col min="12" max="12" width="10.7109375" style="23" bestFit="1" customWidth="1"/>
    <col min="13" max="13" width="10.140625" style="23" customWidth="1"/>
    <col min="14" max="14" width="11.5703125" style="23" bestFit="1" customWidth="1"/>
    <col min="15" max="15" width="11.42578125" style="23" customWidth="1"/>
    <col min="16" max="16" width="9.85546875" style="23" customWidth="1"/>
  </cols>
  <sheetData>
    <row r="1" spans="1:16" ht="12.7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/>
    </row>
    <row r="2" spans="1:16" ht="1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/>
    </row>
    <row r="3" spans="1:16" ht="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/>
    </row>
    <row r="4" spans="1:16" ht="1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/>
    </row>
    <row r="5" spans="1:16" ht="15.75" customHeight="1">
      <c r="A5" s="6" t="s"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7.25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8.95" customHeight="1">
      <c r="A7" s="22" t="s">
        <v>2</v>
      </c>
      <c r="C7"/>
      <c r="D7"/>
      <c r="E7" s="31"/>
      <c r="F7" s="31"/>
      <c r="G7" s="31"/>
      <c r="H7"/>
      <c r="I7"/>
      <c r="J7"/>
      <c r="K7"/>
      <c r="L7"/>
      <c r="M7"/>
      <c r="N7"/>
      <c r="O7"/>
      <c r="P7"/>
    </row>
    <row r="8" spans="1:16" ht="7.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45.75" hidden="1" customHeight="1" thickBot="1">
      <c r="A9" s="22"/>
      <c r="C9" s="29" t="s">
        <v>3</v>
      </c>
      <c r="D9" s="41" t="s">
        <v>4</v>
      </c>
      <c r="E9" s="33" t="s">
        <v>5</v>
      </c>
      <c r="F9" s="83" t="s">
        <v>6</v>
      </c>
      <c r="G9" s="33" t="s">
        <v>7</v>
      </c>
      <c r="H9" s="41" t="s">
        <v>8</v>
      </c>
      <c r="I9" s="41"/>
      <c r="J9" s="42" t="s">
        <v>9</v>
      </c>
      <c r="K9" s="42" t="s">
        <v>10</v>
      </c>
      <c r="L9" s="32" t="s">
        <v>11</v>
      </c>
      <c r="M9" s="42" t="s">
        <v>12</v>
      </c>
      <c r="N9" s="32" t="s">
        <v>13</v>
      </c>
      <c r="O9" s="41" t="s">
        <v>14</v>
      </c>
      <c r="P9"/>
    </row>
    <row r="10" spans="1:16" ht="0.75" hidden="1" customHeight="1">
      <c r="A10" s="24"/>
      <c r="C10" s="30" t="e">
        <f>HLOOKUP(C9,#REF!,2,FALSE)</f>
        <v>#REF!</v>
      </c>
      <c r="D10" s="30" t="e">
        <f>HLOOKUP(D9,#REF!,2,FALSE)</f>
        <v>#REF!</v>
      </c>
      <c r="E10" s="30" t="e">
        <f>HLOOKUP(E9,#REF!,2,FALSE)</f>
        <v>#REF!</v>
      </c>
      <c r="F10" s="30" t="e">
        <f>HLOOKUP(F9,#REF!,2,FALSE)</f>
        <v>#REF!</v>
      </c>
      <c r="G10" s="30" t="e">
        <f>HLOOKUP(G9,#REF!,2,FALSE)</f>
        <v>#REF!</v>
      </c>
      <c r="H10" s="30" t="e">
        <f>HLOOKUP(H9,#REF!,2,FALSE)</f>
        <v>#REF!</v>
      </c>
      <c r="I10" s="30"/>
      <c r="J10" s="30" t="e">
        <f>HLOOKUP(J9,#REF!,2,FALSE)</f>
        <v>#REF!</v>
      </c>
      <c r="K10" s="30" t="e">
        <f>HLOOKUP(K9,#REF!,2,FALSE)</f>
        <v>#REF!</v>
      </c>
      <c r="L10" s="30" t="e">
        <f>HLOOKUP(L9,#REF!,2,FALSE)</f>
        <v>#REF!</v>
      </c>
      <c r="M10" s="30" t="e">
        <f>HLOOKUP(M9,#REF!,2,FALSE)</f>
        <v>#REF!</v>
      </c>
      <c r="N10" s="30" t="e">
        <f>HLOOKUP(N9,#REF!,2,FALSE)</f>
        <v>#REF!</v>
      </c>
      <c r="O10" s="30" t="e">
        <f>HLOOKUP(O9,#REF!,2,FALSE)</f>
        <v>#REF!</v>
      </c>
      <c r="P10" s="30"/>
    </row>
    <row r="11" spans="1:16" ht="15" customHeight="1" thickBot="1">
      <c r="A11" s="20" t="s">
        <v>15</v>
      </c>
      <c r="B11" s="23"/>
    </row>
    <row r="12" spans="1:16" ht="15.75" customHeight="1" thickBot="1">
      <c r="A12" s="109" t="s">
        <v>16</v>
      </c>
      <c r="B12" s="109" t="s">
        <v>17</v>
      </c>
      <c r="C12" s="103" t="s">
        <v>18</v>
      </c>
      <c r="D12" s="121"/>
      <c r="E12" s="121"/>
      <c r="F12" s="121"/>
      <c r="G12" s="121"/>
      <c r="H12" s="121"/>
      <c r="I12" s="122"/>
      <c r="J12" s="103" t="s">
        <v>19</v>
      </c>
      <c r="K12" s="121"/>
      <c r="L12" s="121"/>
      <c r="M12" s="121"/>
      <c r="N12" s="121"/>
      <c r="O12" s="121"/>
      <c r="P12" s="122"/>
    </row>
    <row r="13" spans="1:16" ht="34.5" customHeight="1" thickBot="1">
      <c r="A13" s="110"/>
      <c r="B13" s="110"/>
      <c r="C13" s="84" t="s">
        <v>20</v>
      </c>
      <c r="D13" s="84" t="s">
        <v>21</v>
      </c>
      <c r="E13" s="84" t="s">
        <v>22</v>
      </c>
      <c r="F13" s="84" t="s">
        <v>23</v>
      </c>
      <c r="G13" s="84" t="s">
        <v>24</v>
      </c>
      <c r="H13" s="84" t="s">
        <v>25</v>
      </c>
      <c r="I13" s="79" t="s">
        <v>26</v>
      </c>
      <c r="J13" s="84" t="s">
        <v>20</v>
      </c>
      <c r="K13" s="84" t="s">
        <v>21</v>
      </c>
      <c r="L13" s="84" t="s">
        <v>22</v>
      </c>
      <c r="M13" s="84" t="s">
        <v>23</v>
      </c>
      <c r="N13" s="84" t="s">
        <v>24</v>
      </c>
      <c r="O13" s="84" t="s">
        <v>25</v>
      </c>
      <c r="P13" s="85" t="s">
        <v>26</v>
      </c>
    </row>
    <row r="14" spans="1:16" s="2" customFormat="1" ht="11.25">
      <c r="A14" s="104" t="s">
        <v>27</v>
      </c>
      <c r="B14" s="73" t="s">
        <v>28</v>
      </c>
      <c r="C14" s="80" t="s">
        <v>29</v>
      </c>
      <c r="D14" s="80">
        <v>1</v>
      </c>
      <c r="E14" s="80">
        <v>183</v>
      </c>
      <c r="F14" s="80">
        <v>165</v>
      </c>
      <c r="G14" s="80">
        <v>76</v>
      </c>
      <c r="H14" s="80">
        <v>9</v>
      </c>
      <c r="I14" s="18">
        <f>SUM(C14:H14)</f>
        <v>434</v>
      </c>
      <c r="J14" s="80" t="s">
        <v>29</v>
      </c>
      <c r="K14" s="80">
        <v>2</v>
      </c>
      <c r="L14" s="80">
        <v>293</v>
      </c>
      <c r="M14" s="80">
        <v>173</v>
      </c>
      <c r="N14" s="80">
        <v>54</v>
      </c>
      <c r="O14" s="80">
        <v>10</v>
      </c>
      <c r="P14" s="18">
        <f>SUM(J14:O14)</f>
        <v>532</v>
      </c>
    </row>
    <row r="15" spans="1:16" s="2" customFormat="1" ht="11.25">
      <c r="A15" s="105"/>
      <c r="B15" s="73" t="s">
        <v>30</v>
      </c>
      <c r="C15" s="80" t="s">
        <v>29</v>
      </c>
      <c r="D15" s="80">
        <v>1</v>
      </c>
      <c r="E15" s="80">
        <v>139</v>
      </c>
      <c r="F15" s="80">
        <v>119</v>
      </c>
      <c r="G15" s="80">
        <v>25</v>
      </c>
      <c r="H15" s="80">
        <v>44</v>
      </c>
      <c r="I15" s="18">
        <f t="shared" ref="I15:I73" si="0">SUM(C15:H15)</f>
        <v>328</v>
      </c>
      <c r="J15" s="80" t="s">
        <v>29</v>
      </c>
      <c r="K15" s="80">
        <v>1</v>
      </c>
      <c r="L15" s="80">
        <v>218</v>
      </c>
      <c r="M15" s="80">
        <v>133</v>
      </c>
      <c r="N15" s="80">
        <v>24</v>
      </c>
      <c r="O15" s="80">
        <v>52</v>
      </c>
      <c r="P15" s="18">
        <f t="shared" ref="P15:P73" si="1">SUM(J15:O15)</f>
        <v>428</v>
      </c>
    </row>
    <row r="16" spans="1:16" s="2" customFormat="1" ht="11.25">
      <c r="A16" s="105"/>
      <c r="B16" s="73" t="s">
        <v>31</v>
      </c>
      <c r="C16" s="80" t="s">
        <v>29</v>
      </c>
      <c r="D16" s="80" t="s">
        <v>29</v>
      </c>
      <c r="E16" s="80">
        <v>195</v>
      </c>
      <c r="F16" s="80">
        <v>167</v>
      </c>
      <c r="G16" s="80">
        <v>99</v>
      </c>
      <c r="H16" s="80">
        <v>280</v>
      </c>
      <c r="I16" s="18">
        <f t="shared" si="0"/>
        <v>741</v>
      </c>
      <c r="J16" s="80" t="s">
        <v>29</v>
      </c>
      <c r="K16" s="80" t="s">
        <v>29</v>
      </c>
      <c r="L16" s="80">
        <v>104</v>
      </c>
      <c r="M16" s="80">
        <v>170</v>
      </c>
      <c r="N16" s="80">
        <v>99</v>
      </c>
      <c r="O16" s="80">
        <v>280</v>
      </c>
      <c r="P16" s="18">
        <f t="shared" si="1"/>
        <v>653</v>
      </c>
    </row>
    <row r="17" spans="1:16" s="2" customFormat="1" ht="11.25">
      <c r="A17" s="105"/>
      <c r="B17" s="73" t="s">
        <v>32</v>
      </c>
      <c r="C17" s="80" t="s">
        <v>29</v>
      </c>
      <c r="D17" s="80" t="s">
        <v>29</v>
      </c>
      <c r="E17" s="80">
        <v>114</v>
      </c>
      <c r="F17" s="80">
        <v>213</v>
      </c>
      <c r="G17" s="80">
        <v>61</v>
      </c>
      <c r="H17" s="80">
        <v>106</v>
      </c>
      <c r="I17" s="18">
        <f t="shared" si="0"/>
        <v>494</v>
      </c>
      <c r="J17" s="80" t="s">
        <v>29</v>
      </c>
      <c r="K17" s="80" t="s">
        <v>29</v>
      </c>
      <c r="L17" s="80">
        <v>92</v>
      </c>
      <c r="M17" s="80">
        <v>212</v>
      </c>
      <c r="N17" s="80">
        <v>53</v>
      </c>
      <c r="O17" s="80">
        <v>199</v>
      </c>
      <c r="P17" s="18">
        <f t="shared" si="1"/>
        <v>556</v>
      </c>
    </row>
    <row r="18" spans="1:16" s="2" customFormat="1" ht="11.25">
      <c r="A18" s="105"/>
      <c r="B18" s="73" t="s">
        <v>33</v>
      </c>
      <c r="C18" s="80" t="s">
        <v>29</v>
      </c>
      <c r="D18" s="80" t="s">
        <v>29</v>
      </c>
      <c r="E18" s="80">
        <v>336</v>
      </c>
      <c r="F18" s="80">
        <v>309</v>
      </c>
      <c r="G18" s="80">
        <v>20</v>
      </c>
      <c r="H18" s="80">
        <v>76</v>
      </c>
      <c r="I18" s="18">
        <f t="shared" si="0"/>
        <v>741</v>
      </c>
      <c r="J18" s="80" t="s">
        <v>29</v>
      </c>
      <c r="K18" s="80" t="s">
        <v>29</v>
      </c>
      <c r="L18" s="80">
        <v>311</v>
      </c>
      <c r="M18" s="80">
        <v>325</v>
      </c>
      <c r="N18" s="80">
        <v>58</v>
      </c>
      <c r="O18" s="80">
        <v>92</v>
      </c>
      <c r="P18" s="18">
        <f t="shared" si="1"/>
        <v>786</v>
      </c>
    </row>
    <row r="19" spans="1:16" s="2" customFormat="1" ht="11.25">
      <c r="A19" s="105"/>
      <c r="B19" s="73" t="s">
        <v>34</v>
      </c>
      <c r="C19" s="80" t="s">
        <v>29</v>
      </c>
      <c r="D19" s="80">
        <v>1</v>
      </c>
      <c r="E19" s="80">
        <v>219</v>
      </c>
      <c r="F19" s="80">
        <v>154</v>
      </c>
      <c r="G19" s="80">
        <v>70</v>
      </c>
      <c r="H19" s="80">
        <v>42</v>
      </c>
      <c r="I19" s="18">
        <f t="shared" si="0"/>
        <v>486</v>
      </c>
      <c r="J19" s="80" t="s">
        <v>29</v>
      </c>
      <c r="K19" s="80">
        <v>0</v>
      </c>
      <c r="L19" s="80">
        <v>183</v>
      </c>
      <c r="M19" s="80">
        <v>181</v>
      </c>
      <c r="N19" s="80">
        <v>55</v>
      </c>
      <c r="O19" s="80">
        <v>41</v>
      </c>
      <c r="P19" s="18">
        <f t="shared" si="1"/>
        <v>460</v>
      </c>
    </row>
    <row r="20" spans="1:16" s="2" customFormat="1" ht="11.25">
      <c r="A20" s="105"/>
      <c r="B20" s="73" t="s">
        <v>35</v>
      </c>
      <c r="C20" s="80" t="s">
        <v>29</v>
      </c>
      <c r="D20" s="80" t="s">
        <v>29</v>
      </c>
      <c r="E20" s="80">
        <v>198</v>
      </c>
      <c r="F20" s="80">
        <v>173</v>
      </c>
      <c r="G20" s="80">
        <v>40</v>
      </c>
      <c r="H20" s="80">
        <v>42</v>
      </c>
      <c r="I20" s="18">
        <f t="shared" si="0"/>
        <v>453</v>
      </c>
      <c r="J20" s="80" t="s">
        <v>29</v>
      </c>
      <c r="K20" s="80" t="s">
        <v>29</v>
      </c>
      <c r="L20" s="80">
        <v>67</v>
      </c>
      <c r="M20" s="80">
        <v>159</v>
      </c>
      <c r="N20" s="80">
        <v>51</v>
      </c>
      <c r="O20" s="80">
        <v>48</v>
      </c>
      <c r="P20" s="18">
        <f t="shared" si="1"/>
        <v>325</v>
      </c>
    </row>
    <row r="21" spans="1:16" s="2" customFormat="1" ht="11.25">
      <c r="A21" s="106"/>
      <c r="B21" s="73" t="s">
        <v>36</v>
      </c>
      <c r="C21" s="80">
        <v>7842</v>
      </c>
      <c r="D21" s="80" t="s">
        <v>29</v>
      </c>
      <c r="E21" s="80" t="s">
        <v>29</v>
      </c>
      <c r="F21" s="80" t="s">
        <v>29</v>
      </c>
      <c r="G21" s="80" t="s">
        <v>29</v>
      </c>
      <c r="H21" s="80" t="s">
        <v>29</v>
      </c>
      <c r="I21" s="18">
        <f t="shared" si="0"/>
        <v>7842</v>
      </c>
      <c r="J21" s="80">
        <v>7842</v>
      </c>
      <c r="K21" s="80" t="s">
        <v>29</v>
      </c>
      <c r="L21" s="80" t="s">
        <v>29</v>
      </c>
      <c r="M21" s="80" t="s">
        <v>29</v>
      </c>
      <c r="N21" s="80" t="s">
        <v>29</v>
      </c>
      <c r="O21" s="80" t="s">
        <v>29</v>
      </c>
      <c r="P21" s="18">
        <f t="shared" si="1"/>
        <v>7842</v>
      </c>
    </row>
    <row r="22" spans="1:16" s="2" customFormat="1" ht="11.25">
      <c r="A22" s="104" t="s">
        <v>37</v>
      </c>
      <c r="B22" s="74" t="s">
        <v>28</v>
      </c>
      <c r="C22" s="80" t="s">
        <v>29</v>
      </c>
      <c r="D22" s="80">
        <v>1</v>
      </c>
      <c r="E22" s="80">
        <v>171</v>
      </c>
      <c r="F22" s="80">
        <v>355</v>
      </c>
      <c r="G22" s="80">
        <v>33</v>
      </c>
      <c r="H22" s="80">
        <v>122</v>
      </c>
      <c r="I22" s="18">
        <f t="shared" si="0"/>
        <v>682</v>
      </c>
      <c r="J22" s="80" t="s">
        <v>29</v>
      </c>
      <c r="K22" s="80">
        <v>1</v>
      </c>
      <c r="L22" s="80">
        <v>249</v>
      </c>
      <c r="M22" s="80">
        <v>201</v>
      </c>
      <c r="N22" s="80">
        <v>70</v>
      </c>
      <c r="O22" s="80">
        <v>93</v>
      </c>
      <c r="P22" s="18">
        <f t="shared" si="1"/>
        <v>614</v>
      </c>
    </row>
    <row r="23" spans="1:16" s="2" customFormat="1" ht="11.25">
      <c r="A23" s="105"/>
      <c r="B23" s="74" t="s">
        <v>30</v>
      </c>
      <c r="C23" s="80" t="s">
        <v>29</v>
      </c>
      <c r="D23" s="80">
        <v>1</v>
      </c>
      <c r="E23" s="80">
        <v>229</v>
      </c>
      <c r="F23" s="80">
        <v>325</v>
      </c>
      <c r="G23" s="80">
        <v>16</v>
      </c>
      <c r="H23" s="80">
        <v>90</v>
      </c>
      <c r="I23" s="18">
        <f t="shared" si="0"/>
        <v>661</v>
      </c>
      <c r="J23" s="80" t="s">
        <v>29</v>
      </c>
      <c r="K23" s="80" t="s">
        <v>29</v>
      </c>
      <c r="L23" s="80">
        <v>213</v>
      </c>
      <c r="M23" s="80">
        <v>163</v>
      </c>
      <c r="N23" s="80">
        <v>105</v>
      </c>
      <c r="O23" s="80">
        <v>45</v>
      </c>
      <c r="P23" s="18">
        <f t="shared" si="1"/>
        <v>526</v>
      </c>
    </row>
    <row r="24" spans="1:16" s="2" customFormat="1" ht="11.25">
      <c r="A24" s="105"/>
      <c r="B24" s="74" t="s">
        <v>31</v>
      </c>
      <c r="C24" s="80" t="s">
        <v>29</v>
      </c>
      <c r="D24" s="80">
        <v>1</v>
      </c>
      <c r="E24" s="80">
        <v>208</v>
      </c>
      <c r="F24" s="80">
        <v>335</v>
      </c>
      <c r="G24" s="80">
        <v>29</v>
      </c>
      <c r="H24" s="80">
        <v>110</v>
      </c>
      <c r="I24" s="18">
        <f t="shared" si="0"/>
        <v>683</v>
      </c>
      <c r="J24" s="80" t="s">
        <v>29</v>
      </c>
      <c r="K24" s="80" t="s">
        <v>29</v>
      </c>
      <c r="L24" s="80">
        <v>233</v>
      </c>
      <c r="M24" s="80">
        <v>188</v>
      </c>
      <c r="N24" s="80">
        <v>109</v>
      </c>
      <c r="O24" s="80">
        <v>98</v>
      </c>
      <c r="P24" s="18">
        <f t="shared" si="1"/>
        <v>628</v>
      </c>
    </row>
    <row r="25" spans="1:16" s="2" customFormat="1" ht="11.25">
      <c r="A25" s="105"/>
      <c r="B25" s="74" t="s">
        <v>32</v>
      </c>
      <c r="C25" s="80" t="s">
        <v>29</v>
      </c>
      <c r="D25" s="80">
        <v>1</v>
      </c>
      <c r="E25" s="80">
        <v>273</v>
      </c>
      <c r="F25" s="80">
        <v>228</v>
      </c>
      <c r="G25" s="80">
        <v>27</v>
      </c>
      <c r="H25" s="80">
        <v>93</v>
      </c>
      <c r="I25" s="18">
        <f t="shared" si="0"/>
        <v>622</v>
      </c>
      <c r="J25" s="80" t="s">
        <v>29</v>
      </c>
      <c r="K25" s="80" t="s">
        <v>29</v>
      </c>
      <c r="L25" s="80">
        <v>192</v>
      </c>
      <c r="M25" s="80">
        <v>157</v>
      </c>
      <c r="N25" s="80">
        <v>104</v>
      </c>
      <c r="O25" s="80">
        <v>137</v>
      </c>
      <c r="P25" s="18">
        <f t="shared" si="1"/>
        <v>590</v>
      </c>
    </row>
    <row r="26" spans="1:16" s="2" customFormat="1" ht="11.25">
      <c r="A26" s="105"/>
      <c r="B26" s="74" t="s">
        <v>33</v>
      </c>
      <c r="C26" s="80" t="s">
        <v>29</v>
      </c>
      <c r="D26" s="80" t="s">
        <v>29</v>
      </c>
      <c r="E26" s="80">
        <v>188</v>
      </c>
      <c r="F26" s="80">
        <v>333</v>
      </c>
      <c r="G26" s="80">
        <v>35</v>
      </c>
      <c r="H26" s="80">
        <v>120</v>
      </c>
      <c r="I26" s="18">
        <f t="shared" si="0"/>
        <v>676</v>
      </c>
      <c r="J26" s="80" t="s">
        <v>29</v>
      </c>
      <c r="K26" s="80">
        <v>1</v>
      </c>
      <c r="L26" s="80">
        <v>244</v>
      </c>
      <c r="M26" s="80">
        <v>168</v>
      </c>
      <c r="N26" s="80">
        <v>153</v>
      </c>
      <c r="O26" s="80">
        <v>125</v>
      </c>
      <c r="P26" s="18">
        <f t="shared" si="1"/>
        <v>691</v>
      </c>
    </row>
    <row r="27" spans="1:16" s="2" customFormat="1" ht="11.25">
      <c r="A27" s="105"/>
      <c r="B27" s="74" t="s">
        <v>34</v>
      </c>
      <c r="C27" s="80" t="s">
        <v>29</v>
      </c>
      <c r="D27" s="80">
        <v>2</v>
      </c>
      <c r="E27" s="80">
        <v>332</v>
      </c>
      <c r="F27" s="80">
        <v>182</v>
      </c>
      <c r="G27" s="80">
        <v>40</v>
      </c>
      <c r="H27" s="80">
        <v>22</v>
      </c>
      <c r="I27" s="18">
        <f t="shared" si="0"/>
        <v>578</v>
      </c>
      <c r="J27" s="80" t="s">
        <v>29</v>
      </c>
      <c r="K27" s="80">
        <v>2</v>
      </c>
      <c r="L27" s="80">
        <v>345</v>
      </c>
      <c r="M27" s="80">
        <v>218</v>
      </c>
      <c r="N27" s="80">
        <v>32</v>
      </c>
      <c r="O27" s="80">
        <v>122</v>
      </c>
      <c r="P27" s="18">
        <f t="shared" ref="P27:P32" si="2">SUM(J27:O27)</f>
        <v>719</v>
      </c>
    </row>
    <row r="28" spans="1:16" s="2" customFormat="1" ht="11.25">
      <c r="A28" s="105"/>
      <c r="B28" s="74" t="s">
        <v>35</v>
      </c>
      <c r="C28" s="80" t="s">
        <v>29</v>
      </c>
      <c r="D28" s="80">
        <v>0</v>
      </c>
      <c r="E28" s="80">
        <v>283</v>
      </c>
      <c r="F28" s="80">
        <v>215</v>
      </c>
      <c r="G28" s="80">
        <v>75</v>
      </c>
      <c r="H28" s="80">
        <v>19</v>
      </c>
      <c r="I28" s="18">
        <f t="shared" si="0"/>
        <v>592</v>
      </c>
      <c r="J28" s="80" t="s">
        <v>29</v>
      </c>
      <c r="K28" s="80">
        <v>1</v>
      </c>
      <c r="L28" s="80">
        <v>268</v>
      </c>
      <c r="M28" s="80">
        <v>246</v>
      </c>
      <c r="N28" s="80">
        <v>22</v>
      </c>
      <c r="O28" s="80">
        <v>115</v>
      </c>
      <c r="P28" s="18">
        <f t="shared" si="2"/>
        <v>652</v>
      </c>
    </row>
    <row r="29" spans="1:16" s="2" customFormat="1" ht="11.25">
      <c r="A29" s="105"/>
      <c r="B29" s="73" t="s">
        <v>38</v>
      </c>
      <c r="C29" s="80" t="s">
        <v>29</v>
      </c>
      <c r="D29" s="80" t="s">
        <v>29</v>
      </c>
      <c r="E29" s="80">
        <v>454</v>
      </c>
      <c r="F29" s="80">
        <v>544</v>
      </c>
      <c r="G29" s="80">
        <v>72</v>
      </c>
      <c r="H29" s="80">
        <v>0</v>
      </c>
      <c r="I29" s="18">
        <f t="shared" si="0"/>
        <v>1070</v>
      </c>
      <c r="J29" s="80" t="s">
        <v>29</v>
      </c>
      <c r="K29" s="80" t="s">
        <v>29</v>
      </c>
      <c r="L29" s="80">
        <v>246</v>
      </c>
      <c r="M29" s="80">
        <v>322</v>
      </c>
      <c r="N29" s="80">
        <v>320</v>
      </c>
      <c r="O29" s="80">
        <v>0</v>
      </c>
      <c r="P29" s="18">
        <f t="shared" si="2"/>
        <v>888</v>
      </c>
    </row>
    <row r="30" spans="1:16" s="2" customFormat="1" ht="11.25">
      <c r="A30" s="105"/>
      <c r="B30" s="73" t="s">
        <v>39</v>
      </c>
      <c r="C30" s="80" t="s">
        <v>29</v>
      </c>
      <c r="D30" s="80" t="s">
        <v>29</v>
      </c>
      <c r="E30" s="80">
        <v>320</v>
      </c>
      <c r="F30" s="80">
        <v>322</v>
      </c>
      <c r="G30" s="80">
        <v>74</v>
      </c>
      <c r="H30" s="80">
        <v>0</v>
      </c>
      <c r="I30" s="18">
        <f t="shared" si="0"/>
        <v>716</v>
      </c>
      <c r="J30" s="80" t="s">
        <v>29</v>
      </c>
      <c r="K30" s="80" t="s">
        <v>29</v>
      </c>
      <c r="L30" s="80">
        <v>233</v>
      </c>
      <c r="M30" s="80">
        <v>200</v>
      </c>
      <c r="N30" s="80">
        <v>88</v>
      </c>
      <c r="O30" s="80">
        <v>0</v>
      </c>
      <c r="P30" s="18">
        <f t="shared" si="2"/>
        <v>521</v>
      </c>
    </row>
    <row r="31" spans="1:16" s="2" customFormat="1" ht="11.25">
      <c r="A31" s="106"/>
      <c r="B31" s="73" t="s">
        <v>36</v>
      </c>
      <c r="C31" s="80">
        <v>8438</v>
      </c>
      <c r="D31" s="80" t="s">
        <v>29</v>
      </c>
      <c r="E31" s="80" t="s">
        <v>29</v>
      </c>
      <c r="F31" s="80" t="s">
        <v>29</v>
      </c>
      <c r="G31" s="80" t="s">
        <v>29</v>
      </c>
      <c r="H31" s="80" t="s">
        <v>29</v>
      </c>
      <c r="I31" s="18">
        <f t="shared" si="0"/>
        <v>8438</v>
      </c>
      <c r="J31" s="80">
        <v>8438</v>
      </c>
      <c r="K31" s="80" t="s">
        <v>29</v>
      </c>
      <c r="L31" s="80" t="s">
        <v>29</v>
      </c>
      <c r="M31" s="80" t="s">
        <v>29</v>
      </c>
      <c r="N31" s="80" t="s">
        <v>29</v>
      </c>
      <c r="O31" s="80" t="s">
        <v>29</v>
      </c>
      <c r="P31" s="18">
        <f t="shared" si="2"/>
        <v>8438</v>
      </c>
    </row>
    <row r="32" spans="1:16" s="2" customFormat="1" ht="12" thickBot="1">
      <c r="A32" s="99" t="s">
        <v>40</v>
      </c>
      <c r="B32" s="100"/>
      <c r="C32" s="80" t="s">
        <v>29</v>
      </c>
      <c r="D32" s="80">
        <v>37</v>
      </c>
      <c r="E32" s="80">
        <v>607</v>
      </c>
      <c r="F32" s="80">
        <v>401</v>
      </c>
      <c r="G32" s="80">
        <v>30</v>
      </c>
      <c r="H32" s="80">
        <v>172</v>
      </c>
      <c r="I32" s="18">
        <f t="shared" si="0"/>
        <v>1247</v>
      </c>
      <c r="J32" s="80" t="s">
        <v>29</v>
      </c>
      <c r="K32" s="80">
        <v>36</v>
      </c>
      <c r="L32" s="80">
        <v>793</v>
      </c>
      <c r="M32" s="80">
        <v>377</v>
      </c>
      <c r="N32" s="80">
        <v>72</v>
      </c>
      <c r="O32" s="80">
        <v>141</v>
      </c>
      <c r="P32" s="18">
        <f t="shared" si="2"/>
        <v>1419</v>
      </c>
    </row>
    <row r="33" spans="1:16" s="2" customFormat="1" ht="12" thickBot="1">
      <c r="A33" s="107" t="s">
        <v>41</v>
      </c>
      <c r="B33" s="73" t="s">
        <v>28</v>
      </c>
      <c r="C33" s="80">
        <v>0</v>
      </c>
      <c r="D33" s="80">
        <v>0</v>
      </c>
      <c r="E33" s="80">
        <v>223</v>
      </c>
      <c r="F33" s="80">
        <v>936</v>
      </c>
      <c r="G33" s="80">
        <v>0</v>
      </c>
      <c r="H33" s="80">
        <v>143</v>
      </c>
      <c r="I33" s="18">
        <f t="shared" si="0"/>
        <v>1302</v>
      </c>
      <c r="J33" s="80">
        <v>0</v>
      </c>
      <c r="K33" s="80">
        <v>0</v>
      </c>
      <c r="L33" s="80">
        <v>122</v>
      </c>
      <c r="M33" s="80">
        <v>175</v>
      </c>
      <c r="N33" s="80">
        <v>0</v>
      </c>
      <c r="O33" s="80">
        <v>222</v>
      </c>
      <c r="P33" s="18">
        <f t="shared" si="1"/>
        <v>519</v>
      </c>
    </row>
    <row r="34" spans="1:16" s="2" customFormat="1" ht="12" thickBot="1">
      <c r="A34" s="108"/>
      <c r="B34" s="73" t="s">
        <v>30</v>
      </c>
      <c r="C34" s="80">
        <v>0</v>
      </c>
      <c r="D34" s="80">
        <v>0</v>
      </c>
      <c r="E34" s="80">
        <v>214</v>
      </c>
      <c r="F34" s="80">
        <v>926</v>
      </c>
      <c r="G34" s="80">
        <v>0</v>
      </c>
      <c r="H34" s="80">
        <v>133</v>
      </c>
      <c r="I34" s="18">
        <f t="shared" si="0"/>
        <v>1273</v>
      </c>
      <c r="J34" s="80">
        <v>0</v>
      </c>
      <c r="K34" s="80">
        <v>0</v>
      </c>
      <c r="L34" s="80">
        <v>119</v>
      </c>
      <c r="M34" s="80">
        <v>212</v>
      </c>
      <c r="N34" s="80">
        <v>0</v>
      </c>
      <c r="O34" s="80">
        <v>200</v>
      </c>
      <c r="P34" s="75">
        <f t="shared" si="1"/>
        <v>531</v>
      </c>
    </row>
    <row r="35" spans="1:16" s="2" customFormat="1" ht="12" thickBot="1">
      <c r="A35" s="108"/>
      <c r="B35" s="73" t="s">
        <v>31</v>
      </c>
      <c r="C35" s="80">
        <v>0</v>
      </c>
      <c r="D35" s="80">
        <v>0</v>
      </c>
      <c r="E35" s="80">
        <v>225</v>
      </c>
      <c r="F35" s="80">
        <v>876</v>
      </c>
      <c r="G35" s="80">
        <v>0</v>
      </c>
      <c r="H35" s="80">
        <v>126</v>
      </c>
      <c r="I35" s="18">
        <f t="shared" si="0"/>
        <v>1227</v>
      </c>
      <c r="J35" s="80">
        <v>0</v>
      </c>
      <c r="K35" s="80">
        <v>0</v>
      </c>
      <c r="L35" s="80">
        <v>244</v>
      </c>
      <c r="M35" s="80">
        <v>151</v>
      </c>
      <c r="N35" s="80">
        <v>0</v>
      </c>
      <c r="O35" s="80">
        <v>196</v>
      </c>
      <c r="P35" s="75">
        <f t="shared" si="1"/>
        <v>591</v>
      </c>
    </row>
    <row r="36" spans="1:16" s="2" customFormat="1" ht="12" thickBot="1">
      <c r="A36" s="108"/>
      <c r="B36" s="73" t="s">
        <v>32</v>
      </c>
      <c r="C36" s="80">
        <v>0</v>
      </c>
      <c r="D36" s="80">
        <v>0</v>
      </c>
      <c r="E36" s="80">
        <v>325</v>
      </c>
      <c r="F36" s="80">
        <v>1188</v>
      </c>
      <c r="G36" s="80">
        <v>0</v>
      </c>
      <c r="H36" s="80">
        <v>118</v>
      </c>
      <c r="I36" s="18">
        <f t="shared" si="0"/>
        <v>1631</v>
      </c>
      <c r="J36" s="80">
        <v>0</v>
      </c>
      <c r="K36" s="80">
        <v>0</v>
      </c>
      <c r="L36" s="80">
        <v>555</v>
      </c>
      <c r="M36" s="80">
        <v>215</v>
      </c>
      <c r="N36" s="80">
        <v>0</v>
      </c>
      <c r="O36" s="80">
        <v>280</v>
      </c>
      <c r="P36" s="75">
        <f t="shared" si="1"/>
        <v>1050</v>
      </c>
    </row>
    <row r="37" spans="1:16" s="2" customFormat="1" ht="12" thickBot="1">
      <c r="A37" s="76" t="s">
        <v>42</v>
      </c>
      <c r="B37" s="77"/>
      <c r="C37" s="80">
        <v>20</v>
      </c>
      <c r="D37" s="80" t="s">
        <v>29</v>
      </c>
      <c r="E37" s="80">
        <v>144</v>
      </c>
      <c r="F37" s="80">
        <v>295</v>
      </c>
      <c r="G37" s="80">
        <v>3</v>
      </c>
      <c r="H37" s="80">
        <v>124</v>
      </c>
      <c r="I37" s="18">
        <f t="shared" si="0"/>
        <v>586</v>
      </c>
      <c r="J37" s="80">
        <v>21</v>
      </c>
      <c r="K37" s="80" t="s">
        <v>29</v>
      </c>
      <c r="L37" s="80">
        <v>180</v>
      </c>
      <c r="M37" s="80">
        <v>232</v>
      </c>
      <c r="N37" s="80">
        <v>2</v>
      </c>
      <c r="O37" s="80">
        <v>133</v>
      </c>
      <c r="P37" s="75">
        <f t="shared" si="1"/>
        <v>568</v>
      </c>
    </row>
    <row r="38" spans="1:16" s="2" customFormat="1" ht="12" thickBot="1">
      <c r="A38" s="101" t="s">
        <v>43</v>
      </c>
      <c r="B38" s="73" t="s">
        <v>28</v>
      </c>
      <c r="C38" s="80">
        <v>0</v>
      </c>
      <c r="D38" s="80">
        <v>2</v>
      </c>
      <c r="E38" s="80">
        <v>30</v>
      </c>
      <c r="F38" s="80">
        <v>127</v>
      </c>
      <c r="G38" s="80">
        <v>0</v>
      </c>
      <c r="H38" s="80">
        <v>86</v>
      </c>
      <c r="I38" s="75">
        <f t="shared" si="0"/>
        <v>245</v>
      </c>
      <c r="J38" s="80">
        <v>0</v>
      </c>
      <c r="K38" s="80">
        <v>2</v>
      </c>
      <c r="L38" s="80">
        <v>127</v>
      </c>
      <c r="M38" s="80">
        <v>128</v>
      </c>
      <c r="N38" s="80">
        <v>0</v>
      </c>
      <c r="O38" s="80">
        <v>78</v>
      </c>
      <c r="P38" s="18">
        <f t="shared" si="1"/>
        <v>335</v>
      </c>
    </row>
    <row r="39" spans="1:16" s="2" customFormat="1" ht="12" thickBot="1">
      <c r="A39" s="102"/>
      <c r="B39" s="73" t="s">
        <v>44</v>
      </c>
      <c r="C39" s="80">
        <v>0</v>
      </c>
      <c r="D39" s="80">
        <v>2</v>
      </c>
      <c r="E39" s="80">
        <v>41</v>
      </c>
      <c r="F39" s="80">
        <v>161</v>
      </c>
      <c r="G39" s="80">
        <v>0</v>
      </c>
      <c r="H39" s="80">
        <v>94</v>
      </c>
      <c r="I39" s="75">
        <f t="shared" si="0"/>
        <v>298</v>
      </c>
      <c r="J39" s="80">
        <v>0</v>
      </c>
      <c r="K39" s="80">
        <v>2</v>
      </c>
      <c r="L39" s="80">
        <v>63</v>
      </c>
      <c r="M39" s="80">
        <v>158</v>
      </c>
      <c r="N39" s="80">
        <v>0</v>
      </c>
      <c r="O39" s="80">
        <v>96</v>
      </c>
      <c r="P39" s="18">
        <f t="shared" si="1"/>
        <v>319</v>
      </c>
    </row>
    <row r="40" spans="1:16" s="2" customFormat="1" ht="12" thickBot="1">
      <c r="A40" s="101" t="s">
        <v>45</v>
      </c>
      <c r="B40" s="73" t="s">
        <v>28</v>
      </c>
      <c r="C40" s="80">
        <v>0</v>
      </c>
      <c r="D40" s="80">
        <v>6</v>
      </c>
      <c r="E40" s="80">
        <v>378</v>
      </c>
      <c r="F40" s="80">
        <v>415</v>
      </c>
      <c r="G40" s="80">
        <v>0</v>
      </c>
      <c r="H40" s="80">
        <v>616</v>
      </c>
      <c r="I40" s="75">
        <f t="shared" si="0"/>
        <v>1415</v>
      </c>
      <c r="J40" s="80">
        <v>0</v>
      </c>
      <c r="K40" s="80">
        <v>4</v>
      </c>
      <c r="L40" s="80">
        <v>227</v>
      </c>
      <c r="M40" s="80">
        <v>339</v>
      </c>
      <c r="N40" s="80">
        <v>15</v>
      </c>
      <c r="O40" s="80">
        <v>516</v>
      </c>
      <c r="P40" s="18">
        <f t="shared" si="1"/>
        <v>1101</v>
      </c>
    </row>
    <row r="41" spans="1:16" s="2" customFormat="1" ht="12" thickBot="1">
      <c r="A41" s="102"/>
      <c r="B41" s="73" t="s">
        <v>44</v>
      </c>
      <c r="C41" s="80">
        <v>0</v>
      </c>
      <c r="D41" s="80">
        <v>9</v>
      </c>
      <c r="E41" s="80">
        <v>236</v>
      </c>
      <c r="F41" s="80">
        <v>416</v>
      </c>
      <c r="G41" s="80">
        <v>0</v>
      </c>
      <c r="H41" s="80">
        <v>431</v>
      </c>
      <c r="I41" s="75">
        <f t="shared" si="0"/>
        <v>1092</v>
      </c>
      <c r="J41" s="80">
        <v>0</v>
      </c>
      <c r="K41" s="80">
        <v>4</v>
      </c>
      <c r="L41" s="80">
        <v>210</v>
      </c>
      <c r="M41" s="80">
        <v>285</v>
      </c>
      <c r="N41" s="80">
        <v>20</v>
      </c>
      <c r="O41" s="80">
        <v>389</v>
      </c>
      <c r="P41" s="18">
        <f t="shared" si="1"/>
        <v>908</v>
      </c>
    </row>
    <row r="42" spans="1:16" s="2" customFormat="1" ht="12" thickBot="1">
      <c r="A42" s="99" t="s">
        <v>46</v>
      </c>
      <c r="B42" s="100"/>
      <c r="C42" s="87" t="s">
        <v>47</v>
      </c>
      <c r="D42" s="87" t="s">
        <v>47</v>
      </c>
      <c r="E42" s="87" t="s">
        <v>47</v>
      </c>
      <c r="F42" s="87" t="s">
        <v>47</v>
      </c>
      <c r="G42" s="87" t="s">
        <v>47</v>
      </c>
      <c r="H42" s="87" t="s">
        <v>47</v>
      </c>
      <c r="I42" s="75" t="s">
        <v>29</v>
      </c>
      <c r="J42" s="87" t="s">
        <v>47</v>
      </c>
      <c r="K42" s="87" t="s">
        <v>47</v>
      </c>
      <c r="L42" s="87" t="s">
        <v>47</v>
      </c>
      <c r="M42" s="87" t="s">
        <v>47</v>
      </c>
      <c r="N42" s="87" t="s">
        <v>47</v>
      </c>
      <c r="O42" s="87" t="s">
        <v>47</v>
      </c>
      <c r="P42" s="18" t="s">
        <v>29</v>
      </c>
    </row>
    <row r="43" spans="1:16" s="2" customFormat="1" ht="12" thickBot="1">
      <c r="A43" s="78" t="s">
        <v>48</v>
      </c>
      <c r="B43" s="73"/>
      <c r="C43" s="80" t="s">
        <v>29</v>
      </c>
      <c r="D43" s="80">
        <v>5</v>
      </c>
      <c r="E43" s="80">
        <v>202</v>
      </c>
      <c r="F43" s="80">
        <v>391</v>
      </c>
      <c r="G43" s="80">
        <v>0</v>
      </c>
      <c r="H43" s="80">
        <v>308</v>
      </c>
      <c r="I43" s="75">
        <f t="shared" si="0"/>
        <v>906</v>
      </c>
      <c r="J43" s="80" t="s">
        <v>29</v>
      </c>
      <c r="K43" s="80">
        <v>4</v>
      </c>
      <c r="L43" s="80">
        <v>402</v>
      </c>
      <c r="M43" s="80">
        <v>139</v>
      </c>
      <c r="N43" s="80">
        <v>0</v>
      </c>
      <c r="O43" s="80">
        <v>385</v>
      </c>
      <c r="P43" s="18">
        <f t="shared" si="1"/>
        <v>930</v>
      </c>
    </row>
    <row r="44" spans="1:16" s="2" customFormat="1" ht="12" thickBot="1">
      <c r="A44" s="99" t="s">
        <v>49</v>
      </c>
      <c r="B44" s="100"/>
      <c r="C44" s="80" t="s">
        <v>29</v>
      </c>
      <c r="D44" s="80">
        <v>3</v>
      </c>
      <c r="E44" s="80">
        <v>238</v>
      </c>
      <c r="F44" s="80">
        <v>284</v>
      </c>
      <c r="G44" s="80">
        <v>8</v>
      </c>
      <c r="H44" s="80">
        <v>252</v>
      </c>
      <c r="I44" s="75">
        <f t="shared" si="0"/>
        <v>785</v>
      </c>
      <c r="J44" s="81" t="s">
        <v>29</v>
      </c>
      <c r="K44" s="81">
        <v>2</v>
      </c>
      <c r="L44" s="81">
        <v>268</v>
      </c>
      <c r="M44" s="81">
        <v>232</v>
      </c>
      <c r="N44" s="81">
        <v>6</v>
      </c>
      <c r="O44" s="81">
        <v>252</v>
      </c>
      <c r="P44" s="18">
        <f t="shared" si="1"/>
        <v>760</v>
      </c>
    </row>
    <row r="45" spans="1:16" s="2" customFormat="1" ht="12" thickBot="1">
      <c r="A45" s="99" t="s">
        <v>50</v>
      </c>
      <c r="B45" s="100"/>
      <c r="C45" s="81">
        <v>539</v>
      </c>
      <c r="D45" s="81">
        <v>131</v>
      </c>
      <c r="E45" s="81">
        <v>73</v>
      </c>
      <c r="F45" s="81">
        <v>81</v>
      </c>
      <c r="G45" s="81">
        <v>8</v>
      </c>
      <c r="H45" s="81">
        <v>44</v>
      </c>
      <c r="I45" s="75">
        <f t="shared" si="0"/>
        <v>876</v>
      </c>
      <c r="J45" s="81">
        <v>539</v>
      </c>
      <c r="K45" s="81">
        <v>127</v>
      </c>
      <c r="L45" s="81">
        <v>81</v>
      </c>
      <c r="M45" s="81">
        <v>89</v>
      </c>
      <c r="N45" s="81">
        <v>9</v>
      </c>
      <c r="O45" s="81">
        <v>42</v>
      </c>
      <c r="P45" s="75">
        <f t="shared" si="1"/>
        <v>887</v>
      </c>
    </row>
    <row r="46" spans="1:16" s="2" customFormat="1" ht="12" thickBot="1">
      <c r="A46" s="101" t="s">
        <v>51</v>
      </c>
      <c r="B46" s="73" t="s">
        <v>28</v>
      </c>
      <c r="C46" s="81" t="s">
        <v>29</v>
      </c>
      <c r="D46" s="81">
        <v>3</v>
      </c>
      <c r="E46" s="81">
        <v>227</v>
      </c>
      <c r="F46" s="81">
        <v>192</v>
      </c>
      <c r="G46" s="81">
        <v>40</v>
      </c>
      <c r="H46" s="81">
        <v>178</v>
      </c>
      <c r="I46" s="75">
        <f t="shared" si="0"/>
        <v>640</v>
      </c>
      <c r="J46" s="81" t="s">
        <v>29</v>
      </c>
      <c r="K46" s="81">
        <v>1</v>
      </c>
      <c r="L46" s="81">
        <v>245</v>
      </c>
      <c r="M46" s="81">
        <v>255</v>
      </c>
      <c r="N46" s="81">
        <v>31</v>
      </c>
      <c r="O46" s="81">
        <v>211</v>
      </c>
      <c r="P46" s="18">
        <f t="shared" si="1"/>
        <v>743</v>
      </c>
    </row>
    <row r="47" spans="1:16" s="2" customFormat="1" ht="12" thickBot="1">
      <c r="A47" s="102"/>
      <c r="B47" s="73" t="s">
        <v>52</v>
      </c>
      <c r="C47" s="81" t="s">
        <v>29</v>
      </c>
      <c r="D47" s="81">
        <v>4</v>
      </c>
      <c r="E47" s="81">
        <v>266</v>
      </c>
      <c r="F47" s="81">
        <v>229</v>
      </c>
      <c r="G47" s="81">
        <v>38</v>
      </c>
      <c r="H47" s="81">
        <v>157</v>
      </c>
      <c r="I47" s="75">
        <f t="shared" si="0"/>
        <v>694</v>
      </c>
      <c r="J47" s="81" t="s">
        <v>29</v>
      </c>
      <c r="K47" s="81">
        <v>3</v>
      </c>
      <c r="L47" s="81">
        <v>272</v>
      </c>
      <c r="M47" s="81">
        <v>221</v>
      </c>
      <c r="N47" s="81">
        <v>30</v>
      </c>
      <c r="O47" s="81">
        <v>160</v>
      </c>
      <c r="P47" s="18">
        <f t="shared" si="1"/>
        <v>686</v>
      </c>
    </row>
    <row r="48" spans="1:16" s="2" customFormat="1" ht="12" thickBot="1">
      <c r="A48" s="99" t="s">
        <v>53</v>
      </c>
      <c r="B48" s="100"/>
      <c r="C48" s="81">
        <v>388</v>
      </c>
      <c r="D48" s="81">
        <v>283</v>
      </c>
      <c r="E48" s="81">
        <v>84</v>
      </c>
      <c r="F48" s="81">
        <v>261</v>
      </c>
      <c r="G48" s="81">
        <v>0</v>
      </c>
      <c r="H48" s="81">
        <v>30</v>
      </c>
      <c r="I48" s="75">
        <f t="shared" si="0"/>
        <v>1046</v>
      </c>
      <c r="J48" s="81">
        <v>388</v>
      </c>
      <c r="K48" s="81">
        <v>283</v>
      </c>
      <c r="L48" s="81">
        <v>78</v>
      </c>
      <c r="M48" s="81">
        <v>256</v>
      </c>
      <c r="N48" s="81">
        <v>0</v>
      </c>
      <c r="O48" s="81">
        <v>25</v>
      </c>
      <c r="P48" s="18">
        <f t="shared" si="1"/>
        <v>1030</v>
      </c>
    </row>
    <row r="49" spans="1:16" s="2" customFormat="1" ht="12" thickBot="1">
      <c r="A49" s="99" t="s">
        <v>54</v>
      </c>
      <c r="B49" s="100"/>
      <c r="C49" s="81">
        <v>1385</v>
      </c>
      <c r="D49" s="81">
        <v>295</v>
      </c>
      <c r="E49" s="81">
        <v>168</v>
      </c>
      <c r="F49" s="81">
        <v>265</v>
      </c>
      <c r="G49" s="81">
        <v>22</v>
      </c>
      <c r="H49" s="81">
        <v>92</v>
      </c>
      <c r="I49" s="75">
        <f t="shared" si="0"/>
        <v>2227</v>
      </c>
      <c r="J49" s="81">
        <v>1385</v>
      </c>
      <c r="K49" s="81">
        <v>295</v>
      </c>
      <c r="L49" s="81">
        <v>168</v>
      </c>
      <c r="M49" s="81">
        <v>168</v>
      </c>
      <c r="N49" s="81">
        <v>22</v>
      </c>
      <c r="O49" s="81">
        <v>92</v>
      </c>
      <c r="P49" s="18">
        <f t="shared" si="1"/>
        <v>2130</v>
      </c>
    </row>
    <row r="50" spans="1:16" s="2" customFormat="1" ht="12" thickBot="1">
      <c r="A50" s="99" t="s">
        <v>55</v>
      </c>
      <c r="B50" s="100"/>
      <c r="C50" s="81">
        <v>639</v>
      </c>
      <c r="D50" s="81">
        <v>276</v>
      </c>
      <c r="E50" s="81">
        <v>133</v>
      </c>
      <c r="F50" s="81">
        <v>221</v>
      </c>
      <c r="G50" s="81">
        <v>23</v>
      </c>
      <c r="H50" s="81">
        <v>315</v>
      </c>
      <c r="I50" s="75">
        <f t="shared" si="0"/>
        <v>1607</v>
      </c>
      <c r="J50" s="81">
        <v>639</v>
      </c>
      <c r="K50" s="81">
        <v>276</v>
      </c>
      <c r="L50" s="81">
        <v>126</v>
      </c>
      <c r="M50" s="81">
        <v>47</v>
      </c>
      <c r="N50" s="81">
        <v>10</v>
      </c>
      <c r="O50" s="81">
        <v>315</v>
      </c>
      <c r="P50" s="18">
        <f t="shared" si="1"/>
        <v>1413</v>
      </c>
    </row>
    <row r="51" spans="1:16" s="2" customFormat="1" ht="12" thickBot="1">
      <c r="A51" s="101" t="s">
        <v>56</v>
      </c>
      <c r="B51" s="73" t="s">
        <v>28</v>
      </c>
      <c r="C51" s="81" t="s">
        <v>29</v>
      </c>
      <c r="D51" s="81">
        <v>7</v>
      </c>
      <c r="E51" s="81">
        <v>205</v>
      </c>
      <c r="F51" s="81">
        <v>264</v>
      </c>
      <c r="G51" s="81">
        <v>0</v>
      </c>
      <c r="H51" s="81">
        <v>183</v>
      </c>
      <c r="I51" s="75">
        <f t="shared" si="0"/>
        <v>659</v>
      </c>
      <c r="J51" s="81" t="s">
        <v>29</v>
      </c>
      <c r="K51" s="81">
        <v>5</v>
      </c>
      <c r="L51" s="81">
        <v>176</v>
      </c>
      <c r="M51" s="81">
        <v>151</v>
      </c>
      <c r="N51" s="81">
        <v>0</v>
      </c>
      <c r="O51" s="81">
        <v>842</v>
      </c>
      <c r="P51" s="18">
        <f t="shared" si="1"/>
        <v>1174</v>
      </c>
    </row>
    <row r="52" spans="1:16" s="2" customFormat="1" ht="12.75" customHeight="1" thickBot="1">
      <c r="A52" s="102"/>
      <c r="B52" s="73" t="s">
        <v>52</v>
      </c>
      <c r="C52" s="80" t="s">
        <v>29</v>
      </c>
      <c r="D52" s="80">
        <v>11</v>
      </c>
      <c r="E52" s="80">
        <v>190</v>
      </c>
      <c r="F52" s="80">
        <v>238</v>
      </c>
      <c r="G52" s="80">
        <v>0</v>
      </c>
      <c r="H52" s="80">
        <v>146</v>
      </c>
      <c r="I52" s="75">
        <f t="shared" si="0"/>
        <v>585</v>
      </c>
      <c r="J52" s="80" t="s">
        <v>29</v>
      </c>
      <c r="K52" s="80">
        <v>3</v>
      </c>
      <c r="L52" s="80">
        <v>182</v>
      </c>
      <c r="M52" s="80">
        <v>135</v>
      </c>
      <c r="N52" s="80">
        <v>0</v>
      </c>
      <c r="O52" s="80">
        <v>719</v>
      </c>
      <c r="P52" s="18">
        <f t="shared" si="1"/>
        <v>1039</v>
      </c>
    </row>
    <row r="53" spans="1:16" s="2" customFormat="1" ht="12" thickBot="1">
      <c r="A53" s="99" t="s">
        <v>57</v>
      </c>
      <c r="B53" s="100"/>
      <c r="C53" s="81">
        <v>227</v>
      </c>
      <c r="D53" s="81">
        <v>21</v>
      </c>
      <c r="E53" s="81">
        <v>182</v>
      </c>
      <c r="F53" s="81">
        <v>224</v>
      </c>
      <c r="G53" s="81">
        <v>10</v>
      </c>
      <c r="H53" s="81">
        <v>135</v>
      </c>
      <c r="I53" s="75">
        <f t="shared" si="0"/>
        <v>799</v>
      </c>
      <c r="J53" s="81">
        <v>227</v>
      </c>
      <c r="K53" s="81">
        <v>21</v>
      </c>
      <c r="L53" s="81">
        <v>182</v>
      </c>
      <c r="M53" s="81">
        <v>210</v>
      </c>
      <c r="N53" s="81">
        <v>10</v>
      </c>
      <c r="O53" s="81">
        <v>135</v>
      </c>
      <c r="P53" s="18">
        <f t="shared" si="1"/>
        <v>785</v>
      </c>
    </row>
    <row r="54" spans="1:16" s="2" customFormat="1" ht="12" thickBot="1">
      <c r="A54" s="99" t="s">
        <v>58</v>
      </c>
      <c r="B54" s="100"/>
      <c r="C54" s="80">
        <v>38</v>
      </c>
      <c r="D54" s="80">
        <v>11</v>
      </c>
      <c r="E54" s="80">
        <v>197</v>
      </c>
      <c r="F54" s="80">
        <v>259</v>
      </c>
      <c r="G54" s="80">
        <v>11</v>
      </c>
      <c r="H54" s="80">
        <v>465</v>
      </c>
      <c r="I54" s="75">
        <f t="shared" si="0"/>
        <v>981</v>
      </c>
      <c r="J54" s="81">
        <v>38</v>
      </c>
      <c r="K54" s="81">
        <v>9</v>
      </c>
      <c r="L54" s="81">
        <v>201</v>
      </c>
      <c r="M54" s="81">
        <v>321</v>
      </c>
      <c r="N54" s="81">
        <v>22</v>
      </c>
      <c r="O54" s="81">
        <v>381</v>
      </c>
      <c r="P54" s="18">
        <f t="shared" si="1"/>
        <v>972</v>
      </c>
    </row>
    <row r="55" spans="1:16" s="2" customFormat="1" ht="12" thickBot="1">
      <c r="A55" s="99" t="s">
        <v>59</v>
      </c>
      <c r="B55" s="100"/>
      <c r="C55" s="80">
        <v>871</v>
      </c>
      <c r="D55" s="80">
        <v>517</v>
      </c>
      <c r="E55" s="80">
        <v>64</v>
      </c>
      <c r="F55" s="80">
        <v>155</v>
      </c>
      <c r="G55" s="80">
        <v>188</v>
      </c>
      <c r="H55" s="80">
        <v>8</v>
      </c>
      <c r="I55" s="75">
        <f t="shared" si="0"/>
        <v>1803</v>
      </c>
      <c r="J55" s="80">
        <v>871</v>
      </c>
      <c r="K55" s="80">
        <v>517</v>
      </c>
      <c r="L55" s="80">
        <v>64</v>
      </c>
      <c r="M55" s="80">
        <v>185</v>
      </c>
      <c r="N55" s="80">
        <v>188</v>
      </c>
      <c r="O55" s="80">
        <v>8</v>
      </c>
      <c r="P55" s="18">
        <f t="shared" si="1"/>
        <v>1833</v>
      </c>
    </row>
    <row r="56" spans="1:16" s="2" customFormat="1" ht="12" thickBot="1">
      <c r="A56" s="99" t="s">
        <v>60</v>
      </c>
      <c r="B56" s="100"/>
      <c r="C56" s="80">
        <v>583</v>
      </c>
      <c r="D56" s="80">
        <v>239</v>
      </c>
      <c r="E56" s="80">
        <v>87</v>
      </c>
      <c r="F56" s="80">
        <v>138</v>
      </c>
      <c r="G56" s="80">
        <v>54</v>
      </c>
      <c r="H56" s="80">
        <v>71</v>
      </c>
      <c r="I56" s="75">
        <f t="shared" si="0"/>
        <v>1172</v>
      </c>
      <c r="J56" s="80">
        <v>583</v>
      </c>
      <c r="K56" s="80">
        <v>241</v>
      </c>
      <c r="L56" s="80">
        <v>100</v>
      </c>
      <c r="M56" s="80">
        <v>127</v>
      </c>
      <c r="N56" s="80">
        <v>54</v>
      </c>
      <c r="O56" s="80">
        <v>71</v>
      </c>
      <c r="P56" s="18">
        <f t="shared" si="1"/>
        <v>1176</v>
      </c>
    </row>
    <row r="57" spans="1:16" s="2" customFormat="1" ht="12" thickBot="1">
      <c r="A57" s="99" t="s">
        <v>61</v>
      </c>
      <c r="B57" s="100"/>
      <c r="C57" s="81">
        <v>62</v>
      </c>
      <c r="D57" s="81">
        <v>6</v>
      </c>
      <c r="E57" s="81">
        <v>591</v>
      </c>
      <c r="F57" s="81">
        <v>489</v>
      </c>
      <c r="G57" s="81">
        <v>25</v>
      </c>
      <c r="H57" s="81">
        <v>127</v>
      </c>
      <c r="I57" s="75">
        <f t="shared" ref="I57:I59" si="3">SUM(C57:H57)</f>
        <v>1300</v>
      </c>
      <c r="J57" s="81">
        <v>62</v>
      </c>
      <c r="K57" s="81">
        <v>10</v>
      </c>
      <c r="L57" s="81">
        <v>618</v>
      </c>
      <c r="M57" s="81">
        <v>406</v>
      </c>
      <c r="N57" s="81">
        <v>48</v>
      </c>
      <c r="O57" s="81">
        <v>547</v>
      </c>
      <c r="P57" s="18">
        <f t="shared" si="1"/>
        <v>1691</v>
      </c>
    </row>
    <row r="58" spans="1:16" s="2" customFormat="1" ht="12" thickBot="1">
      <c r="A58" s="99" t="s">
        <v>62</v>
      </c>
      <c r="B58" s="100"/>
      <c r="C58" s="81">
        <v>569</v>
      </c>
      <c r="D58" s="81">
        <v>502</v>
      </c>
      <c r="E58" s="81">
        <v>133</v>
      </c>
      <c r="F58" s="81">
        <v>213</v>
      </c>
      <c r="G58" s="81">
        <v>0</v>
      </c>
      <c r="H58" s="81">
        <v>109</v>
      </c>
      <c r="I58" s="75">
        <f t="shared" si="3"/>
        <v>1526</v>
      </c>
      <c r="J58" s="81">
        <v>569</v>
      </c>
      <c r="K58" s="81">
        <v>472</v>
      </c>
      <c r="L58" s="81">
        <v>133</v>
      </c>
      <c r="M58" s="81">
        <v>207</v>
      </c>
      <c r="N58" s="81">
        <v>0</v>
      </c>
      <c r="O58" s="81">
        <v>109</v>
      </c>
      <c r="P58" s="18">
        <f t="shared" si="1"/>
        <v>1490</v>
      </c>
    </row>
    <row r="59" spans="1:16" s="2" customFormat="1" ht="12" thickBot="1">
      <c r="A59" s="101" t="s">
        <v>63</v>
      </c>
      <c r="B59" s="73" t="s">
        <v>28</v>
      </c>
      <c r="C59" s="81">
        <v>5</v>
      </c>
      <c r="D59" s="81">
        <v>0</v>
      </c>
      <c r="E59" s="81">
        <v>218</v>
      </c>
      <c r="F59" s="81">
        <v>251</v>
      </c>
      <c r="G59" s="81">
        <v>28</v>
      </c>
      <c r="H59" s="81">
        <v>217</v>
      </c>
      <c r="I59" s="75">
        <f t="shared" si="3"/>
        <v>719</v>
      </c>
      <c r="J59" s="81">
        <v>5</v>
      </c>
      <c r="K59" s="81">
        <v>0</v>
      </c>
      <c r="L59" s="81">
        <v>219</v>
      </c>
      <c r="M59" s="81">
        <v>145</v>
      </c>
      <c r="N59" s="81">
        <v>43</v>
      </c>
      <c r="O59" s="81">
        <v>234</v>
      </c>
      <c r="P59" s="75">
        <f t="shared" si="1"/>
        <v>646</v>
      </c>
    </row>
    <row r="60" spans="1:16" s="2" customFormat="1" ht="12" customHeight="1" thickBot="1">
      <c r="A60" s="102"/>
      <c r="B60" s="73" t="s">
        <v>52</v>
      </c>
      <c r="C60" s="81">
        <v>1</v>
      </c>
      <c r="D60" s="81">
        <v>0</v>
      </c>
      <c r="E60" s="81">
        <v>269</v>
      </c>
      <c r="F60" s="81">
        <v>316</v>
      </c>
      <c r="G60" s="81">
        <v>58</v>
      </c>
      <c r="H60" s="81">
        <v>298</v>
      </c>
      <c r="I60" s="75">
        <f t="shared" si="0"/>
        <v>942</v>
      </c>
      <c r="J60" s="81">
        <v>1</v>
      </c>
      <c r="K60" s="81">
        <v>0</v>
      </c>
      <c r="L60" s="81">
        <v>256</v>
      </c>
      <c r="M60" s="81">
        <v>175</v>
      </c>
      <c r="N60" s="81">
        <v>49</v>
      </c>
      <c r="O60" s="81">
        <v>298</v>
      </c>
      <c r="P60" s="18">
        <f t="shared" si="1"/>
        <v>779</v>
      </c>
    </row>
    <row r="61" spans="1:16" s="2" customFormat="1" ht="12" thickBot="1">
      <c r="A61" s="101" t="s">
        <v>64</v>
      </c>
      <c r="B61" s="73" t="s">
        <v>28</v>
      </c>
      <c r="C61" s="81">
        <v>0</v>
      </c>
      <c r="D61" s="81">
        <v>14</v>
      </c>
      <c r="E61" s="81">
        <v>480</v>
      </c>
      <c r="F61" s="81">
        <v>605</v>
      </c>
      <c r="G61" s="81">
        <v>27</v>
      </c>
      <c r="H61" s="81">
        <v>375</v>
      </c>
      <c r="I61" s="75">
        <f t="shared" si="0"/>
        <v>1501</v>
      </c>
      <c r="J61" s="81">
        <v>0</v>
      </c>
      <c r="K61" s="81">
        <v>9</v>
      </c>
      <c r="L61" s="86">
        <v>480</v>
      </c>
      <c r="M61" s="81">
        <v>540</v>
      </c>
      <c r="N61" s="81">
        <v>27</v>
      </c>
      <c r="O61" s="81">
        <v>568</v>
      </c>
      <c r="P61" s="18">
        <f>SUM(J61:O61)</f>
        <v>1624</v>
      </c>
    </row>
    <row r="62" spans="1:16" s="2" customFormat="1" ht="12" thickBot="1">
      <c r="A62" s="102"/>
      <c r="B62" s="73" t="s">
        <v>52</v>
      </c>
      <c r="C62" s="81">
        <v>0</v>
      </c>
      <c r="D62" s="81">
        <v>0</v>
      </c>
      <c r="E62" s="81">
        <v>251</v>
      </c>
      <c r="F62" s="81">
        <v>817</v>
      </c>
      <c r="G62" s="81">
        <v>0</v>
      </c>
      <c r="H62" s="81">
        <v>83</v>
      </c>
      <c r="I62" s="75">
        <f t="shared" si="0"/>
        <v>1151</v>
      </c>
      <c r="J62" s="81">
        <v>0</v>
      </c>
      <c r="K62" s="81">
        <v>0</v>
      </c>
      <c r="L62" s="81">
        <v>270</v>
      </c>
      <c r="M62" s="81">
        <v>502</v>
      </c>
      <c r="N62" s="81">
        <v>0</v>
      </c>
      <c r="O62" s="81">
        <v>79</v>
      </c>
      <c r="P62" s="18">
        <f t="shared" si="1"/>
        <v>851</v>
      </c>
    </row>
    <row r="63" spans="1:16" s="2" customFormat="1" ht="12" thickBot="1">
      <c r="A63" s="99" t="s">
        <v>65</v>
      </c>
      <c r="B63" s="100"/>
      <c r="C63" s="81">
        <v>634</v>
      </c>
      <c r="D63" s="81">
        <v>426</v>
      </c>
      <c r="E63" s="81">
        <v>96</v>
      </c>
      <c r="F63" s="81">
        <v>322</v>
      </c>
      <c r="G63" s="81">
        <v>70</v>
      </c>
      <c r="H63" s="81">
        <v>289</v>
      </c>
      <c r="I63" s="75">
        <f t="shared" si="0"/>
        <v>1837</v>
      </c>
      <c r="J63" s="81">
        <v>634</v>
      </c>
      <c r="K63" s="81">
        <v>436</v>
      </c>
      <c r="L63" s="81">
        <v>292</v>
      </c>
      <c r="M63" s="81">
        <v>265</v>
      </c>
      <c r="N63" s="81">
        <v>70</v>
      </c>
      <c r="O63" s="81">
        <v>613</v>
      </c>
      <c r="P63" s="18">
        <f t="shared" si="1"/>
        <v>2310</v>
      </c>
    </row>
    <row r="64" spans="1:16" s="2" customFormat="1" ht="12" thickBot="1">
      <c r="A64" s="99" t="s">
        <v>66</v>
      </c>
      <c r="B64" s="100"/>
      <c r="C64" s="80">
        <v>41</v>
      </c>
      <c r="D64" s="80">
        <v>20</v>
      </c>
      <c r="E64" s="80">
        <v>334</v>
      </c>
      <c r="F64" s="80">
        <v>426</v>
      </c>
      <c r="G64" s="80">
        <v>32</v>
      </c>
      <c r="H64" s="80">
        <v>237</v>
      </c>
      <c r="I64" s="18">
        <f t="shared" si="0"/>
        <v>1090</v>
      </c>
      <c r="J64" s="80">
        <v>41</v>
      </c>
      <c r="K64" s="80">
        <v>15</v>
      </c>
      <c r="L64" s="80">
        <v>368</v>
      </c>
      <c r="M64" s="80">
        <v>141</v>
      </c>
      <c r="N64" s="80">
        <v>179</v>
      </c>
      <c r="O64" s="80">
        <v>166</v>
      </c>
      <c r="P64" s="18">
        <f t="shared" si="1"/>
        <v>910</v>
      </c>
    </row>
    <row r="65" spans="1:16" s="2" customFormat="1" ht="12" thickBot="1">
      <c r="A65" s="99" t="s">
        <v>67</v>
      </c>
      <c r="B65" s="100"/>
      <c r="C65" s="80">
        <v>406</v>
      </c>
      <c r="D65" s="80">
        <v>239</v>
      </c>
      <c r="E65" s="80">
        <v>32</v>
      </c>
      <c r="F65" s="80">
        <v>36</v>
      </c>
      <c r="G65" s="80">
        <v>2</v>
      </c>
      <c r="H65" s="80">
        <v>28</v>
      </c>
      <c r="I65" s="18">
        <f t="shared" si="0"/>
        <v>743</v>
      </c>
      <c r="J65" s="80">
        <v>407</v>
      </c>
      <c r="K65" s="80">
        <v>236</v>
      </c>
      <c r="L65" s="80">
        <v>32</v>
      </c>
      <c r="M65" s="80">
        <v>21</v>
      </c>
      <c r="N65" s="80">
        <v>2</v>
      </c>
      <c r="O65" s="80">
        <v>28</v>
      </c>
      <c r="P65" s="18">
        <f t="shared" si="1"/>
        <v>726</v>
      </c>
    </row>
    <row r="66" spans="1:16" s="2" customFormat="1" ht="12" thickBot="1">
      <c r="A66" s="99" t="s">
        <v>68</v>
      </c>
      <c r="B66" s="100"/>
      <c r="C66" s="80">
        <v>328</v>
      </c>
      <c r="D66" s="80">
        <v>161</v>
      </c>
      <c r="E66" s="80">
        <v>82</v>
      </c>
      <c r="F66" s="80">
        <v>106</v>
      </c>
      <c r="G66" s="80">
        <v>12</v>
      </c>
      <c r="H66" s="80">
        <v>161</v>
      </c>
      <c r="I66" s="18">
        <f t="shared" si="0"/>
        <v>850</v>
      </c>
      <c r="J66" s="80">
        <v>334</v>
      </c>
      <c r="K66" s="80">
        <v>159</v>
      </c>
      <c r="L66" s="80">
        <v>83</v>
      </c>
      <c r="M66" s="80">
        <v>90</v>
      </c>
      <c r="N66" s="80">
        <v>12</v>
      </c>
      <c r="O66" s="80">
        <v>156</v>
      </c>
      <c r="P66" s="18">
        <f t="shared" si="1"/>
        <v>834</v>
      </c>
    </row>
    <row r="67" spans="1:16" s="2" customFormat="1" ht="12" thickBot="1">
      <c r="A67" s="99" t="s">
        <v>69</v>
      </c>
      <c r="B67" s="100"/>
      <c r="C67" s="80">
        <v>219</v>
      </c>
      <c r="D67" s="80">
        <v>71</v>
      </c>
      <c r="E67" s="80">
        <v>30</v>
      </c>
      <c r="F67" s="80">
        <v>4</v>
      </c>
      <c r="G67" s="80">
        <v>50</v>
      </c>
      <c r="H67" s="80">
        <v>0</v>
      </c>
      <c r="I67" s="18">
        <f t="shared" si="0"/>
        <v>374</v>
      </c>
      <c r="J67" s="80">
        <v>219</v>
      </c>
      <c r="K67" s="80">
        <v>71</v>
      </c>
      <c r="L67" s="80">
        <v>30</v>
      </c>
      <c r="M67" s="80">
        <v>18</v>
      </c>
      <c r="N67" s="80">
        <v>50</v>
      </c>
      <c r="O67" s="80">
        <v>0</v>
      </c>
      <c r="P67" s="18">
        <f t="shared" si="1"/>
        <v>388</v>
      </c>
    </row>
    <row r="68" spans="1:16" s="2" customFormat="1" ht="12" thickBot="1">
      <c r="A68" s="99" t="s">
        <v>70</v>
      </c>
      <c r="B68" s="100"/>
      <c r="C68" s="80">
        <v>139</v>
      </c>
      <c r="D68" s="80">
        <v>0</v>
      </c>
      <c r="E68" s="80">
        <v>11</v>
      </c>
      <c r="F68" s="80">
        <v>275</v>
      </c>
      <c r="G68" s="80">
        <v>21</v>
      </c>
      <c r="H68" s="80">
        <v>109</v>
      </c>
      <c r="I68" s="18">
        <f t="shared" si="0"/>
        <v>555</v>
      </c>
      <c r="J68" s="80">
        <v>137</v>
      </c>
      <c r="K68" s="80">
        <v>0</v>
      </c>
      <c r="L68" s="80">
        <v>7</v>
      </c>
      <c r="M68" s="80">
        <v>203</v>
      </c>
      <c r="N68" s="80">
        <v>19</v>
      </c>
      <c r="O68" s="80">
        <v>109</v>
      </c>
      <c r="P68" s="18">
        <f t="shared" si="1"/>
        <v>475</v>
      </c>
    </row>
    <row r="69" spans="1:16" s="2" customFormat="1" ht="12" thickBot="1">
      <c r="A69" s="99" t="s">
        <v>71</v>
      </c>
      <c r="B69" s="100"/>
      <c r="C69" s="80">
        <v>363</v>
      </c>
      <c r="D69" s="80" t="s">
        <v>29</v>
      </c>
      <c r="E69" s="80" t="s">
        <v>29</v>
      </c>
      <c r="F69" s="80">
        <v>160</v>
      </c>
      <c r="G69" s="80">
        <v>18</v>
      </c>
      <c r="H69" s="80">
        <v>31</v>
      </c>
      <c r="I69" s="18">
        <f t="shared" si="0"/>
        <v>572</v>
      </c>
      <c r="J69" s="80">
        <v>363</v>
      </c>
      <c r="K69" s="80" t="s">
        <v>29</v>
      </c>
      <c r="L69" s="80" t="s">
        <v>29</v>
      </c>
      <c r="M69" s="80">
        <v>145</v>
      </c>
      <c r="N69" s="80">
        <v>22</v>
      </c>
      <c r="O69" s="80">
        <v>22</v>
      </c>
      <c r="P69" s="18">
        <f t="shared" si="1"/>
        <v>552</v>
      </c>
    </row>
    <row r="70" spans="1:16" s="2" customFormat="1" ht="12" thickBot="1">
      <c r="A70" s="99" t="s">
        <v>72</v>
      </c>
      <c r="B70" s="100"/>
      <c r="C70" s="80">
        <v>309</v>
      </c>
      <c r="D70" s="80">
        <v>4</v>
      </c>
      <c r="E70" s="80">
        <v>2</v>
      </c>
      <c r="F70" s="80">
        <v>122</v>
      </c>
      <c r="G70" s="80">
        <v>0</v>
      </c>
      <c r="H70" s="80">
        <v>0</v>
      </c>
      <c r="I70" s="18">
        <f t="shared" si="0"/>
        <v>437</v>
      </c>
      <c r="J70" s="80">
        <v>309</v>
      </c>
      <c r="K70" s="80">
        <v>2</v>
      </c>
      <c r="L70" s="80">
        <v>1</v>
      </c>
      <c r="M70" s="80">
        <v>110</v>
      </c>
      <c r="N70" s="80">
        <v>0</v>
      </c>
      <c r="O70" s="80">
        <v>0</v>
      </c>
      <c r="P70" s="18">
        <f t="shared" si="1"/>
        <v>422</v>
      </c>
    </row>
    <row r="71" spans="1:16" s="2" customFormat="1" ht="12" thickBot="1">
      <c r="A71" s="99" t="s">
        <v>73</v>
      </c>
      <c r="B71" s="100"/>
      <c r="C71" s="80" t="s">
        <v>29</v>
      </c>
      <c r="D71" s="80" t="s">
        <v>29</v>
      </c>
      <c r="E71" s="80">
        <v>142</v>
      </c>
      <c r="F71" s="80">
        <v>425</v>
      </c>
      <c r="G71" s="80">
        <v>0</v>
      </c>
      <c r="H71" s="80">
        <v>103</v>
      </c>
      <c r="I71" s="18">
        <f t="shared" si="0"/>
        <v>670</v>
      </c>
      <c r="J71" s="80" t="s">
        <v>29</v>
      </c>
      <c r="K71" s="80" t="s">
        <v>29</v>
      </c>
      <c r="L71" s="80">
        <v>119</v>
      </c>
      <c r="M71" s="80">
        <v>279</v>
      </c>
      <c r="N71" s="80">
        <v>0</v>
      </c>
      <c r="O71" s="80">
        <v>87</v>
      </c>
      <c r="P71" s="18">
        <f t="shared" si="1"/>
        <v>485</v>
      </c>
    </row>
    <row r="72" spans="1:16" s="2" customFormat="1" ht="12" thickBot="1">
      <c r="A72" s="99" t="s">
        <v>74</v>
      </c>
      <c r="B72" s="100"/>
      <c r="C72" s="80">
        <v>274</v>
      </c>
      <c r="D72" s="80">
        <v>152</v>
      </c>
      <c r="E72" s="80">
        <v>59</v>
      </c>
      <c r="F72" s="80">
        <v>30</v>
      </c>
      <c r="G72" s="80">
        <v>27</v>
      </c>
      <c r="H72" s="80">
        <v>21</v>
      </c>
      <c r="I72" s="18">
        <f t="shared" si="0"/>
        <v>563</v>
      </c>
      <c r="J72" s="80">
        <v>274</v>
      </c>
      <c r="K72" s="80">
        <v>150</v>
      </c>
      <c r="L72" s="80">
        <v>59</v>
      </c>
      <c r="M72" s="80">
        <v>17</v>
      </c>
      <c r="N72" s="80">
        <v>27</v>
      </c>
      <c r="O72" s="80">
        <v>21</v>
      </c>
      <c r="P72" s="18">
        <f t="shared" si="1"/>
        <v>548</v>
      </c>
    </row>
    <row r="73" spans="1:16" s="2" customFormat="1" ht="12" thickBot="1">
      <c r="A73" s="99" t="s">
        <v>75</v>
      </c>
      <c r="B73" s="100"/>
      <c r="C73" s="80">
        <v>432</v>
      </c>
      <c r="D73" s="80">
        <v>206</v>
      </c>
      <c r="E73" s="80">
        <v>89</v>
      </c>
      <c r="F73" s="80">
        <v>111</v>
      </c>
      <c r="G73" s="80">
        <v>8</v>
      </c>
      <c r="H73" s="80">
        <v>140</v>
      </c>
      <c r="I73" s="18">
        <f t="shared" si="0"/>
        <v>986</v>
      </c>
      <c r="J73" s="80">
        <v>432</v>
      </c>
      <c r="K73" s="80">
        <v>206</v>
      </c>
      <c r="L73" s="80">
        <v>88</v>
      </c>
      <c r="M73" s="80">
        <v>95</v>
      </c>
      <c r="N73" s="80">
        <v>8</v>
      </c>
      <c r="O73" s="80">
        <v>128</v>
      </c>
      <c r="P73" s="18">
        <f t="shared" si="1"/>
        <v>957</v>
      </c>
    </row>
    <row r="74" spans="1:16" ht="21" customHeight="1" thickBot="1">
      <c r="A74" s="103" t="s">
        <v>26</v>
      </c>
      <c r="B74" s="111"/>
      <c r="C74" s="15">
        <f>SUM(C14:C73)</f>
        <v>24752</v>
      </c>
      <c r="D74" s="15">
        <f t="shared" ref="D74:O74" si="4">SUM(D14:D73)</f>
        <v>3672</v>
      </c>
      <c r="E74" s="15">
        <f t="shared" si="4"/>
        <v>11400</v>
      </c>
      <c r="F74" s="15">
        <f t="shared" si="4"/>
        <v>17790</v>
      </c>
      <c r="G74" s="15">
        <f t="shared" si="4"/>
        <v>1605</v>
      </c>
      <c r="H74" s="15">
        <f t="shared" si="4"/>
        <v>7930</v>
      </c>
      <c r="I74" s="15">
        <f>SUM(I14:I73)</f>
        <v>67149</v>
      </c>
      <c r="J74" s="15">
        <f t="shared" si="4"/>
        <v>24758</v>
      </c>
      <c r="K74" s="15">
        <f t="shared" si="4"/>
        <v>3609</v>
      </c>
      <c r="L74" s="15">
        <f t="shared" si="4"/>
        <v>11731</v>
      </c>
      <c r="M74" s="15">
        <f t="shared" si="4"/>
        <v>11383</v>
      </c>
      <c r="N74" s="15">
        <f t="shared" si="4"/>
        <v>2444</v>
      </c>
      <c r="O74" s="15">
        <f t="shared" si="4"/>
        <v>10511</v>
      </c>
      <c r="P74" s="15">
        <f t="shared" ref="P74" si="5">SUM(P14:P73)</f>
        <v>64436</v>
      </c>
    </row>
    <row r="75" spans="1:16" s="92" customFormat="1" ht="9">
      <c r="A75" s="88" t="s">
        <v>76</v>
      </c>
      <c r="B75" s="89"/>
      <c r="C75" s="89"/>
      <c r="D75" s="89"/>
      <c r="E75" s="89"/>
      <c r="F75" s="89"/>
      <c r="G75" s="89"/>
      <c r="H75" s="89"/>
      <c r="I75" s="90"/>
      <c r="J75" s="89"/>
      <c r="K75" s="89"/>
      <c r="L75" s="89"/>
      <c r="M75" s="88"/>
      <c r="N75" s="88"/>
      <c r="O75" s="91"/>
      <c r="P75" s="90"/>
    </row>
    <row r="76" spans="1:16" s="92" customFormat="1" ht="9">
      <c r="A76" s="89" t="s">
        <v>77</v>
      </c>
      <c r="B76" s="93"/>
      <c r="C76" s="94"/>
      <c r="D76" s="95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6"/>
      <c r="P76" s="97"/>
    </row>
    <row r="77" spans="1:16" s="92" customFormat="1" ht="9">
      <c r="A77" s="89" t="s">
        <v>78</v>
      </c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</row>
    <row r="78" spans="1:16" s="92" customFormat="1" ht="9">
      <c r="A78" s="89" t="s">
        <v>79</v>
      </c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</row>
    <row r="79" spans="1:16" s="92" customFormat="1" ht="9">
      <c r="A79" s="89" t="s">
        <v>80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</row>
  </sheetData>
  <mergeCells count="38">
    <mergeCell ref="A51:A52"/>
    <mergeCell ref="A59:A60"/>
    <mergeCell ref="A73:B73"/>
    <mergeCell ref="A74:B74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6:B56"/>
    <mergeCell ref="A61:A62"/>
    <mergeCell ref="J12:P12"/>
    <mergeCell ref="A14:A21"/>
    <mergeCell ref="A32:B32"/>
    <mergeCell ref="A33:A36"/>
    <mergeCell ref="A12:A13"/>
    <mergeCell ref="B12:B13"/>
    <mergeCell ref="C12:I12"/>
    <mergeCell ref="A22:A31"/>
    <mergeCell ref="A40:A41"/>
    <mergeCell ref="A42:B42"/>
    <mergeCell ref="A38:A39"/>
    <mergeCell ref="A50:B50"/>
    <mergeCell ref="A48:B48"/>
    <mergeCell ref="A44:B44"/>
    <mergeCell ref="A45:B45"/>
    <mergeCell ref="A46:A47"/>
    <mergeCell ref="A49:B49"/>
    <mergeCell ref="A57:B57"/>
    <mergeCell ref="A58:B58"/>
    <mergeCell ref="A53:B53"/>
    <mergeCell ref="A54:B54"/>
    <mergeCell ref="A55:B55"/>
  </mergeCells>
  <printOptions horizontalCentered="1" verticalCentered="1"/>
  <pageMargins left="0.35433070866141736" right="0.35433070866141736" top="0.23622047244094491" bottom="0.15748031496062992" header="0.19685039370078741" footer="0.31496062992125984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P52"/>
  <sheetViews>
    <sheetView workbookViewId="0">
      <selection activeCell="B13" sqref="B13"/>
    </sheetView>
  </sheetViews>
  <sheetFormatPr defaultColWidth="11.42578125" defaultRowHeight="12.75"/>
  <cols>
    <col min="1" max="1" width="31.42578125" customWidth="1"/>
    <col min="2" max="7" width="14" customWidth="1"/>
    <col min="8" max="8" width="12.140625" customWidth="1"/>
    <col min="9" max="14" width="14.140625" customWidth="1"/>
    <col min="15" max="15" width="12.5703125" customWidth="1"/>
    <col min="16" max="16" width="8.140625" customWidth="1"/>
  </cols>
  <sheetData>
    <row r="1" spans="1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7.25" customHeight="1">
      <c r="A6" s="6" t="str">
        <f>Tribunal!$A$5</f>
        <v>JURISDICCIÓN PENAL: FASE DE LA INSTRUCCIÓN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>
      <c r="A7" s="7" t="str">
        <f>Tribunal!$A$6</f>
        <v>ENTRADA Y SALIDA DE LOS ASUNTOS EN JUZGADOS DE LA INSTRUCCIÓN(1)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>
      <c r="A8" s="22" t="str">
        <f>Tribunal!A7</f>
        <v>Enero-Septiembre 2021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9.5" customHeight="1" thickBot="1">
      <c r="A10" s="20" t="s">
        <v>81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7.25" customHeight="1" thickBot="1">
      <c r="A11" s="112" t="s">
        <v>82</v>
      </c>
      <c r="B11" s="103" t="s">
        <v>83</v>
      </c>
      <c r="C11" s="121"/>
      <c r="D11" s="121"/>
      <c r="E11" s="121"/>
      <c r="F11" s="121"/>
      <c r="G11" s="121"/>
      <c r="H11" s="122"/>
      <c r="I11" s="103" t="s">
        <v>84</v>
      </c>
      <c r="J11" s="121"/>
      <c r="K11" s="121"/>
      <c r="L11" s="121"/>
      <c r="M11" s="121"/>
      <c r="N11" s="121"/>
      <c r="O11" s="122"/>
    </row>
    <row r="12" spans="1:15" ht="27.75" thickBot="1">
      <c r="A12" s="113"/>
      <c r="B12" s="50" t="s">
        <v>20</v>
      </c>
      <c r="C12" s="50" t="s">
        <v>21</v>
      </c>
      <c r="D12" s="50" t="s">
        <v>85</v>
      </c>
      <c r="E12" s="50" t="s">
        <v>23</v>
      </c>
      <c r="F12" s="50" t="s">
        <v>86</v>
      </c>
      <c r="G12" s="50" t="s">
        <v>25</v>
      </c>
      <c r="H12" s="14" t="s">
        <v>26</v>
      </c>
      <c r="I12" s="50" t="s">
        <v>20</v>
      </c>
      <c r="J12" s="50" t="s">
        <v>21</v>
      </c>
      <c r="K12" s="50" t="s">
        <v>85</v>
      </c>
      <c r="L12" s="50" t="s">
        <v>23</v>
      </c>
      <c r="M12" s="50" t="s">
        <v>86</v>
      </c>
      <c r="N12" s="50" t="s">
        <v>25</v>
      </c>
      <c r="O12" s="84" t="s">
        <v>26</v>
      </c>
    </row>
    <row r="13" spans="1:15" ht="13.5" thickBot="1">
      <c r="A13" s="19" t="s">
        <v>27</v>
      </c>
      <c r="B13" s="25">
        <f>SUM(Tribunal!C14:C21)</f>
        <v>7842</v>
      </c>
      <c r="C13" s="25">
        <f>SUM(Tribunal!D14:D21)</f>
        <v>3</v>
      </c>
      <c r="D13" s="25">
        <f>SUM(Tribunal!E14:E21)</f>
        <v>1384</v>
      </c>
      <c r="E13" s="25">
        <f>SUM(Tribunal!F14:F21)</f>
        <v>1300</v>
      </c>
      <c r="F13" s="25">
        <f>SUM(Tribunal!G14:G21)</f>
        <v>391</v>
      </c>
      <c r="G13" s="25">
        <f>SUM(Tribunal!H14:H21)</f>
        <v>599</v>
      </c>
      <c r="H13" s="26">
        <f t="shared" ref="H13:H24" si="0">SUM(B13:G13)</f>
        <v>11519</v>
      </c>
      <c r="I13" s="25">
        <f>SUM(Tribunal!J14:J21)</f>
        <v>7842</v>
      </c>
      <c r="J13" s="25">
        <f>SUM(Tribunal!K14:K21)</f>
        <v>3</v>
      </c>
      <c r="K13" s="25">
        <f>SUM(Tribunal!L14:L21)</f>
        <v>1268</v>
      </c>
      <c r="L13" s="25">
        <f>SUM(Tribunal!M14:M21)</f>
        <v>1353</v>
      </c>
      <c r="M13" s="25">
        <f>SUM(Tribunal!N14:N21)</f>
        <v>394</v>
      </c>
      <c r="N13" s="25">
        <f>SUM(Tribunal!O14:O21)</f>
        <v>722</v>
      </c>
      <c r="O13" s="26">
        <f t="shared" ref="O13:O24" si="1">SUM(I13:N13)</f>
        <v>11582</v>
      </c>
    </row>
    <row r="14" spans="1:15" ht="13.5" thickBot="1">
      <c r="A14" s="19" t="s">
        <v>37</v>
      </c>
      <c r="B14" s="25">
        <f>SUM(Tribunal!C22:C31)</f>
        <v>8438</v>
      </c>
      <c r="C14" s="25">
        <f>SUM(Tribunal!D22:D31)</f>
        <v>6</v>
      </c>
      <c r="D14" s="25">
        <f>SUM(Tribunal!E22:E31)</f>
        <v>2458</v>
      </c>
      <c r="E14" s="25">
        <f>SUM(Tribunal!F22:F31)</f>
        <v>2839</v>
      </c>
      <c r="F14" s="25">
        <f>SUM(Tribunal!G22:G31)</f>
        <v>401</v>
      </c>
      <c r="G14" s="25">
        <f>SUM(Tribunal!H22:H31)</f>
        <v>576</v>
      </c>
      <c r="H14" s="26">
        <f t="shared" si="0"/>
        <v>14718</v>
      </c>
      <c r="I14" s="25">
        <f>SUM(Tribunal!J22:J31)</f>
        <v>8438</v>
      </c>
      <c r="J14" s="25">
        <f>SUM(Tribunal!K22:K31)</f>
        <v>5</v>
      </c>
      <c r="K14" s="25">
        <f>SUM(Tribunal!L22:L31)</f>
        <v>2223</v>
      </c>
      <c r="L14" s="25">
        <f>SUM(Tribunal!M22:M31)</f>
        <v>1863</v>
      </c>
      <c r="M14" s="25">
        <f>SUM(Tribunal!N22:N31)</f>
        <v>1003</v>
      </c>
      <c r="N14" s="25">
        <f>SUM(Tribunal!O22:O31)</f>
        <v>735</v>
      </c>
      <c r="O14" s="26">
        <f t="shared" si="1"/>
        <v>14267</v>
      </c>
    </row>
    <row r="15" spans="1:15" ht="13.5" thickBot="1">
      <c r="A15" s="19" t="s">
        <v>40</v>
      </c>
      <c r="B15" s="25">
        <f>SUM(Tribunal!C32)</f>
        <v>0</v>
      </c>
      <c r="C15" s="25">
        <f>SUM(Tribunal!D32)</f>
        <v>37</v>
      </c>
      <c r="D15" s="25">
        <f>SUM(Tribunal!E32)</f>
        <v>607</v>
      </c>
      <c r="E15" s="25">
        <f>SUM(Tribunal!F32)</f>
        <v>401</v>
      </c>
      <c r="F15" s="25">
        <f>SUM(Tribunal!G32)</f>
        <v>30</v>
      </c>
      <c r="G15" s="25">
        <f>SUM(Tribunal!H32)</f>
        <v>172</v>
      </c>
      <c r="H15" s="26">
        <f t="shared" si="0"/>
        <v>1247</v>
      </c>
      <c r="I15" s="25">
        <f>SUM(Tribunal!J32)</f>
        <v>0</v>
      </c>
      <c r="J15" s="25">
        <f>SUM(Tribunal!K32)</f>
        <v>36</v>
      </c>
      <c r="K15" s="25">
        <f>SUM(Tribunal!L32)</f>
        <v>793</v>
      </c>
      <c r="L15" s="25">
        <f>SUM(Tribunal!M32)</f>
        <v>377</v>
      </c>
      <c r="M15" s="25">
        <f>SUM(Tribunal!N32)</f>
        <v>72</v>
      </c>
      <c r="N15" s="25">
        <f>SUM(Tribunal!O32)</f>
        <v>141</v>
      </c>
      <c r="O15" s="26">
        <f t="shared" si="1"/>
        <v>1419</v>
      </c>
    </row>
    <row r="16" spans="1:15" ht="13.5" thickBot="1">
      <c r="A16" s="19" t="s">
        <v>41</v>
      </c>
      <c r="B16" s="25">
        <f>SUM(Tribunal!C33:C36)</f>
        <v>0</v>
      </c>
      <c r="C16" s="25">
        <f>SUM(Tribunal!D33:D36)</f>
        <v>0</v>
      </c>
      <c r="D16" s="25">
        <f>SUM(Tribunal!E33:E36)</f>
        <v>987</v>
      </c>
      <c r="E16" s="25">
        <f>SUM(Tribunal!F33:F36)</f>
        <v>3926</v>
      </c>
      <c r="F16" s="25">
        <f>SUM(Tribunal!G33:G36)</f>
        <v>0</v>
      </c>
      <c r="G16" s="25">
        <f>SUM(Tribunal!H33:H36)</f>
        <v>520</v>
      </c>
      <c r="H16" s="26">
        <f t="shared" si="0"/>
        <v>5433</v>
      </c>
      <c r="I16" s="25">
        <f>SUM(Tribunal!J33:J36)</f>
        <v>0</v>
      </c>
      <c r="J16" s="25">
        <f>SUM(Tribunal!K33:K36)</f>
        <v>0</v>
      </c>
      <c r="K16" s="25">
        <f>SUM(Tribunal!L33:L36)</f>
        <v>1040</v>
      </c>
      <c r="L16" s="25">
        <f>SUM(Tribunal!M33:M36)</f>
        <v>753</v>
      </c>
      <c r="M16" s="25">
        <f>SUM(Tribunal!N33:N36)</f>
        <v>0</v>
      </c>
      <c r="N16" s="25">
        <f>SUM(Tribunal!O33:O36)</f>
        <v>898</v>
      </c>
      <c r="O16" s="26">
        <f t="shared" si="1"/>
        <v>2691</v>
      </c>
    </row>
    <row r="17" spans="1:15" ht="13.5" thickBot="1">
      <c r="A17" s="19" t="s">
        <v>42</v>
      </c>
      <c r="B17" s="25">
        <f>SUM(Tribunal!C37)</f>
        <v>20</v>
      </c>
      <c r="C17" s="25">
        <f>SUM(Tribunal!D37)</f>
        <v>0</v>
      </c>
      <c r="D17" s="25">
        <f>SUM(Tribunal!E37)</f>
        <v>144</v>
      </c>
      <c r="E17" s="25">
        <f>SUM(Tribunal!F37)</f>
        <v>295</v>
      </c>
      <c r="F17" s="25">
        <f>SUM(Tribunal!G37)</f>
        <v>3</v>
      </c>
      <c r="G17" s="25">
        <f>SUM(Tribunal!H37)</f>
        <v>124</v>
      </c>
      <c r="H17" s="26">
        <f t="shared" si="0"/>
        <v>586</v>
      </c>
      <c r="I17" s="25">
        <f>SUM(Tribunal!J37)</f>
        <v>21</v>
      </c>
      <c r="J17" s="25">
        <f>SUM(Tribunal!K37)</f>
        <v>0</v>
      </c>
      <c r="K17" s="25">
        <f>SUM(Tribunal!L37)</f>
        <v>180</v>
      </c>
      <c r="L17" s="25">
        <f>SUM(Tribunal!M37)</f>
        <v>232</v>
      </c>
      <c r="M17" s="25">
        <f>SUM(Tribunal!N37)</f>
        <v>2</v>
      </c>
      <c r="N17" s="25">
        <f>SUM(Tribunal!O37)</f>
        <v>133</v>
      </c>
      <c r="O17" s="26">
        <f t="shared" ref="O17:O23" si="2">SUM(I17:N17)</f>
        <v>568</v>
      </c>
    </row>
    <row r="18" spans="1:15" ht="13.5" thickBot="1">
      <c r="A18" s="19" t="s">
        <v>87</v>
      </c>
      <c r="B18" s="25">
        <f>SUM(Tribunal!C38:C39)</f>
        <v>0</v>
      </c>
      <c r="C18" s="25">
        <f>SUM(Tribunal!D38:D39)</f>
        <v>4</v>
      </c>
      <c r="D18" s="25">
        <f>SUM(Tribunal!E38:E39)</f>
        <v>71</v>
      </c>
      <c r="E18" s="25">
        <f>SUM(Tribunal!F38:F39)</f>
        <v>288</v>
      </c>
      <c r="F18" s="25">
        <f>SUM(Tribunal!G38:G39)</f>
        <v>0</v>
      </c>
      <c r="G18" s="25">
        <f>SUM(Tribunal!H38:H39)</f>
        <v>180</v>
      </c>
      <c r="H18" s="26">
        <f t="shared" si="0"/>
        <v>543</v>
      </c>
      <c r="I18" s="25">
        <f>SUM(Tribunal!J38:J39)</f>
        <v>0</v>
      </c>
      <c r="J18" s="25">
        <f>SUM(Tribunal!K38:K39)</f>
        <v>4</v>
      </c>
      <c r="K18" s="25">
        <f>SUM(Tribunal!L38:L39)</f>
        <v>190</v>
      </c>
      <c r="L18" s="25">
        <f>SUM(Tribunal!M38:M39)</f>
        <v>286</v>
      </c>
      <c r="M18" s="25">
        <f>SUM(Tribunal!N38:N39)</f>
        <v>0</v>
      </c>
      <c r="N18" s="25">
        <f>SUM(Tribunal!O38:O39)</f>
        <v>174</v>
      </c>
      <c r="O18" s="26">
        <f t="shared" si="2"/>
        <v>654</v>
      </c>
    </row>
    <row r="19" spans="1:15" ht="13.5" thickBot="1">
      <c r="A19" s="19" t="s">
        <v>45</v>
      </c>
      <c r="B19" s="25">
        <f>SUM(Tribunal!C40:C41)</f>
        <v>0</v>
      </c>
      <c r="C19" s="25">
        <f>SUM(Tribunal!D40:D41)</f>
        <v>15</v>
      </c>
      <c r="D19" s="25">
        <f>SUM(Tribunal!E40:E41)</f>
        <v>614</v>
      </c>
      <c r="E19" s="25">
        <f>SUM(Tribunal!F40:F41)</f>
        <v>831</v>
      </c>
      <c r="F19" s="25">
        <f>SUM(Tribunal!G40:G41)</f>
        <v>0</v>
      </c>
      <c r="G19" s="25">
        <f>SUM(Tribunal!H40:H41)</f>
        <v>1047</v>
      </c>
      <c r="H19" s="26">
        <f t="shared" si="0"/>
        <v>2507</v>
      </c>
      <c r="I19" s="25">
        <f>SUM(Tribunal!J40:J41)</f>
        <v>0</v>
      </c>
      <c r="J19" s="25">
        <f>SUM(Tribunal!K40:K41)</f>
        <v>8</v>
      </c>
      <c r="K19" s="25">
        <f>SUM(Tribunal!L40:L41)</f>
        <v>437</v>
      </c>
      <c r="L19" s="25">
        <f>SUM(Tribunal!M40:M41)</f>
        <v>624</v>
      </c>
      <c r="M19" s="25">
        <f>SUM(Tribunal!N40:N41)</f>
        <v>35</v>
      </c>
      <c r="N19" s="25">
        <f>SUM(Tribunal!O40:O41)</f>
        <v>905</v>
      </c>
      <c r="O19" s="26">
        <f t="shared" si="2"/>
        <v>2009</v>
      </c>
    </row>
    <row r="20" spans="1:15" ht="13.5" thickBot="1">
      <c r="A20" s="19" t="s">
        <v>46</v>
      </c>
      <c r="B20" s="25">
        <f>SUM(Tribunal!C42)</f>
        <v>0</v>
      </c>
      <c r="C20" s="25">
        <f>SUM(Tribunal!D42)</f>
        <v>0</v>
      </c>
      <c r="D20" s="25">
        <f>SUM(Tribunal!E42)</f>
        <v>0</v>
      </c>
      <c r="E20" s="25">
        <f>SUM(Tribunal!F42)</f>
        <v>0</v>
      </c>
      <c r="F20" s="25">
        <f>SUM(Tribunal!G42)</f>
        <v>0</v>
      </c>
      <c r="G20" s="25">
        <f>SUM(Tribunal!H42)</f>
        <v>0</v>
      </c>
      <c r="H20" s="26">
        <f t="shared" si="0"/>
        <v>0</v>
      </c>
      <c r="I20" s="25">
        <f>SUM(Tribunal!J42)</f>
        <v>0</v>
      </c>
      <c r="J20" s="25">
        <f>SUM(Tribunal!K42)</f>
        <v>0</v>
      </c>
      <c r="K20" s="25">
        <f>SUM(Tribunal!L42)</f>
        <v>0</v>
      </c>
      <c r="L20" s="25">
        <f>SUM(Tribunal!M42)</f>
        <v>0</v>
      </c>
      <c r="M20" s="25">
        <f>SUM(Tribunal!N42)</f>
        <v>0</v>
      </c>
      <c r="N20" s="25">
        <f>SUM(Tribunal!O42)</f>
        <v>0</v>
      </c>
      <c r="O20" s="26">
        <f t="shared" si="2"/>
        <v>0</v>
      </c>
    </row>
    <row r="21" spans="1:15" ht="13.5" thickBot="1">
      <c r="A21" s="19" t="s">
        <v>48</v>
      </c>
      <c r="B21" s="25">
        <f>SUM(Tribunal!C43)</f>
        <v>0</v>
      </c>
      <c r="C21" s="25">
        <f>SUM(Tribunal!D43)</f>
        <v>5</v>
      </c>
      <c r="D21" s="25">
        <f>SUM(Tribunal!E43)</f>
        <v>202</v>
      </c>
      <c r="E21" s="25">
        <f>SUM(Tribunal!F43)</f>
        <v>391</v>
      </c>
      <c r="F21" s="25">
        <f>SUM(Tribunal!G43)</f>
        <v>0</v>
      </c>
      <c r="G21" s="25">
        <f>SUM(Tribunal!H43)</f>
        <v>308</v>
      </c>
      <c r="H21" s="26">
        <f t="shared" si="0"/>
        <v>906</v>
      </c>
      <c r="I21" s="25">
        <f>SUM(Tribunal!J43)</f>
        <v>0</v>
      </c>
      <c r="J21" s="25">
        <f>SUM(Tribunal!K43)</f>
        <v>4</v>
      </c>
      <c r="K21" s="25">
        <f>SUM(Tribunal!L43)</f>
        <v>402</v>
      </c>
      <c r="L21" s="25">
        <f>SUM(Tribunal!M43)</f>
        <v>139</v>
      </c>
      <c r="M21" s="25">
        <f>SUM(Tribunal!N43)</f>
        <v>0</v>
      </c>
      <c r="N21" s="25">
        <f>SUM(Tribunal!O43)</f>
        <v>385</v>
      </c>
      <c r="O21" s="26">
        <f t="shared" si="2"/>
        <v>930</v>
      </c>
    </row>
    <row r="22" spans="1:15" ht="13.5" thickBot="1">
      <c r="A22" s="19" t="s">
        <v>49</v>
      </c>
      <c r="B22" s="25">
        <f>SUM(Tribunal!C44)</f>
        <v>0</v>
      </c>
      <c r="C22" s="25">
        <f>SUM(Tribunal!D44)</f>
        <v>3</v>
      </c>
      <c r="D22" s="25">
        <f>SUM(Tribunal!E44)</f>
        <v>238</v>
      </c>
      <c r="E22" s="25">
        <f>SUM(Tribunal!F44)</f>
        <v>284</v>
      </c>
      <c r="F22" s="25">
        <f>SUM(Tribunal!G44)</f>
        <v>8</v>
      </c>
      <c r="G22" s="25">
        <f>SUM(Tribunal!H44)</f>
        <v>252</v>
      </c>
      <c r="H22" s="26">
        <f t="shared" si="0"/>
        <v>785</v>
      </c>
      <c r="I22" s="25">
        <f>SUM(Tribunal!J44)</f>
        <v>0</v>
      </c>
      <c r="J22" s="25">
        <f>SUM(Tribunal!K44)</f>
        <v>2</v>
      </c>
      <c r="K22" s="25">
        <f>SUM(Tribunal!L44)</f>
        <v>268</v>
      </c>
      <c r="L22" s="25">
        <f>SUM(Tribunal!M44)</f>
        <v>232</v>
      </c>
      <c r="M22" s="25">
        <f>SUM(Tribunal!N44)</f>
        <v>6</v>
      </c>
      <c r="N22" s="25">
        <f>SUM(Tribunal!O44)</f>
        <v>252</v>
      </c>
      <c r="O22" s="26">
        <f t="shared" si="2"/>
        <v>760</v>
      </c>
    </row>
    <row r="23" spans="1:15" ht="13.5" thickBot="1">
      <c r="A23" s="19" t="s">
        <v>50</v>
      </c>
      <c r="B23" s="25">
        <f>SUM(Tribunal!C45)</f>
        <v>539</v>
      </c>
      <c r="C23" s="25">
        <f>SUM(Tribunal!D45)</f>
        <v>131</v>
      </c>
      <c r="D23" s="25">
        <f>SUM(Tribunal!E45)</f>
        <v>73</v>
      </c>
      <c r="E23" s="25">
        <f>SUM(Tribunal!F45)</f>
        <v>81</v>
      </c>
      <c r="F23" s="25">
        <f>SUM(Tribunal!G45)</f>
        <v>8</v>
      </c>
      <c r="G23" s="25">
        <f>SUM(Tribunal!H45)</f>
        <v>44</v>
      </c>
      <c r="H23" s="26">
        <f t="shared" si="0"/>
        <v>876</v>
      </c>
      <c r="I23" s="25">
        <f>SUM(Tribunal!J45)</f>
        <v>539</v>
      </c>
      <c r="J23" s="25">
        <f>SUM(Tribunal!K45)</f>
        <v>127</v>
      </c>
      <c r="K23" s="25">
        <f>SUM(Tribunal!L45)</f>
        <v>81</v>
      </c>
      <c r="L23" s="25">
        <f>SUM(Tribunal!M45)</f>
        <v>89</v>
      </c>
      <c r="M23" s="25">
        <f>SUM(Tribunal!N45)</f>
        <v>9</v>
      </c>
      <c r="N23" s="25">
        <f>SUM(Tribunal!O45)</f>
        <v>42</v>
      </c>
      <c r="O23" s="26">
        <f t="shared" si="2"/>
        <v>887</v>
      </c>
    </row>
    <row r="24" spans="1:15" ht="13.5" thickBot="1">
      <c r="A24" s="19" t="s">
        <v>51</v>
      </c>
      <c r="B24" s="25">
        <f>SUM(Tribunal!C46:C47)</f>
        <v>0</v>
      </c>
      <c r="C24" s="25">
        <f>SUM(Tribunal!D46:D47)</f>
        <v>7</v>
      </c>
      <c r="D24" s="25">
        <f>SUM(Tribunal!E46:E47)</f>
        <v>493</v>
      </c>
      <c r="E24" s="25">
        <f>SUM(Tribunal!F46:F47)</f>
        <v>421</v>
      </c>
      <c r="F24" s="25">
        <f>SUM(Tribunal!G46:G47)</f>
        <v>78</v>
      </c>
      <c r="G24" s="25">
        <f>SUM(Tribunal!H46:H47)</f>
        <v>335</v>
      </c>
      <c r="H24" s="26">
        <f t="shared" si="0"/>
        <v>1334</v>
      </c>
      <c r="I24" s="25">
        <f>SUM(Tribunal!J46:J47)</f>
        <v>0</v>
      </c>
      <c r="J24" s="25">
        <f>SUM(Tribunal!K46:K47)</f>
        <v>4</v>
      </c>
      <c r="K24" s="25">
        <f>SUM(Tribunal!L46:L47)</f>
        <v>517</v>
      </c>
      <c r="L24" s="25">
        <f>SUM(Tribunal!M46:M47)</f>
        <v>476</v>
      </c>
      <c r="M24" s="25">
        <f>SUM(Tribunal!N46:N47)</f>
        <v>61</v>
      </c>
      <c r="N24" s="25">
        <f>SUM(Tribunal!O46:O47)</f>
        <v>371</v>
      </c>
      <c r="O24" s="26">
        <f t="shared" si="1"/>
        <v>1429</v>
      </c>
    </row>
    <row r="25" spans="1:15" ht="13.5" thickBot="1">
      <c r="A25" s="19" t="s">
        <v>53</v>
      </c>
      <c r="B25" s="25">
        <f>SUM(Tribunal!C48)</f>
        <v>388</v>
      </c>
      <c r="C25" s="25">
        <f>SUM(Tribunal!D48)</f>
        <v>283</v>
      </c>
      <c r="D25" s="25">
        <f>SUM(Tribunal!E48)</f>
        <v>84</v>
      </c>
      <c r="E25" s="25">
        <f>SUM(Tribunal!F48)</f>
        <v>261</v>
      </c>
      <c r="F25" s="25">
        <f>SUM(Tribunal!G48)</f>
        <v>0</v>
      </c>
      <c r="G25" s="25">
        <f>SUM(Tribunal!H48)</f>
        <v>30</v>
      </c>
      <c r="H25" s="26">
        <f t="shared" ref="H25:H27" si="3">SUM(B25:G25)</f>
        <v>1046</v>
      </c>
      <c r="I25" s="25">
        <f>SUM(Tribunal!J48)</f>
        <v>388</v>
      </c>
      <c r="J25" s="25">
        <f>SUM(Tribunal!K48)</f>
        <v>283</v>
      </c>
      <c r="K25" s="25">
        <f>SUM(Tribunal!L48)</f>
        <v>78</v>
      </c>
      <c r="L25" s="25">
        <f>SUM(Tribunal!M48)</f>
        <v>256</v>
      </c>
      <c r="M25" s="25">
        <f>SUM(Tribunal!N48)</f>
        <v>0</v>
      </c>
      <c r="N25" s="25">
        <f>SUM(Tribunal!O48)</f>
        <v>25</v>
      </c>
      <c r="O25" s="26">
        <f t="shared" ref="O25:O27" si="4">SUM(I25:N25)</f>
        <v>1030</v>
      </c>
    </row>
    <row r="26" spans="1:15" ht="13.5" thickBot="1">
      <c r="A26" s="19" t="s">
        <v>54</v>
      </c>
      <c r="B26" s="25">
        <f>SUM(Tribunal!C49)</f>
        <v>1385</v>
      </c>
      <c r="C26" s="25">
        <f>SUM(Tribunal!D49)</f>
        <v>295</v>
      </c>
      <c r="D26" s="25">
        <f>SUM(Tribunal!E49)</f>
        <v>168</v>
      </c>
      <c r="E26" s="25">
        <f>SUM(Tribunal!F49)</f>
        <v>265</v>
      </c>
      <c r="F26" s="25">
        <f>SUM(Tribunal!G49)</f>
        <v>22</v>
      </c>
      <c r="G26" s="25">
        <f>SUM(Tribunal!H49)</f>
        <v>92</v>
      </c>
      <c r="H26" s="26">
        <f t="shared" si="3"/>
        <v>2227</v>
      </c>
      <c r="I26" s="25">
        <f>SUM(Tribunal!J49)</f>
        <v>1385</v>
      </c>
      <c r="J26" s="25">
        <f>SUM(Tribunal!K49)</f>
        <v>295</v>
      </c>
      <c r="K26" s="25">
        <f>SUM(Tribunal!L49)</f>
        <v>168</v>
      </c>
      <c r="L26" s="25">
        <f>SUM(Tribunal!M49)</f>
        <v>168</v>
      </c>
      <c r="M26" s="25">
        <f>SUM(Tribunal!N49)</f>
        <v>22</v>
      </c>
      <c r="N26" s="25">
        <f>SUM(Tribunal!O49)</f>
        <v>92</v>
      </c>
      <c r="O26" s="26">
        <f t="shared" si="4"/>
        <v>2130</v>
      </c>
    </row>
    <row r="27" spans="1:15" ht="13.5" thickBot="1">
      <c r="A27" s="19" t="s">
        <v>55</v>
      </c>
      <c r="B27" s="25">
        <f>SUM(Tribunal!C50)</f>
        <v>639</v>
      </c>
      <c r="C27" s="25">
        <f>SUM(Tribunal!D50)</f>
        <v>276</v>
      </c>
      <c r="D27" s="25">
        <f>SUM(Tribunal!E50)</f>
        <v>133</v>
      </c>
      <c r="E27" s="25">
        <f>SUM(Tribunal!F50)</f>
        <v>221</v>
      </c>
      <c r="F27" s="25">
        <f>SUM(Tribunal!G50)</f>
        <v>23</v>
      </c>
      <c r="G27" s="25">
        <f>SUM(Tribunal!H50)</f>
        <v>315</v>
      </c>
      <c r="H27" s="26">
        <f t="shared" si="3"/>
        <v>1607</v>
      </c>
      <c r="I27" s="25">
        <f>SUM(Tribunal!J50)</f>
        <v>639</v>
      </c>
      <c r="J27" s="25">
        <f>SUM(Tribunal!K50)</f>
        <v>276</v>
      </c>
      <c r="K27" s="25">
        <f>SUM(Tribunal!L50)</f>
        <v>126</v>
      </c>
      <c r="L27" s="25">
        <f>SUM(Tribunal!M50)</f>
        <v>47</v>
      </c>
      <c r="M27" s="25">
        <f>SUM(Tribunal!N50)</f>
        <v>10</v>
      </c>
      <c r="N27" s="25">
        <f>SUM(Tribunal!O50)</f>
        <v>315</v>
      </c>
      <c r="O27" s="26">
        <f t="shared" si="4"/>
        <v>1413</v>
      </c>
    </row>
    <row r="28" spans="1:15" ht="13.5" thickBot="1">
      <c r="A28" s="19" t="s">
        <v>56</v>
      </c>
      <c r="B28" s="25">
        <f>SUM(Tribunal!C51)</f>
        <v>0</v>
      </c>
      <c r="C28" s="25">
        <f>SUM(Tribunal!D51)</f>
        <v>7</v>
      </c>
      <c r="D28" s="25">
        <f>SUM(Tribunal!E51)</f>
        <v>205</v>
      </c>
      <c r="E28" s="25">
        <f>SUM(Tribunal!F51)</f>
        <v>264</v>
      </c>
      <c r="F28" s="25">
        <f>SUM(Tribunal!G51)</f>
        <v>0</v>
      </c>
      <c r="G28" s="25">
        <f>SUM(Tribunal!H51)</f>
        <v>183</v>
      </c>
      <c r="H28" s="26">
        <f t="shared" ref="H28:H32" si="5">SUM(B28:G28)</f>
        <v>659</v>
      </c>
      <c r="I28" s="25">
        <f>SUM(Tribunal!J51)</f>
        <v>0</v>
      </c>
      <c r="J28" s="25">
        <f>SUM(Tribunal!K51)</f>
        <v>5</v>
      </c>
      <c r="K28" s="25">
        <f>SUM(Tribunal!L51)</f>
        <v>176</v>
      </c>
      <c r="L28" s="25">
        <f>SUM(Tribunal!M51)</f>
        <v>151</v>
      </c>
      <c r="M28" s="25">
        <f>SUM(Tribunal!N51)</f>
        <v>0</v>
      </c>
      <c r="N28" s="25">
        <f>SUM(Tribunal!O51)</f>
        <v>842</v>
      </c>
      <c r="O28" s="26">
        <f t="shared" ref="O28:O33" si="6">SUM(I28:N28)</f>
        <v>1174</v>
      </c>
    </row>
    <row r="29" spans="1:15" ht="13.5" thickBot="1">
      <c r="A29" s="19" t="s">
        <v>57</v>
      </c>
      <c r="B29" s="25">
        <f>SUM(Tribunal!C53)</f>
        <v>227</v>
      </c>
      <c r="C29" s="25">
        <f>SUM(Tribunal!D53)</f>
        <v>21</v>
      </c>
      <c r="D29" s="25">
        <f>SUM(Tribunal!E53)</f>
        <v>182</v>
      </c>
      <c r="E29" s="25">
        <f>SUM(Tribunal!F53)</f>
        <v>224</v>
      </c>
      <c r="F29" s="25">
        <f>SUM(Tribunal!G53)</f>
        <v>10</v>
      </c>
      <c r="G29" s="25">
        <f>SUM(Tribunal!H53)</f>
        <v>135</v>
      </c>
      <c r="H29" s="26">
        <f t="shared" si="5"/>
        <v>799</v>
      </c>
      <c r="I29" s="25">
        <f>SUM(Tribunal!J53)</f>
        <v>227</v>
      </c>
      <c r="J29" s="25">
        <f>SUM(Tribunal!K53)</f>
        <v>21</v>
      </c>
      <c r="K29" s="25">
        <f>SUM(Tribunal!L53)</f>
        <v>182</v>
      </c>
      <c r="L29" s="25">
        <f>SUM(Tribunal!M53)</f>
        <v>210</v>
      </c>
      <c r="M29" s="25">
        <f>SUM(Tribunal!N53)</f>
        <v>10</v>
      </c>
      <c r="N29" s="25">
        <f>SUM(Tribunal!O53)</f>
        <v>135</v>
      </c>
      <c r="O29" s="26">
        <f t="shared" si="6"/>
        <v>785</v>
      </c>
    </row>
    <row r="30" spans="1:15" ht="13.5" thickBot="1">
      <c r="A30" s="19" t="s">
        <v>58</v>
      </c>
      <c r="B30" s="25">
        <f>SUM(Tribunal!C54)</f>
        <v>38</v>
      </c>
      <c r="C30" s="25">
        <f>SUM(Tribunal!D54)</f>
        <v>11</v>
      </c>
      <c r="D30" s="25">
        <f>SUM(Tribunal!E54)</f>
        <v>197</v>
      </c>
      <c r="E30" s="25">
        <f>SUM(Tribunal!F54)</f>
        <v>259</v>
      </c>
      <c r="F30" s="25">
        <f>SUM(Tribunal!G54)</f>
        <v>11</v>
      </c>
      <c r="G30" s="25">
        <f>SUM(Tribunal!H54)</f>
        <v>465</v>
      </c>
      <c r="H30" s="26">
        <f t="shared" si="5"/>
        <v>981</v>
      </c>
      <c r="I30" s="25">
        <f>SUM(Tribunal!J54)</f>
        <v>38</v>
      </c>
      <c r="J30" s="25">
        <f>SUM(Tribunal!K54)</f>
        <v>9</v>
      </c>
      <c r="K30" s="25">
        <f>SUM(Tribunal!L54)</f>
        <v>201</v>
      </c>
      <c r="L30" s="25">
        <f>SUM(Tribunal!M54)</f>
        <v>321</v>
      </c>
      <c r="M30" s="25">
        <f>SUM(Tribunal!N54)</f>
        <v>22</v>
      </c>
      <c r="N30" s="25">
        <f>SUM(Tribunal!O54)</f>
        <v>381</v>
      </c>
      <c r="O30" s="26">
        <f t="shared" si="6"/>
        <v>972</v>
      </c>
    </row>
    <row r="31" spans="1:15" ht="13.5" thickBot="1">
      <c r="A31" s="19" t="s">
        <v>59</v>
      </c>
      <c r="B31" s="25">
        <f>SUM(Tribunal!C55)</f>
        <v>871</v>
      </c>
      <c r="C31" s="25">
        <f>SUM(Tribunal!D55)</f>
        <v>517</v>
      </c>
      <c r="D31" s="25">
        <f>SUM(Tribunal!E55)</f>
        <v>64</v>
      </c>
      <c r="E31" s="25">
        <f>SUM(Tribunal!F55)</f>
        <v>155</v>
      </c>
      <c r="F31" s="25">
        <f>SUM(Tribunal!G55)</f>
        <v>188</v>
      </c>
      <c r="G31" s="25">
        <f>SUM(Tribunal!H55)</f>
        <v>8</v>
      </c>
      <c r="H31" s="26">
        <f t="shared" si="5"/>
        <v>1803</v>
      </c>
      <c r="I31" s="25">
        <f>SUM(Tribunal!J55)</f>
        <v>871</v>
      </c>
      <c r="J31" s="25">
        <f>SUM(Tribunal!K55)</f>
        <v>517</v>
      </c>
      <c r="K31" s="25">
        <f>SUM(Tribunal!L55)</f>
        <v>64</v>
      </c>
      <c r="L31" s="25">
        <f>SUM(Tribunal!M55)</f>
        <v>185</v>
      </c>
      <c r="M31" s="25">
        <f>SUM(Tribunal!N55)</f>
        <v>188</v>
      </c>
      <c r="N31" s="25">
        <f>SUM(Tribunal!O55)</f>
        <v>8</v>
      </c>
      <c r="O31" s="26">
        <f t="shared" si="6"/>
        <v>1833</v>
      </c>
    </row>
    <row r="32" spans="1:15" ht="13.5" thickBot="1">
      <c r="A32" s="19" t="s">
        <v>60</v>
      </c>
      <c r="B32" s="25">
        <f>SUM(Tribunal!C56)</f>
        <v>583</v>
      </c>
      <c r="C32" s="25">
        <f>SUM(Tribunal!D56)</f>
        <v>239</v>
      </c>
      <c r="D32" s="25">
        <f>SUM(Tribunal!E56)</f>
        <v>87</v>
      </c>
      <c r="E32" s="25">
        <f>SUM(Tribunal!F56)</f>
        <v>138</v>
      </c>
      <c r="F32" s="25">
        <f>SUM(Tribunal!G56)</f>
        <v>54</v>
      </c>
      <c r="G32" s="25">
        <f>SUM(Tribunal!H56)</f>
        <v>71</v>
      </c>
      <c r="H32" s="26">
        <f t="shared" si="5"/>
        <v>1172</v>
      </c>
      <c r="I32" s="25">
        <f>SUM(Tribunal!J56)</f>
        <v>583</v>
      </c>
      <c r="J32" s="25">
        <f>SUM(Tribunal!K56)</f>
        <v>241</v>
      </c>
      <c r="K32" s="25">
        <f>SUM(Tribunal!L56)</f>
        <v>100</v>
      </c>
      <c r="L32" s="25">
        <f>SUM(Tribunal!M56)</f>
        <v>127</v>
      </c>
      <c r="M32" s="25">
        <f>SUM(Tribunal!N56)</f>
        <v>54</v>
      </c>
      <c r="N32" s="25">
        <f>SUM(Tribunal!O56)</f>
        <v>71</v>
      </c>
      <c r="O32" s="26">
        <f t="shared" si="6"/>
        <v>1176</v>
      </c>
    </row>
    <row r="33" spans="1:16" ht="13.5" thickBot="1">
      <c r="A33" s="19" t="s">
        <v>61</v>
      </c>
      <c r="B33" s="25">
        <f>SUM(Tribunal!C57)</f>
        <v>62</v>
      </c>
      <c r="C33" s="25">
        <f>SUM(Tribunal!D57)</f>
        <v>6</v>
      </c>
      <c r="D33" s="25">
        <f>SUM(Tribunal!E57)</f>
        <v>591</v>
      </c>
      <c r="E33" s="25">
        <f>SUM(Tribunal!F57)</f>
        <v>489</v>
      </c>
      <c r="F33" s="25">
        <f>SUM(Tribunal!G57)</f>
        <v>25</v>
      </c>
      <c r="G33" s="25">
        <f>SUM(Tribunal!H57)</f>
        <v>127</v>
      </c>
      <c r="H33" s="26">
        <f t="shared" ref="H33:H47" si="7">SUM(B33:G33)</f>
        <v>1300</v>
      </c>
      <c r="I33" s="25">
        <f>SUM(Tribunal!J57)</f>
        <v>62</v>
      </c>
      <c r="J33" s="25">
        <f>SUM(Tribunal!K57)</f>
        <v>10</v>
      </c>
      <c r="K33" s="25">
        <f>SUM(Tribunal!L57)</f>
        <v>618</v>
      </c>
      <c r="L33" s="25">
        <f>SUM(Tribunal!M57)</f>
        <v>406</v>
      </c>
      <c r="M33" s="25">
        <f>SUM(Tribunal!N57)</f>
        <v>48</v>
      </c>
      <c r="N33" s="25">
        <f>SUM(Tribunal!O57)</f>
        <v>547</v>
      </c>
      <c r="O33" s="26">
        <f t="shared" si="6"/>
        <v>1691</v>
      </c>
    </row>
    <row r="34" spans="1:16" ht="13.5" thickBot="1">
      <c r="A34" s="19" t="s">
        <v>62</v>
      </c>
      <c r="B34" s="25">
        <f>SUM(Tribunal!C58)</f>
        <v>569</v>
      </c>
      <c r="C34" s="25">
        <f>SUM(Tribunal!D58)</f>
        <v>502</v>
      </c>
      <c r="D34" s="25">
        <f>SUM(Tribunal!E58)</f>
        <v>133</v>
      </c>
      <c r="E34" s="25">
        <f>SUM(Tribunal!F58)</f>
        <v>213</v>
      </c>
      <c r="F34" s="25">
        <f>SUM(Tribunal!G58)</f>
        <v>0</v>
      </c>
      <c r="G34" s="25">
        <f>SUM(Tribunal!H58)</f>
        <v>109</v>
      </c>
      <c r="H34" s="26">
        <f t="shared" si="7"/>
        <v>1526</v>
      </c>
      <c r="I34" s="25">
        <f>SUM(Tribunal!J58)</f>
        <v>569</v>
      </c>
      <c r="J34" s="25">
        <f>SUM(Tribunal!K58)</f>
        <v>472</v>
      </c>
      <c r="K34" s="25">
        <f>SUM(Tribunal!L58)</f>
        <v>133</v>
      </c>
      <c r="L34" s="25">
        <f>SUM(Tribunal!M58)</f>
        <v>207</v>
      </c>
      <c r="M34" s="25">
        <f>SUM(Tribunal!N58)</f>
        <v>0</v>
      </c>
      <c r="N34" s="25">
        <f>SUM(Tribunal!O58)</f>
        <v>109</v>
      </c>
      <c r="O34" s="26">
        <f t="shared" ref="O34:O42" si="8">SUM(I34:N34)</f>
        <v>1490</v>
      </c>
    </row>
    <row r="35" spans="1:16" ht="13.5" thickBot="1">
      <c r="A35" s="19" t="s">
        <v>88</v>
      </c>
      <c r="B35" s="25">
        <f>SUM(Tribunal!C60)</f>
        <v>1</v>
      </c>
      <c r="C35" s="25">
        <f>SUM(Tribunal!D60)</f>
        <v>0</v>
      </c>
      <c r="D35" s="25">
        <f>SUM(Tribunal!E60)</f>
        <v>269</v>
      </c>
      <c r="E35" s="25">
        <f>SUM(Tribunal!F60)</f>
        <v>316</v>
      </c>
      <c r="F35" s="25">
        <f>SUM(Tribunal!G60)</f>
        <v>58</v>
      </c>
      <c r="G35" s="25">
        <f>SUM(Tribunal!H60)</f>
        <v>298</v>
      </c>
      <c r="H35" s="26">
        <f t="shared" si="7"/>
        <v>942</v>
      </c>
      <c r="I35" s="25">
        <f>SUM(Tribunal!J60)</f>
        <v>1</v>
      </c>
      <c r="J35" s="25">
        <f>SUM(Tribunal!K60)</f>
        <v>0</v>
      </c>
      <c r="K35" s="25">
        <f>SUM(Tribunal!L60)</f>
        <v>256</v>
      </c>
      <c r="L35" s="25">
        <f>SUM(Tribunal!M60)</f>
        <v>175</v>
      </c>
      <c r="M35" s="25">
        <f>SUM(Tribunal!N60)</f>
        <v>49</v>
      </c>
      <c r="N35" s="25">
        <f>SUM(Tribunal!O60)</f>
        <v>298</v>
      </c>
      <c r="O35" s="26">
        <f t="shared" si="8"/>
        <v>779</v>
      </c>
    </row>
    <row r="36" spans="1:16" ht="13.5" thickBot="1">
      <c r="A36" s="19" t="s">
        <v>64</v>
      </c>
      <c r="B36" s="25">
        <f>SUM(Tribunal!C61:C62)</f>
        <v>0</v>
      </c>
      <c r="C36" s="25">
        <f>SUM(Tribunal!D61:D62)</f>
        <v>14</v>
      </c>
      <c r="D36" s="25">
        <f>SUM(Tribunal!E61:E62)</f>
        <v>731</v>
      </c>
      <c r="E36" s="25">
        <f>SUM(Tribunal!F61:F62)</f>
        <v>1422</v>
      </c>
      <c r="F36" s="25">
        <f>SUM(Tribunal!G61:G62)</f>
        <v>27</v>
      </c>
      <c r="G36" s="25">
        <f>SUM(Tribunal!H61:H62)</f>
        <v>458</v>
      </c>
      <c r="H36" s="26">
        <f t="shared" si="7"/>
        <v>2652</v>
      </c>
      <c r="I36" s="25">
        <f>SUM(Tribunal!J61:J62)</f>
        <v>0</v>
      </c>
      <c r="J36" s="25">
        <f>SUM(Tribunal!K61:K62)</f>
        <v>9</v>
      </c>
      <c r="K36" s="25">
        <f>SUM(Tribunal!L61:L62)</f>
        <v>750</v>
      </c>
      <c r="L36" s="25">
        <f>SUM(Tribunal!M61:M62)</f>
        <v>1042</v>
      </c>
      <c r="M36" s="25">
        <f>SUM(Tribunal!N61:N62)</f>
        <v>27</v>
      </c>
      <c r="N36" s="25">
        <f>SUM(Tribunal!O61:O62)</f>
        <v>647</v>
      </c>
      <c r="O36" s="26">
        <f t="shared" si="8"/>
        <v>2475</v>
      </c>
    </row>
    <row r="37" spans="1:16" ht="13.5" thickBot="1">
      <c r="A37" s="19" t="s">
        <v>65</v>
      </c>
      <c r="B37" s="25">
        <f>SUM(Tribunal!C63)</f>
        <v>634</v>
      </c>
      <c r="C37" s="25">
        <f>SUM(Tribunal!D63)</f>
        <v>426</v>
      </c>
      <c r="D37" s="25">
        <f>SUM(Tribunal!E63)</f>
        <v>96</v>
      </c>
      <c r="E37" s="25">
        <f>SUM(Tribunal!F63)</f>
        <v>322</v>
      </c>
      <c r="F37" s="25">
        <f>SUM(Tribunal!G63)</f>
        <v>70</v>
      </c>
      <c r="G37" s="25">
        <f>SUM(Tribunal!H63)</f>
        <v>289</v>
      </c>
      <c r="H37" s="26">
        <f t="shared" si="7"/>
        <v>1837</v>
      </c>
      <c r="I37" s="25">
        <f>SUM(Tribunal!J63)</f>
        <v>634</v>
      </c>
      <c r="J37" s="25">
        <f>SUM(Tribunal!K63)</f>
        <v>436</v>
      </c>
      <c r="K37" s="25">
        <f>SUM(Tribunal!L63)</f>
        <v>292</v>
      </c>
      <c r="L37" s="25">
        <f>SUM(Tribunal!M63)</f>
        <v>265</v>
      </c>
      <c r="M37" s="25">
        <f>SUM(Tribunal!N63)</f>
        <v>70</v>
      </c>
      <c r="N37" s="25">
        <f>SUM(Tribunal!O63)</f>
        <v>613</v>
      </c>
      <c r="O37" s="26">
        <f t="shared" si="8"/>
        <v>2310</v>
      </c>
    </row>
    <row r="38" spans="1:16" ht="13.5" thickBot="1">
      <c r="A38" s="19" t="s">
        <v>66</v>
      </c>
      <c r="B38" s="25">
        <f>SUM(Tribunal!C64)</f>
        <v>41</v>
      </c>
      <c r="C38" s="25">
        <f>SUM(Tribunal!D64)</f>
        <v>20</v>
      </c>
      <c r="D38" s="25">
        <f>SUM(Tribunal!E64)</f>
        <v>334</v>
      </c>
      <c r="E38" s="25">
        <f>SUM(Tribunal!F64)</f>
        <v>426</v>
      </c>
      <c r="F38" s="25">
        <f>SUM(Tribunal!G64)</f>
        <v>32</v>
      </c>
      <c r="G38" s="25">
        <f>SUM(Tribunal!H64)</f>
        <v>237</v>
      </c>
      <c r="H38" s="26">
        <f t="shared" si="7"/>
        <v>1090</v>
      </c>
      <c r="I38" s="25">
        <f>SUM(Tribunal!J64)</f>
        <v>41</v>
      </c>
      <c r="J38" s="25">
        <f>SUM(Tribunal!K64)</f>
        <v>15</v>
      </c>
      <c r="K38" s="25">
        <f>SUM(Tribunal!L64)</f>
        <v>368</v>
      </c>
      <c r="L38" s="25">
        <f>SUM(Tribunal!M64)</f>
        <v>141</v>
      </c>
      <c r="M38" s="25">
        <f>SUM(Tribunal!N64)</f>
        <v>179</v>
      </c>
      <c r="N38" s="25">
        <f>SUM(Tribunal!O64)</f>
        <v>166</v>
      </c>
      <c r="O38" s="26">
        <f t="shared" si="8"/>
        <v>910</v>
      </c>
    </row>
    <row r="39" spans="1:16" ht="13.5" thickBot="1">
      <c r="A39" s="19" t="s">
        <v>67</v>
      </c>
      <c r="B39" s="25">
        <f>SUM(Tribunal!C65)</f>
        <v>406</v>
      </c>
      <c r="C39" s="25">
        <f>SUM(Tribunal!D65)</f>
        <v>239</v>
      </c>
      <c r="D39" s="25">
        <f>SUM(Tribunal!E65)</f>
        <v>32</v>
      </c>
      <c r="E39" s="25">
        <f>SUM(Tribunal!F65)</f>
        <v>36</v>
      </c>
      <c r="F39" s="25">
        <f>SUM(Tribunal!G65)</f>
        <v>2</v>
      </c>
      <c r="G39" s="25">
        <f>SUM(Tribunal!H65)</f>
        <v>28</v>
      </c>
      <c r="H39" s="26">
        <f t="shared" si="7"/>
        <v>743</v>
      </c>
      <c r="I39" s="25">
        <f>SUM(Tribunal!J65)</f>
        <v>407</v>
      </c>
      <c r="J39" s="25">
        <f>SUM(Tribunal!K65)</f>
        <v>236</v>
      </c>
      <c r="K39" s="25">
        <f>SUM(Tribunal!L65)</f>
        <v>32</v>
      </c>
      <c r="L39" s="25">
        <f>SUM(Tribunal!M65)</f>
        <v>21</v>
      </c>
      <c r="M39" s="25">
        <f>SUM(Tribunal!N65)</f>
        <v>2</v>
      </c>
      <c r="N39" s="25">
        <f>SUM(Tribunal!O65)</f>
        <v>28</v>
      </c>
      <c r="O39" s="26">
        <f t="shared" si="8"/>
        <v>726</v>
      </c>
    </row>
    <row r="40" spans="1:16" ht="13.5" thickBot="1">
      <c r="A40" s="19" t="s">
        <v>68</v>
      </c>
      <c r="B40" s="25">
        <f>SUM(Tribunal!C66)</f>
        <v>328</v>
      </c>
      <c r="C40" s="25">
        <f>SUM(Tribunal!D66)</f>
        <v>161</v>
      </c>
      <c r="D40" s="25">
        <f>SUM(Tribunal!E66)</f>
        <v>82</v>
      </c>
      <c r="E40" s="25">
        <f>SUM(Tribunal!F66)</f>
        <v>106</v>
      </c>
      <c r="F40" s="25">
        <f>SUM(Tribunal!G66)</f>
        <v>12</v>
      </c>
      <c r="G40" s="25">
        <f>SUM(Tribunal!H66)</f>
        <v>161</v>
      </c>
      <c r="H40" s="26">
        <f t="shared" si="7"/>
        <v>850</v>
      </c>
      <c r="I40" s="25">
        <f>SUM(Tribunal!J66)</f>
        <v>334</v>
      </c>
      <c r="J40" s="25">
        <f>SUM(Tribunal!K66)</f>
        <v>159</v>
      </c>
      <c r="K40" s="25">
        <f>SUM(Tribunal!L66)</f>
        <v>83</v>
      </c>
      <c r="L40" s="25">
        <f>SUM(Tribunal!M66)</f>
        <v>90</v>
      </c>
      <c r="M40" s="25">
        <f>SUM(Tribunal!N66)</f>
        <v>12</v>
      </c>
      <c r="N40" s="25">
        <f>SUM(Tribunal!O66)</f>
        <v>156</v>
      </c>
      <c r="O40" s="26">
        <f t="shared" si="8"/>
        <v>834</v>
      </c>
    </row>
    <row r="41" spans="1:16" ht="13.5" thickBot="1">
      <c r="A41" s="19" t="s">
        <v>69</v>
      </c>
      <c r="B41" s="25">
        <f>SUM(Tribunal!C67)</f>
        <v>219</v>
      </c>
      <c r="C41" s="25">
        <f>SUM(Tribunal!D67)</f>
        <v>71</v>
      </c>
      <c r="D41" s="25">
        <f>SUM(Tribunal!E67)</f>
        <v>30</v>
      </c>
      <c r="E41" s="25">
        <f>SUM(Tribunal!F67)</f>
        <v>4</v>
      </c>
      <c r="F41" s="25">
        <f>SUM(Tribunal!G67)</f>
        <v>50</v>
      </c>
      <c r="G41" s="25">
        <f>SUM(Tribunal!H67)</f>
        <v>0</v>
      </c>
      <c r="H41" s="26">
        <f t="shared" si="7"/>
        <v>374</v>
      </c>
      <c r="I41" s="25">
        <f>SUM(Tribunal!J67)</f>
        <v>219</v>
      </c>
      <c r="J41" s="25">
        <f>SUM(Tribunal!K67)</f>
        <v>71</v>
      </c>
      <c r="K41" s="25">
        <f>SUM(Tribunal!L67)</f>
        <v>30</v>
      </c>
      <c r="L41" s="25">
        <f>SUM(Tribunal!M67)</f>
        <v>18</v>
      </c>
      <c r="M41" s="25">
        <f>SUM(Tribunal!N67)</f>
        <v>50</v>
      </c>
      <c r="N41" s="25">
        <f>SUM(Tribunal!O67)</f>
        <v>0</v>
      </c>
      <c r="O41" s="26">
        <f t="shared" si="8"/>
        <v>388</v>
      </c>
    </row>
    <row r="42" spans="1:16" ht="13.5" thickBot="1">
      <c r="A42" s="19" t="s">
        <v>70</v>
      </c>
      <c r="B42" s="25">
        <f>SUM(Tribunal!C68)</f>
        <v>139</v>
      </c>
      <c r="C42" s="25">
        <f>SUM(Tribunal!D68)</f>
        <v>0</v>
      </c>
      <c r="D42" s="25">
        <f>SUM(Tribunal!E68)</f>
        <v>11</v>
      </c>
      <c r="E42" s="25">
        <f>SUM(Tribunal!F68)</f>
        <v>275</v>
      </c>
      <c r="F42" s="25">
        <f>SUM(Tribunal!G68)</f>
        <v>21</v>
      </c>
      <c r="G42" s="25">
        <f>SUM(Tribunal!H68)</f>
        <v>109</v>
      </c>
      <c r="H42" s="26">
        <f t="shared" si="7"/>
        <v>555</v>
      </c>
      <c r="I42" s="25">
        <f>SUM(Tribunal!J68)</f>
        <v>137</v>
      </c>
      <c r="J42" s="25">
        <f>SUM(Tribunal!K68)</f>
        <v>0</v>
      </c>
      <c r="K42" s="25">
        <f>SUM(Tribunal!L68)</f>
        <v>7</v>
      </c>
      <c r="L42" s="25">
        <f>SUM(Tribunal!M68)</f>
        <v>203</v>
      </c>
      <c r="M42" s="25">
        <f>SUM(Tribunal!N68)</f>
        <v>19</v>
      </c>
      <c r="N42" s="25">
        <f>SUM(Tribunal!O68)</f>
        <v>109</v>
      </c>
      <c r="O42" s="26">
        <f t="shared" si="8"/>
        <v>475</v>
      </c>
    </row>
    <row r="43" spans="1:16" ht="13.5" thickBot="1">
      <c r="A43" s="19" t="s">
        <v>71</v>
      </c>
      <c r="B43" s="25">
        <f>SUM(Tribunal!C69)</f>
        <v>363</v>
      </c>
      <c r="C43" s="25">
        <f>SUM(Tribunal!D69)</f>
        <v>0</v>
      </c>
      <c r="D43" s="25">
        <f>SUM(Tribunal!E69)</f>
        <v>0</v>
      </c>
      <c r="E43" s="25">
        <f>SUM(Tribunal!F69)</f>
        <v>160</v>
      </c>
      <c r="F43" s="25">
        <f>SUM(Tribunal!G69)</f>
        <v>18</v>
      </c>
      <c r="G43" s="25">
        <f>SUM(Tribunal!H69)</f>
        <v>31</v>
      </c>
      <c r="H43" s="26">
        <f t="shared" si="7"/>
        <v>572</v>
      </c>
      <c r="I43" s="25">
        <f>SUM(Tribunal!J69)</f>
        <v>363</v>
      </c>
      <c r="J43" s="25">
        <f>SUM(Tribunal!K69)</f>
        <v>0</v>
      </c>
      <c r="K43" s="25">
        <f>SUM(Tribunal!L69)</f>
        <v>0</v>
      </c>
      <c r="L43" s="25">
        <f>SUM(Tribunal!M69)</f>
        <v>145</v>
      </c>
      <c r="M43" s="25">
        <f>SUM(Tribunal!N69)</f>
        <v>22</v>
      </c>
      <c r="N43" s="25">
        <f>SUM(Tribunal!O69)</f>
        <v>22</v>
      </c>
      <c r="O43" s="26">
        <f t="shared" ref="O43:O47" si="9">SUM(I43:N43)</f>
        <v>552</v>
      </c>
    </row>
    <row r="44" spans="1:16" ht="13.5" thickBot="1">
      <c r="A44" s="19" t="s">
        <v>72</v>
      </c>
      <c r="B44" s="25">
        <f>SUM(Tribunal!C70)</f>
        <v>309</v>
      </c>
      <c r="C44" s="25">
        <f>SUM(Tribunal!D70)</f>
        <v>4</v>
      </c>
      <c r="D44" s="25">
        <f>SUM(Tribunal!E70)</f>
        <v>2</v>
      </c>
      <c r="E44" s="25">
        <f>SUM(Tribunal!F70)</f>
        <v>122</v>
      </c>
      <c r="F44" s="25">
        <f>SUM(Tribunal!G70)</f>
        <v>0</v>
      </c>
      <c r="G44" s="25">
        <f>SUM(Tribunal!H70)</f>
        <v>0</v>
      </c>
      <c r="H44" s="26">
        <f t="shared" si="7"/>
        <v>437</v>
      </c>
      <c r="I44" s="25">
        <f>SUM(Tribunal!J70)</f>
        <v>309</v>
      </c>
      <c r="J44" s="25">
        <f>SUM(Tribunal!K70)</f>
        <v>2</v>
      </c>
      <c r="K44" s="25">
        <f>SUM(Tribunal!L70)</f>
        <v>1</v>
      </c>
      <c r="L44" s="25">
        <f>SUM(Tribunal!M70)</f>
        <v>110</v>
      </c>
      <c r="M44" s="25">
        <f>SUM(Tribunal!N70)</f>
        <v>0</v>
      </c>
      <c r="N44" s="25">
        <f>SUM(Tribunal!O70)</f>
        <v>0</v>
      </c>
      <c r="O44" s="26">
        <f t="shared" si="9"/>
        <v>422</v>
      </c>
    </row>
    <row r="45" spans="1:16" ht="13.5" thickBot="1">
      <c r="A45" s="19" t="s">
        <v>73</v>
      </c>
      <c r="B45" s="25">
        <f>SUM(Tribunal!C71)</f>
        <v>0</v>
      </c>
      <c r="C45" s="25">
        <f>SUM(Tribunal!D71)</f>
        <v>0</v>
      </c>
      <c r="D45" s="25">
        <f>SUM(Tribunal!E71)</f>
        <v>142</v>
      </c>
      <c r="E45" s="25">
        <f>SUM(Tribunal!F71)</f>
        <v>425</v>
      </c>
      <c r="F45" s="25">
        <f>SUM(Tribunal!G71)</f>
        <v>0</v>
      </c>
      <c r="G45" s="25">
        <f>SUM(Tribunal!H71)</f>
        <v>103</v>
      </c>
      <c r="H45" s="26">
        <f t="shared" si="7"/>
        <v>670</v>
      </c>
      <c r="I45" s="25">
        <f>SUM(Tribunal!J71)</f>
        <v>0</v>
      </c>
      <c r="J45" s="25">
        <f>SUM(Tribunal!K71)</f>
        <v>0</v>
      </c>
      <c r="K45" s="25">
        <f>SUM(Tribunal!L71)</f>
        <v>119</v>
      </c>
      <c r="L45" s="25">
        <f>SUM(Tribunal!M71)</f>
        <v>279</v>
      </c>
      <c r="M45" s="25">
        <f>SUM(Tribunal!N71)</f>
        <v>0</v>
      </c>
      <c r="N45" s="25">
        <f>SUM(Tribunal!O71)</f>
        <v>87</v>
      </c>
      <c r="O45" s="26">
        <f t="shared" si="9"/>
        <v>485</v>
      </c>
    </row>
    <row r="46" spans="1:16" ht="13.5" thickBot="1">
      <c r="A46" s="19" t="s">
        <v>74</v>
      </c>
      <c r="B46" s="25">
        <f>SUM(Tribunal!C72)</f>
        <v>274</v>
      </c>
      <c r="C46" s="25">
        <f>SUM(Tribunal!D72)</f>
        <v>152</v>
      </c>
      <c r="D46" s="25">
        <f>SUM(Tribunal!E72)</f>
        <v>59</v>
      </c>
      <c r="E46" s="25">
        <f>SUM(Tribunal!F72)</f>
        <v>30</v>
      </c>
      <c r="F46" s="25">
        <f>SUM(Tribunal!G72)</f>
        <v>27</v>
      </c>
      <c r="G46" s="25">
        <f>SUM(Tribunal!H72)</f>
        <v>21</v>
      </c>
      <c r="H46" s="26">
        <f t="shared" si="7"/>
        <v>563</v>
      </c>
      <c r="I46" s="25">
        <f>SUM(Tribunal!J72)</f>
        <v>274</v>
      </c>
      <c r="J46" s="25">
        <f>SUM(Tribunal!K72)</f>
        <v>150</v>
      </c>
      <c r="K46" s="25">
        <f>SUM(Tribunal!L72)</f>
        <v>59</v>
      </c>
      <c r="L46" s="25">
        <f>SUM(Tribunal!M72)</f>
        <v>17</v>
      </c>
      <c r="M46" s="25">
        <f>SUM(Tribunal!N72)</f>
        <v>27</v>
      </c>
      <c r="N46" s="25">
        <f>SUM(Tribunal!O72)</f>
        <v>21</v>
      </c>
      <c r="O46" s="26">
        <f t="shared" si="9"/>
        <v>548</v>
      </c>
    </row>
    <row r="47" spans="1:16" ht="13.5" thickBot="1">
      <c r="A47" s="19" t="s">
        <v>75</v>
      </c>
      <c r="B47" s="25">
        <f>SUM(Tribunal!C73)</f>
        <v>432</v>
      </c>
      <c r="C47" s="25">
        <f>SUM(Tribunal!D73)</f>
        <v>206</v>
      </c>
      <c r="D47" s="25">
        <f>SUM(Tribunal!E73)</f>
        <v>89</v>
      </c>
      <c r="E47" s="25">
        <f>SUM(Tribunal!F73)</f>
        <v>111</v>
      </c>
      <c r="F47" s="25">
        <f>SUM(Tribunal!G73)</f>
        <v>8</v>
      </c>
      <c r="G47" s="25">
        <f>SUM(Tribunal!H73)</f>
        <v>140</v>
      </c>
      <c r="H47" s="26">
        <f t="shared" si="7"/>
        <v>986</v>
      </c>
      <c r="I47" s="25">
        <f>SUM(Tribunal!J73)</f>
        <v>432</v>
      </c>
      <c r="J47" s="25">
        <f>SUM(Tribunal!K73)</f>
        <v>206</v>
      </c>
      <c r="K47" s="25">
        <f>SUM(Tribunal!L73)</f>
        <v>88</v>
      </c>
      <c r="L47" s="25">
        <f>SUM(Tribunal!M73)</f>
        <v>95</v>
      </c>
      <c r="M47" s="25">
        <f>SUM(Tribunal!N73)</f>
        <v>8</v>
      </c>
      <c r="N47" s="25">
        <f>SUM(Tribunal!O73)</f>
        <v>128</v>
      </c>
      <c r="O47" s="26">
        <f t="shared" si="9"/>
        <v>957</v>
      </c>
    </row>
    <row r="48" spans="1:16" ht="24" customHeight="1" thickBot="1">
      <c r="A48" s="82" t="s">
        <v>89</v>
      </c>
      <c r="B48" s="27">
        <f>SUM(B13:B47)</f>
        <v>24747</v>
      </c>
      <c r="C48" s="27">
        <f>SUM(C13:C47)</f>
        <v>3661</v>
      </c>
      <c r="D48" s="27">
        <f t="shared" ref="D48" si="10">SUM(D13:D47)</f>
        <v>10992</v>
      </c>
      <c r="E48" s="27">
        <f t="shared" ref="E48:G48" si="11">SUM(E13:E47)</f>
        <v>17301</v>
      </c>
      <c r="F48" s="27">
        <f t="shared" si="11"/>
        <v>1577</v>
      </c>
      <c r="G48" s="27">
        <f t="shared" si="11"/>
        <v>7567</v>
      </c>
      <c r="H48" s="27">
        <f>SUM(H13:H47)</f>
        <v>65845</v>
      </c>
      <c r="I48" s="27">
        <f>SUM(I13:I47)</f>
        <v>24753</v>
      </c>
      <c r="J48" s="27">
        <f t="shared" ref="J48:K48" si="12">SUM(J13:J47)</f>
        <v>3606</v>
      </c>
      <c r="K48" s="27">
        <f t="shared" si="12"/>
        <v>11330</v>
      </c>
      <c r="L48" s="27">
        <f t="shared" ref="L48:N48" si="13">SUM(L13:L47)</f>
        <v>11103</v>
      </c>
      <c r="M48" s="27">
        <f t="shared" si="13"/>
        <v>2401</v>
      </c>
      <c r="N48" s="27">
        <f t="shared" si="13"/>
        <v>9558</v>
      </c>
      <c r="O48" s="27">
        <f>SUM(O13:O47)</f>
        <v>62751</v>
      </c>
      <c r="P48" s="1"/>
    </row>
    <row r="49" spans="1:16" ht="12.95" customHeight="1">
      <c r="A49" s="34" t="s">
        <v>76</v>
      </c>
      <c r="B49" s="37"/>
      <c r="C49" s="37"/>
      <c r="D49" s="37"/>
      <c r="E49" s="37"/>
      <c r="F49" s="37"/>
      <c r="G49" s="37"/>
      <c r="H49" s="37"/>
      <c r="I49" s="39"/>
      <c r="J49" s="37"/>
      <c r="K49" s="37"/>
      <c r="L49" s="37"/>
      <c r="M49" s="34"/>
      <c r="N49" s="34"/>
      <c r="O49" s="38"/>
      <c r="P49" s="44"/>
    </row>
    <row r="50" spans="1:16" ht="12.95" customHeight="1">
      <c r="A50" s="37" t="s">
        <v>77</v>
      </c>
      <c r="B50" s="35"/>
      <c r="C50" s="36"/>
      <c r="D50" s="45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28"/>
      <c r="P50" s="40"/>
    </row>
    <row r="51" spans="1:16" ht="12.95" customHeight="1">
      <c r="A51" s="34" t="s">
        <v>79</v>
      </c>
      <c r="B51" s="9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ht="12.95" customHeight="1">
      <c r="A52" s="37" t="s">
        <v>90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</sheetData>
  <mergeCells count="3">
    <mergeCell ref="I11:O11"/>
    <mergeCell ref="B11:H11"/>
    <mergeCell ref="A11:A12"/>
  </mergeCells>
  <phoneticPr fontId="1" type="noConversion"/>
  <printOptions horizontalCentered="1"/>
  <pageMargins left="0.39370078740157483" right="0.39370078740157483" top="0.39370078740157483" bottom="0.39370078740157483" header="0" footer="0.82677165354330717"/>
  <pageSetup scale="65" orientation="landscape" r:id="rId1"/>
  <headerFooter scaleWithDoc="0"/>
  <ignoredErrors>
    <ignoredError sqref="H23 H14:H16 H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fitToPage="1"/>
  </sheetPr>
  <dimension ref="A1:O46"/>
  <sheetViews>
    <sheetView zoomScale="83" zoomScaleNormal="83" workbookViewId="0">
      <selection activeCell="B13" sqref="B13"/>
    </sheetView>
  </sheetViews>
  <sheetFormatPr defaultColWidth="11.42578125" defaultRowHeight="12.75"/>
  <cols>
    <col min="1" max="1" width="31.42578125" customWidth="1"/>
    <col min="2" max="2" width="15.5703125" customWidth="1"/>
    <col min="3" max="7" width="14.85546875" customWidth="1"/>
    <col min="8" max="8" width="12.5703125" customWidth="1"/>
    <col min="9" max="9" width="15.85546875" customWidth="1"/>
    <col min="10" max="14" width="14.85546875" customWidth="1"/>
    <col min="15" max="15" width="12.7109375" customWidth="1"/>
  </cols>
  <sheetData>
    <row r="1" spans="1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31.5" customHeight="1">
      <c r="A5" s="6" t="str">
        <f>Tribunal!$A$5</f>
        <v>JURISDICCIÓN PENAL: FASE DE LA INSTRUCCIÓN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21.75" customHeight="1">
      <c r="A6" s="7" t="str">
        <f>Tribunal!$A$6</f>
        <v>ENTRADA Y SALIDA DE LOS ASUNTOS EN JUZGADOS DE LA INSTRUCCIÓN(1)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1.75" customHeight="1">
      <c r="A7" s="22" t="str">
        <f>Distrito!A8</f>
        <v>Enero-Septiembre 2021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21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9.5" customHeight="1" thickBot="1">
      <c r="A9" s="114" t="s">
        <v>91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ht="21" customHeight="1" thickBot="1">
      <c r="A10" s="115" t="s">
        <v>92</v>
      </c>
      <c r="B10" s="117" t="s">
        <v>83</v>
      </c>
      <c r="C10" s="118"/>
      <c r="D10" s="118"/>
      <c r="E10" s="118"/>
      <c r="F10" s="118"/>
      <c r="G10" s="118"/>
      <c r="H10" s="119"/>
      <c r="I10" s="103" t="s">
        <v>84</v>
      </c>
      <c r="J10" s="120"/>
      <c r="K10" s="120"/>
      <c r="L10" s="120"/>
      <c r="M10" s="120"/>
      <c r="N10" s="120"/>
      <c r="O10" s="111"/>
    </row>
    <row r="11" spans="1:15" ht="33.75" customHeight="1" thickBot="1">
      <c r="A11" s="116"/>
      <c r="B11" s="50" t="s">
        <v>20</v>
      </c>
      <c r="C11" s="50" t="s">
        <v>21</v>
      </c>
      <c r="D11" s="50" t="s">
        <v>85</v>
      </c>
      <c r="E11" s="50" t="s">
        <v>23</v>
      </c>
      <c r="F11" s="50" t="s">
        <v>86</v>
      </c>
      <c r="G11" s="50" t="s">
        <v>25</v>
      </c>
      <c r="H11" s="14" t="s">
        <v>26</v>
      </c>
      <c r="I11" s="50" t="s">
        <v>20</v>
      </c>
      <c r="J11" s="50" t="s">
        <v>21</v>
      </c>
      <c r="K11" s="50" t="s">
        <v>85</v>
      </c>
      <c r="L11" s="50" t="s">
        <v>23</v>
      </c>
      <c r="M11" s="50" t="s">
        <v>86</v>
      </c>
      <c r="N11" s="50" t="s">
        <v>25</v>
      </c>
      <c r="O11" s="84" t="s">
        <v>26</v>
      </c>
    </row>
    <row r="12" spans="1:15" ht="33.75" customHeight="1" thickBot="1">
      <c r="A12" s="19" t="s">
        <v>27</v>
      </c>
      <c r="B12" s="17">
        <f>SUM(Distrito!B13)</f>
        <v>7842</v>
      </c>
      <c r="C12" s="17">
        <f>SUM(Distrito!C13)</f>
        <v>3</v>
      </c>
      <c r="D12" s="17">
        <f>SUM(Distrito!D13)</f>
        <v>1384</v>
      </c>
      <c r="E12" s="17">
        <f>SUM(Distrito!E13)</f>
        <v>1300</v>
      </c>
      <c r="F12" s="17">
        <f>SUM(Distrito!F13)</f>
        <v>391</v>
      </c>
      <c r="G12" s="17">
        <f>SUM(Distrito!G13)</f>
        <v>599</v>
      </c>
      <c r="H12" s="18">
        <f>SUM(B12:G12)</f>
        <v>11519</v>
      </c>
      <c r="I12" s="17">
        <f>SUM(Distrito!I13)</f>
        <v>7842</v>
      </c>
      <c r="J12" s="17">
        <f>SUM(Distrito!J13)</f>
        <v>3</v>
      </c>
      <c r="K12" s="17">
        <f>SUM(Distrito!K13)</f>
        <v>1268</v>
      </c>
      <c r="L12" s="17">
        <f>SUM(Distrito!L13)</f>
        <v>1353</v>
      </c>
      <c r="M12" s="17">
        <f>SUM(Distrito!M13)</f>
        <v>394</v>
      </c>
      <c r="N12" s="17">
        <f>SUM(Distrito!N13)</f>
        <v>722</v>
      </c>
      <c r="O12" s="18">
        <f>SUM(I12:N12)</f>
        <v>11582</v>
      </c>
    </row>
    <row r="13" spans="1:15" ht="33.75" customHeight="1" thickBot="1">
      <c r="A13" s="19" t="s">
        <v>37</v>
      </c>
      <c r="B13" s="17">
        <f>SUM(Distrito!B14:B15)</f>
        <v>8438</v>
      </c>
      <c r="C13" s="17">
        <f>SUM(Distrito!C14:C15)</f>
        <v>43</v>
      </c>
      <c r="D13" s="17">
        <f>SUM(Distrito!D14:D15)</f>
        <v>3065</v>
      </c>
      <c r="E13" s="17">
        <f>SUM(Distrito!E14:E15)</f>
        <v>3240</v>
      </c>
      <c r="F13" s="17">
        <f>SUM(Distrito!F14:F15)</f>
        <v>431</v>
      </c>
      <c r="G13" s="17">
        <f>SUM(Distrito!G14:G15)</f>
        <v>748</v>
      </c>
      <c r="H13" s="18">
        <f t="shared" ref="H13:H22" si="0">SUM(B13:G13)</f>
        <v>15965</v>
      </c>
      <c r="I13" s="17">
        <f>SUM(Distrito!I14:I15)</f>
        <v>8438</v>
      </c>
      <c r="J13" s="17">
        <f>SUM(Distrito!J14:J15)</f>
        <v>41</v>
      </c>
      <c r="K13" s="17">
        <f>SUM(Distrito!K14:K15)</f>
        <v>3016</v>
      </c>
      <c r="L13" s="17">
        <f>SUM(Distrito!L14:L15)</f>
        <v>2240</v>
      </c>
      <c r="M13" s="17">
        <f>SUM(Distrito!M14:M15)</f>
        <v>1075</v>
      </c>
      <c r="N13" s="17">
        <f>SUM(Distrito!N14:N15)</f>
        <v>876</v>
      </c>
      <c r="O13" s="18">
        <f t="shared" ref="O13:O22" si="1">SUM(I13:N13)</f>
        <v>15686</v>
      </c>
    </row>
    <row r="14" spans="1:15" ht="33.75" customHeight="1" thickBot="1">
      <c r="A14" s="19" t="s">
        <v>41</v>
      </c>
      <c r="B14" s="17">
        <f>SUM(Distrito!B16:B17)</f>
        <v>20</v>
      </c>
      <c r="C14" s="17">
        <f>SUM(Distrito!C16:C17)</f>
        <v>0</v>
      </c>
      <c r="D14" s="17">
        <f>SUM(Distrito!D16:D17)</f>
        <v>1131</v>
      </c>
      <c r="E14" s="17">
        <f>SUM(Distrito!E16:E17)</f>
        <v>4221</v>
      </c>
      <c r="F14" s="17">
        <f>SUM(Distrito!F16:F17)</f>
        <v>3</v>
      </c>
      <c r="G14" s="17">
        <f>SUM(Distrito!G16:G17)</f>
        <v>644</v>
      </c>
      <c r="H14" s="18">
        <f t="shared" si="0"/>
        <v>6019</v>
      </c>
      <c r="I14" s="17">
        <f>SUM(Distrito!I16:I17)</f>
        <v>21</v>
      </c>
      <c r="J14" s="17">
        <f>SUM(Distrito!J16:J17)</f>
        <v>0</v>
      </c>
      <c r="K14" s="17">
        <f>SUM(Distrito!K16:K17)</f>
        <v>1220</v>
      </c>
      <c r="L14" s="17">
        <f>SUM(Distrito!L16:L17)</f>
        <v>985</v>
      </c>
      <c r="M14" s="17">
        <f>SUM(Distrito!M16:M17)</f>
        <v>2</v>
      </c>
      <c r="N14" s="17">
        <f>SUM(Distrito!N16:N17)</f>
        <v>1031</v>
      </c>
      <c r="O14" s="18">
        <f t="shared" si="1"/>
        <v>3259</v>
      </c>
    </row>
    <row r="15" spans="1:15" ht="33.75" customHeight="1" thickBot="1">
      <c r="A15" s="19" t="s">
        <v>87</v>
      </c>
      <c r="B15" s="17">
        <f>SUM(Distrito!B18)</f>
        <v>0</v>
      </c>
      <c r="C15" s="17">
        <f>SUM(Distrito!C18)</f>
        <v>4</v>
      </c>
      <c r="D15" s="17">
        <f>SUM(Distrito!D18)</f>
        <v>71</v>
      </c>
      <c r="E15" s="17">
        <f>SUM(Distrito!E18)</f>
        <v>288</v>
      </c>
      <c r="F15" s="17">
        <f>SUM(Distrito!F18)</f>
        <v>0</v>
      </c>
      <c r="G15" s="17">
        <f>SUM(Distrito!G18)</f>
        <v>180</v>
      </c>
      <c r="H15" s="18">
        <f t="shared" si="0"/>
        <v>543</v>
      </c>
      <c r="I15" s="17">
        <f>SUM(Distrito!I18)</f>
        <v>0</v>
      </c>
      <c r="J15" s="17">
        <f>SUM(Distrito!J18)</f>
        <v>4</v>
      </c>
      <c r="K15" s="17">
        <f>SUM(Distrito!K18)</f>
        <v>190</v>
      </c>
      <c r="L15" s="17">
        <f>SUM(Distrito!L18)</f>
        <v>286</v>
      </c>
      <c r="M15" s="17">
        <f>SUM(Distrito!M18)</f>
        <v>0</v>
      </c>
      <c r="N15" s="17">
        <f>SUM(Distrito!N18)</f>
        <v>174</v>
      </c>
      <c r="O15" s="18">
        <f t="shared" si="1"/>
        <v>654</v>
      </c>
    </row>
    <row r="16" spans="1:15" ht="33.75" customHeight="1" thickBot="1">
      <c r="A16" s="19" t="s">
        <v>45</v>
      </c>
      <c r="B16" s="17">
        <f>SUM(Distrito!B19:B23)</f>
        <v>539</v>
      </c>
      <c r="C16" s="17">
        <f>SUM(Distrito!C19:C23)</f>
        <v>154</v>
      </c>
      <c r="D16" s="17">
        <f>SUM(Distrito!D19:D23)</f>
        <v>1127</v>
      </c>
      <c r="E16" s="17">
        <f>SUM(Distrito!E19:E23)</f>
        <v>1587</v>
      </c>
      <c r="F16" s="17">
        <f>SUM(Distrito!F19:F23)</f>
        <v>16</v>
      </c>
      <c r="G16" s="17">
        <f>SUM(Distrito!G19:G23)</f>
        <v>1651</v>
      </c>
      <c r="H16" s="18">
        <f t="shared" si="0"/>
        <v>5074</v>
      </c>
      <c r="I16" s="17">
        <f>SUM(Distrito!I19:I23)</f>
        <v>539</v>
      </c>
      <c r="J16" s="17">
        <f>SUM(Distrito!J19:J23)</f>
        <v>141</v>
      </c>
      <c r="K16" s="17">
        <f>SUM(Distrito!K19:K23)</f>
        <v>1188</v>
      </c>
      <c r="L16" s="17">
        <f>SUM(Distrito!L19:L23)</f>
        <v>1084</v>
      </c>
      <c r="M16" s="17">
        <f>SUM(Distrito!M19:M23)</f>
        <v>50</v>
      </c>
      <c r="N16" s="17">
        <f>SUM(Distrito!N19:N23)</f>
        <v>1584</v>
      </c>
      <c r="O16" s="18">
        <f t="shared" si="1"/>
        <v>4586</v>
      </c>
    </row>
    <row r="17" spans="1:15" ht="33.75" customHeight="1" thickBot="1">
      <c r="A17" s="19" t="s">
        <v>93</v>
      </c>
      <c r="B17" s="17">
        <f>SUM(Distrito!B24:B27)</f>
        <v>2412</v>
      </c>
      <c r="C17" s="17">
        <f>SUM(Distrito!C24:C27)</f>
        <v>861</v>
      </c>
      <c r="D17" s="17">
        <f>SUM(Distrito!D24:D27)</f>
        <v>878</v>
      </c>
      <c r="E17" s="17">
        <f>SUM(Distrito!E24:E27)</f>
        <v>1168</v>
      </c>
      <c r="F17" s="17">
        <f>SUM(Distrito!F24:F27)</f>
        <v>123</v>
      </c>
      <c r="G17" s="17">
        <f>SUM(Distrito!G24:G27)</f>
        <v>772</v>
      </c>
      <c r="H17" s="18">
        <f t="shared" si="0"/>
        <v>6214</v>
      </c>
      <c r="I17" s="17">
        <f>SUM(Distrito!I24:I27)</f>
        <v>2412</v>
      </c>
      <c r="J17" s="17">
        <f>SUM(Distrito!J24:J27)</f>
        <v>858</v>
      </c>
      <c r="K17" s="17">
        <f>SUM(Distrito!K24:K27)</f>
        <v>889</v>
      </c>
      <c r="L17" s="17">
        <f>SUM(Distrito!L24:L27)</f>
        <v>947</v>
      </c>
      <c r="M17" s="17">
        <f>SUM(Distrito!M24:M27)</f>
        <v>93</v>
      </c>
      <c r="N17" s="17">
        <f>SUM(Distrito!N24:N27)</f>
        <v>803</v>
      </c>
      <c r="O17" s="18">
        <f t="shared" si="1"/>
        <v>6002</v>
      </c>
    </row>
    <row r="18" spans="1:15" ht="33.75" customHeight="1" thickBot="1">
      <c r="A18" s="19" t="s">
        <v>56</v>
      </c>
      <c r="B18" s="17">
        <f>SUM(Distrito!B28:B32)</f>
        <v>1719</v>
      </c>
      <c r="C18" s="17">
        <f>SUM(Distrito!C28:C32)</f>
        <v>795</v>
      </c>
      <c r="D18" s="17">
        <f>SUM(Distrito!D28:D32)</f>
        <v>735</v>
      </c>
      <c r="E18" s="17">
        <f>SUM(Distrito!E28:E32)</f>
        <v>1040</v>
      </c>
      <c r="F18" s="17">
        <f>SUM(Distrito!F28:F32)</f>
        <v>263</v>
      </c>
      <c r="G18" s="17">
        <f>SUM(Distrito!G28:G32)</f>
        <v>862</v>
      </c>
      <c r="H18" s="18">
        <f t="shared" si="0"/>
        <v>5414</v>
      </c>
      <c r="I18" s="17">
        <f>SUM(Distrito!I28:I32)</f>
        <v>1719</v>
      </c>
      <c r="J18" s="17">
        <f>SUM(Distrito!J28:J32)</f>
        <v>793</v>
      </c>
      <c r="K18" s="17">
        <f>SUM(Distrito!K28:K32)</f>
        <v>723</v>
      </c>
      <c r="L18" s="17">
        <f>SUM(Distrito!L28:L32)</f>
        <v>994</v>
      </c>
      <c r="M18" s="17">
        <f>SUM(Distrito!M28:M32)</f>
        <v>274</v>
      </c>
      <c r="N18" s="17">
        <f>SUM(Distrito!N28:N32)</f>
        <v>1437</v>
      </c>
      <c r="O18" s="18">
        <f t="shared" si="1"/>
        <v>5940</v>
      </c>
    </row>
    <row r="19" spans="1:15" ht="33.75" customHeight="1" thickBot="1">
      <c r="A19" s="19" t="s">
        <v>61</v>
      </c>
      <c r="B19" s="17">
        <f>SUM(Distrito!B33:B37)</f>
        <v>1266</v>
      </c>
      <c r="C19" s="17">
        <f>SUM(Distrito!C33:C37)</f>
        <v>948</v>
      </c>
      <c r="D19" s="17">
        <f>SUM(Distrito!D33:D37)</f>
        <v>1820</v>
      </c>
      <c r="E19" s="17">
        <f>SUM(Distrito!E33:E37)</f>
        <v>2762</v>
      </c>
      <c r="F19" s="17">
        <f>SUM(Distrito!F33:F37)</f>
        <v>180</v>
      </c>
      <c r="G19" s="17">
        <f>SUM(Distrito!G33:G37)</f>
        <v>1281</v>
      </c>
      <c r="H19" s="18">
        <f t="shared" si="0"/>
        <v>8257</v>
      </c>
      <c r="I19" s="17">
        <f>SUM(Distrito!I33:I37)</f>
        <v>1266</v>
      </c>
      <c r="J19" s="17">
        <f>SUM(Distrito!J33:J37)</f>
        <v>927</v>
      </c>
      <c r="K19" s="17">
        <f>SUM(Distrito!K33:K37)</f>
        <v>2049</v>
      </c>
      <c r="L19" s="17">
        <f>SUM(Distrito!L33:L37)</f>
        <v>2095</v>
      </c>
      <c r="M19" s="17">
        <f>SUM(Distrito!M33:M37)</f>
        <v>194</v>
      </c>
      <c r="N19" s="17">
        <f>SUM(Distrito!N33:N37)</f>
        <v>2214</v>
      </c>
      <c r="O19" s="18">
        <f t="shared" si="1"/>
        <v>8745</v>
      </c>
    </row>
    <row r="20" spans="1:15" ht="33.75" customHeight="1" thickBot="1">
      <c r="A20" s="19" t="s">
        <v>66</v>
      </c>
      <c r="B20" s="17">
        <f>SUM(Distrito!B38:B41)</f>
        <v>994</v>
      </c>
      <c r="C20" s="17">
        <f>SUM(Distrito!C38:C41)</f>
        <v>491</v>
      </c>
      <c r="D20" s="17">
        <f>SUM(Distrito!D38:D41)</f>
        <v>478</v>
      </c>
      <c r="E20" s="17">
        <f>SUM(Distrito!E38:E41)</f>
        <v>572</v>
      </c>
      <c r="F20" s="17">
        <f>SUM(Distrito!F38:F41)</f>
        <v>96</v>
      </c>
      <c r="G20" s="17">
        <f>SUM(Distrito!G38:G41)</f>
        <v>426</v>
      </c>
      <c r="H20" s="18">
        <f t="shared" si="0"/>
        <v>3057</v>
      </c>
      <c r="I20" s="17">
        <f>SUM(Distrito!I38:I41)</f>
        <v>1001</v>
      </c>
      <c r="J20" s="17">
        <f>SUM(Distrito!J38:J41)</f>
        <v>481</v>
      </c>
      <c r="K20" s="17">
        <f>SUM(Distrito!K38:K41)</f>
        <v>513</v>
      </c>
      <c r="L20" s="17">
        <f>SUM(Distrito!L38:L41)</f>
        <v>270</v>
      </c>
      <c r="M20" s="17">
        <f>SUM(Distrito!M38:M41)</f>
        <v>243</v>
      </c>
      <c r="N20" s="17">
        <f>SUM(Distrito!N38:N41)</f>
        <v>350</v>
      </c>
      <c r="O20" s="18">
        <f t="shared" si="1"/>
        <v>2858</v>
      </c>
    </row>
    <row r="21" spans="1:15" ht="33.75" customHeight="1" thickBot="1">
      <c r="A21" s="19" t="s">
        <v>94</v>
      </c>
      <c r="B21" s="17">
        <f>SUM(Distrito!B42:B44)</f>
        <v>811</v>
      </c>
      <c r="C21" s="17">
        <f>SUM(Distrito!C42:C44)</f>
        <v>4</v>
      </c>
      <c r="D21" s="17">
        <f>SUM(Distrito!D42:D44)</f>
        <v>13</v>
      </c>
      <c r="E21" s="17">
        <f>SUM(Distrito!E42:E44)</f>
        <v>557</v>
      </c>
      <c r="F21" s="17">
        <f>SUM(Distrito!F42:F44)</f>
        <v>39</v>
      </c>
      <c r="G21" s="17">
        <f>SUM(Distrito!G42:G44)</f>
        <v>140</v>
      </c>
      <c r="H21" s="18">
        <f t="shared" si="0"/>
        <v>1564</v>
      </c>
      <c r="I21" s="17">
        <f>SUM(Distrito!I42:I44)</f>
        <v>809</v>
      </c>
      <c r="J21" s="17">
        <f>SUM(Distrito!J42:J44)</f>
        <v>2</v>
      </c>
      <c r="K21" s="17">
        <f>SUM(Distrito!K42:K44)</f>
        <v>8</v>
      </c>
      <c r="L21" s="17">
        <f>SUM(Distrito!L42:L44)</f>
        <v>458</v>
      </c>
      <c r="M21" s="17">
        <f>SUM(Distrito!M42:M44)</f>
        <v>41</v>
      </c>
      <c r="N21" s="17">
        <f>SUM(Distrito!N42:N44)</f>
        <v>131</v>
      </c>
      <c r="O21" s="18">
        <f t="shared" si="1"/>
        <v>1449</v>
      </c>
    </row>
    <row r="22" spans="1:15" ht="33.75" customHeight="1" thickBot="1">
      <c r="A22" s="19" t="s">
        <v>95</v>
      </c>
      <c r="B22" s="17">
        <f>SUM(Distrito!B45:B47)</f>
        <v>706</v>
      </c>
      <c r="C22" s="17">
        <f>SUM(Distrito!C45:C47)</f>
        <v>358</v>
      </c>
      <c r="D22" s="17">
        <f>SUM(Distrito!D45:D47)</f>
        <v>290</v>
      </c>
      <c r="E22" s="17">
        <f>SUM(Distrito!E45:E47)</f>
        <v>566</v>
      </c>
      <c r="F22" s="17">
        <f>SUM(Distrito!F45:F47)</f>
        <v>35</v>
      </c>
      <c r="G22" s="17">
        <f>SUM(Distrito!G45:G47)</f>
        <v>264</v>
      </c>
      <c r="H22" s="18">
        <f t="shared" si="0"/>
        <v>2219</v>
      </c>
      <c r="I22" s="17">
        <f>SUM(Distrito!I45:I47)</f>
        <v>706</v>
      </c>
      <c r="J22" s="17">
        <f>SUM(Distrito!J45:J47)</f>
        <v>356</v>
      </c>
      <c r="K22" s="17">
        <f>SUM(Distrito!K45:K47)</f>
        <v>266</v>
      </c>
      <c r="L22" s="17">
        <f>SUM(Distrito!L45:L47)</f>
        <v>391</v>
      </c>
      <c r="M22" s="17">
        <f>SUM(Distrito!M45:M47)</f>
        <v>35</v>
      </c>
      <c r="N22" s="17">
        <f>SUM(Distrito!N45:N47)</f>
        <v>236</v>
      </c>
      <c r="O22" s="18">
        <f t="shared" si="1"/>
        <v>1990</v>
      </c>
    </row>
    <row r="23" spans="1:15" ht="33.75" customHeight="1" thickBot="1">
      <c r="A23" s="15" t="s">
        <v>89</v>
      </c>
      <c r="B23" s="15">
        <f t="shared" ref="B23:O23" si="2">SUM(B12:B22)</f>
        <v>24747</v>
      </c>
      <c r="C23" s="15">
        <f t="shared" si="2"/>
        <v>3661</v>
      </c>
      <c r="D23" s="15">
        <f t="shared" si="2"/>
        <v>10992</v>
      </c>
      <c r="E23" s="15">
        <f>SUM(E12:E22)</f>
        <v>17301</v>
      </c>
      <c r="F23" s="15">
        <f>SUM(F12:F22)</f>
        <v>1577</v>
      </c>
      <c r="G23" s="15">
        <f t="shared" ref="G23" si="3">SUM(G12:G22)</f>
        <v>7567</v>
      </c>
      <c r="H23" s="15">
        <f t="shared" si="2"/>
        <v>65845</v>
      </c>
      <c r="I23" s="15">
        <f t="shared" si="2"/>
        <v>24753</v>
      </c>
      <c r="J23" s="15">
        <f t="shared" si="2"/>
        <v>3606</v>
      </c>
      <c r="K23" s="15">
        <f t="shared" si="2"/>
        <v>11330</v>
      </c>
      <c r="L23" s="15">
        <f t="shared" ref="L23:N23" si="4">SUM(L12:L22)</f>
        <v>11103</v>
      </c>
      <c r="M23" s="15">
        <f t="shared" si="4"/>
        <v>2401</v>
      </c>
      <c r="N23" s="15">
        <f t="shared" si="4"/>
        <v>9558</v>
      </c>
      <c r="O23" s="15">
        <f t="shared" si="2"/>
        <v>62751</v>
      </c>
    </row>
    <row r="24" spans="1:15" s="2" customFormat="1" ht="12.75" customHeight="1">
      <c r="A24" s="34" t="s">
        <v>76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s="2" customFormat="1" ht="12.75" customHeight="1">
      <c r="A25" s="37" t="s">
        <v>77</v>
      </c>
      <c r="B25" s="13"/>
      <c r="C25" s="13"/>
      <c r="D25" s="13"/>
      <c r="E25" s="13"/>
      <c r="F25" s="13"/>
      <c r="G25" s="10"/>
      <c r="H25" s="11"/>
      <c r="O25" s="11"/>
    </row>
    <row r="26" spans="1:15" s="2" customFormat="1" ht="12.75" customHeight="1">
      <c r="A26" s="34" t="s">
        <v>79</v>
      </c>
      <c r="B26" s="12"/>
      <c r="C26" s="12"/>
      <c r="D26" s="12"/>
      <c r="E26" s="12"/>
      <c r="F26" s="12"/>
    </row>
    <row r="27" spans="1:15" s="2" customFormat="1" ht="12.75" customHeight="1">
      <c r="A27" s="37" t="s">
        <v>90</v>
      </c>
      <c r="B27" s="12"/>
      <c r="C27" s="12"/>
      <c r="D27" s="12"/>
      <c r="E27" s="12"/>
      <c r="F27" s="12"/>
    </row>
    <row r="28" spans="1:15" s="2" customFormat="1" ht="12.75" customHeight="1">
      <c r="A28" s="21"/>
      <c r="B28" s="12"/>
      <c r="C28" s="12"/>
      <c r="D28" s="12"/>
      <c r="E28" s="12"/>
      <c r="F28" s="12"/>
    </row>
    <row r="29" spans="1:15" s="2" customFormat="1">
      <c r="A29" s="21"/>
      <c r="B29" s="12"/>
      <c r="C29" s="12"/>
      <c r="D29" s="12"/>
      <c r="E29" s="12"/>
      <c r="F29" s="12"/>
    </row>
    <row r="30" spans="1:15" ht="13.5">
      <c r="A30" s="21"/>
    </row>
    <row r="31" spans="1:15" ht="13.5">
      <c r="A31" s="21"/>
    </row>
    <row r="46" spans="1:1">
      <c r="A46" t="s">
        <v>74</v>
      </c>
    </row>
  </sheetData>
  <mergeCells count="4">
    <mergeCell ref="A9:O9"/>
    <mergeCell ref="A10:A11"/>
    <mergeCell ref="B10:H10"/>
    <mergeCell ref="I10:O10"/>
  </mergeCells>
  <printOptions horizontalCentered="1"/>
  <pageMargins left="0.39370078740157483" right="0.39370078740157483" top="0.39370078740157483" bottom="0.39370078740157483" header="0" footer="0.82677165354330717"/>
  <pageSetup scale="61" orientation="landscape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/>
  <dimension ref="A1:BT51"/>
  <sheetViews>
    <sheetView workbookViewId="0">
      <selection activeCell="AK4" activeCellId="1" sqref="AG4 AK4"/>
    </sheetView>
  </sheetViews>
  <sheetFormatPr defaultColWidth="11.42578125" defaultRowHeight="12.75"/>
  <cols>
    <col min="1" max="1" width="28.5703125" bestFit="1" customWidth="1"/>
    <col min="2" max="2" width="27.5703125" bestFit="1" customWidth="1"/>
    <col min="3" max="3" width="50.85546875" bestFit="1" customWidth="1"/>
    <col min="4" max="4" width="11.85546875" bestFit="1" customWidth="1"/>
    <col min="7" max="7" width="24" bestFit="1" customWidth="1"/>
  </cols>
  <sheetData>
    <row r="1" spans="1:72">
      <c r="C1">
        <f t="shared" ref="C1:AH1" si="0">COLUMN(C:C)-2</f>
        <v>1</v>
      </c>
      <c r="D1">
        <f t="shared" si="0"/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si="0"/>
        <v>30</v>
      </c>
      <c r="AG1">
        <f t="shared" si="0"/>
        <v>31</v>
      </c>
      <c r="AH1">
        <f t="shared" si="0"/>
        <v>32</v>
      </c>
      <c r="AI1">
        <f t="shared" ref="AI1:BN1" si="1">COLUMN(AI:AI)-2</f>
        <v>33</v>
      </c>
      <c r="AJ1">
        <f t="shared" si="1"/>
        <v>34</v>
      </c>
      <c r="AK1">
        <f t="shared" si="1"/>
        <v>35</v>
      </c>
      <c r="AL1">
        <f t="shared" si="1"/>
        <v>36</v>
      </c>
      <c r="AM1">
        <f t="shared" si="1"/>
        <v>37</v>
      </c>
      <c r="AN1">
        <f t="shared" si="1"/>
        <v>38</v>
      </c>
      <c r="AO1">
        <f t="shared" si="1"/>
        <v>39</v>
      </c>
      <c r="AP1">
        <f t="shared" si="1"/>
        <v>40</v>
      </c>
      <c r="AQ1">
        <f t="shared" si="1"/>
        <v>41</v>
      </c>
      <c r="AR1">
        <f t="shared" si="1"/>
        <v>42</v>
      </c>
      <c r="AS1">
        <f t="shared" si="1"/>
        <v>43</v>
      </c>
      <c r="AT1">
        <f t="shared" si="1"/>
        <v>44</v>
      </c>
      <c r="AU1">
        <f t="shared" si="1"/>
        <v>45</v>
      </c>
      <c r="AV1">
        <f t="shared" si="1"/>
        <v>46</v>
      </c>
      <c r="AW1">
        <f t="shared" si="1"/>
        <v>47</v>
      </c>
      <c r="AX1">
        <f t="shared" si="1"/>
        <v>48</v>
      </c>
      <c r="AY1">
        <f t="shared" si="1"/>
        <v>49</v>
      </c>
      <c r="AZ1">
        <f t="shared" si="1"/>
        <v>50</v>
      </c>
      <c r="BA1">
        <f t="shared" si="1"/>
        <v>51</v>
      </c>
      <c r="BB1">
        <f t="shared" si="1"/>
        <v>52</v>
      </c>
      <c r="BC1">
        <f t="shared" si="1"/>
        <v>53</v>
      </c>
      <c r="BD1">
        <f t="shared" si="1"/>
        <v>54</v>
      </c>
      <c r="BE1">
        <f t="shared" si="1"/>
        <v>55</v>
      </c>
      <c r="BF1">
        <f t="shared" si="1"/>
        <v>56</v>
      </c>
      <c r="BG1">
        <f t="shared" si="1"/>
        <v>57</v>
      </c>
      <c r="BH1">
        <f t="shared" si="1"/>
        <v>58</v>
      </c>
      <c r="BI1">
        <f t="shared" si="1"/>
        <v>59</v>
      </c>
      <c r="BJ1">
        <f t="shared" si="1"/>
        <v>60</v>
      </c>
      <c r="BK1">
        <f t="shared" si="1"/>
        <v>61</v>
      </c>
      <c r="BL1">
        <f t="shared" si="1"/>
        <v>62</v>
      </c>
      <c r="BM1">
        <f t="shared" si="1"/>
        <v>63</v>
      </c>
      <c r="BN1">
        <f t="shared" si="1"/>
        <v>64</v>
      </c>
      <c r="BO1">
        <f t="shared" ref="BO1:BT1" si="2">COLUMN(BO:BO)-2</f>
        <v>65</v>
      </c>
      <c r="BP1">
        <f t="shared" si="2"/>
        <v>66</v>
      </c>
      <c r="BQ1">
        <f t="shared" si="2"/>
        <v>67</v>
      </c>
      <c r="BR1">
        <f t="shared" si="2"/>
        <v>68</v>
      </c>
      <c r="BS1">
        <f t="shared" si="2"/>
        <v>69</v>
      </c>
      <c r="BT1">
        <f t="shared" si="2"/>
        <v>70</v>
      </c>
    </row>
    <row r="2" spans="1:72" ht="60">
      <c r="A2" s="52"/>
      <c r="B2" s="52"/>
      <c r="C2" s="52"/>
      <c r="D2" s="48" t="s">
        <v>96</v>
      </c>
      <c r="E2" s="48" t="s">
        <v>97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</row>
    <row r="3" spans="1:72" ht="30">
      <c r="A3" s="52"/>
      <c r="B3" s="52"/>
      <c r="C3" s="52"/>
      <c r="D3" s="48" t="s">
        <v>98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 t="s">
        <v>99</v>
      </c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 t="s">
        <v>100</v>
      </c>
      <c r="AI3" s="48" t="s">
        <v>101</v>
      </c>
      <c r="AJ3" s="51" t="s">
        <v>98</v>
      </c>
      <c r="AK3" s="51" t="s">
        <v>99</v>
      </c>
    </row>
    <row r="4" spans="1:72" ht="60" customHeight="1">
      <c r="A4" s="49" t="s">
        <v>102</v>
      </c>
      <c r="B4" s="49" t="s">
        <v>103</v>
      </c>
      <c r="C4" s="49" t="s">
        <v>104</v>
      </c>
      <c r="D4" s="62" t="s">
        <v>8</v>
      </c>
      <c r="E4" s="62" t="s">
        <v>6</v>
      </c>
      <c r="F4" s="62" t="s">
        <v>3</v>
      </c>
      <c r="G4" s="64" t="s">
        <v>105</v>
      </c>
      <c r="H4" s="64" t="s">
        <v>106</v>
      </c>
      <c r="I4" s="64" t="s">
        <v>107</v>
      </c>
      <c r="J4" s="62" t="s">
        <v>4</v>
      </c>
      <c r="K4" s="64" t="s">
        <v>108</v>
      </c>
      <c r="L4" s="64" t="s">
        <v>109</v>
      </c>
      <c r="M4" s="64" t="s">
        <v>110</v>
      </c>
      <c r="N4" s="64" t="s">
        <v>111</v>
      </c>
      <c r="O4" s="64" t="s">
        <v>112</v>
      </c>
      <c r="P4" s="63" t="s">
        <v>113</v>
      </c>
      <c r="Q4" s="63" t="s">
        <v>114</v>
      </c>
      <c r="R4" s="64" t="s">
        <v>115</v>
      </c>
      <c r="S4" s="62" t="s">
        <v>8</v>
      </c>
      <c r="T4" s="62" t="s">
        <v>6</v>
      </c>
      <c r="U4" s="62" t="s">
        <v>3</v>
      </c>
      <c r="V4" s="65" t="s">
        <v>105</v>
      </c>
      <c r="W4" s="65" t="s">
        <v>106</v>
      </c>
      <c r="X4" s="65" t="s">
        <v>107</v>
      </c>
      <c r="Y4" s="62" t="s">
        <v>4</v>
      </c>
      <c r="Z4" s="65" t="s">
        <v>108</v>
      </c>
      <c r="AA4" s="65" t="s">
        <v>109</v>
      </c>
      <c r="AB4" s="65" t="s">
        <v>110</v>
      </c>
      <c r="AC4" s="65" t="s">
        <v>111</v>
      </c>
      <c r="AD4" s="65" t="s">
        <v>112</v>
      </c>
      <c r="AE4" s="63" t="s">
        <v>113</v>
      </c>
      <c r="AF4" s="63" t="s">
        <v>114</v>
      </c>
      <c r="AG4" s="65" t="s">
        <v>115</v>
      </c>
      <c r="AH4" s="49"/>
      <c r="AI4" s="49"/>
      <c r="AJ4" s="64" t="s">
        <v>116</v>
      </c>
      <c r="AK4" s="65" t="s">
        <v>116</v>
      </c>
    </row>
    <row r="5" spans="1:72" ht="15">
      <c r="A5" s="53" t="s">
        <v>117</v>
      </c>
      <c r="B5" s="53" t="s">
        <v>117</v>
      </c>
      <c r="C5" s="54" t="s">
        <v>118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55">
        <v>0</v>
      </c>
      <c r="P5" s="55">
        <v>0</v>
      </c>
      <c r="Q5" s="55">
        <v>0</v>
      </c>
      <c r="R5" s="55">
        <v>0</v>
      </c>
      <c r="S5" s="55">
        <v>0</v>
      </c>
      <c r="T5" s="55">
        <v>0</v>
      </c>
      <c r="U5" s="55">
        <v>0</v>
      </c>
      <c r="V5" s="55">
        <v>0</v>
      </c>
      <c r="W5" s="55">
        <v>0</v>
      </c>
      <c r="X5" s="55">
        <v>0</v>
      </c>
      <c r="Y5" s="55">
        <v>0</v>
      </c>
      <c r="Z5" s="55">
        <v>0</v>
      </c>
      <c r="AA5" s="55">
        <v>1</v>
      </c>
      <c r="AB5" s="55">
        <v>0</v>
      </c>
      <c r="AC5" s="55">
        <v>0</v>
      </c>
      <c r="AD5" s="55">
        <v>0</v>
      </c>
      <c r="AE5" s="55">
        <v>0</v>
      </c>
      <c r="AF5" s="55">
        <v>1</v>
      </c>
      <c r="AG5" s="55">
        <v>0</v>
      </c>
      <c r="AH5" s="55">
        <v>0</v>
      </c>
      <c r="AI5" s="55">
        <v>2</v>
      </c>
      <c r="AJ5" s="46">
        <v>0</v>
      </c>
      <c r="AK5" s="47">
        <v>0</v>
      </c>
    </row>
    <row r="6" spans="1:72" ht="15">
      <c r="A6" s="56" t="s">
        <v>117</v>
      </c>
      <c r="B6" s="56" t="s">
        <v>117</v>
      </c>
      <c r="C6" s="31" t="s">
        <v>119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0</v>
      </c>
      <c r="Q6" s="57">
        <v>0</v>
      </c>
      <c r="R6" s="57">
        <v>0</v>
      </c>
      <c r="S6" s="57">
        <v>4</v>
      </c>
      <c r="T6" s="57">
        <v>8</v>
      </c>
      <c r="U6" s="57">
        <v>0</v>
      </c>
      <c r="V6" s="57">
        <v>0</v>
      </c>
      <c r="W6" s="57">
        <v>0</v>
      </c>
      <c r="X6" s="57">
        <v>0</v>
      </c>
      <c r="Y6" s="57">
        <v>7</v>
      </c>
      <c r="Z6" s="57">
        <v>1</v>
      </c>
      <c r="AA6" s="57">
        <v>1</v>
      </c>
      <c r="AB6" s="57">
        <v>0</v>
      </c>
      <c r="AC6" s="57">
        <v>0</v>
      </c>
      <c r="AD6" s="57">
        <v>0</v>
      </c>
      <c r="AE6" s="57">
        <v>11</v>
      </c>
      <c r="AF6" s="57">
        <v>4</v>
      </c>
      <c r="AG6" s="57">
        <v>0</v>
      </c>
      <c r="AH6" s="57">
        <v>0</v>
      </c>
      <c r="AI6" s="57">
        <v>36</v>
      </c>
      <c r="AJ6" s="46">
        <v>0</v>
      </c>
      <c r="AK6" s="47">
        <v>0</v>
      </c>
    </row>
    <row r="7" spans="1:72" ht="15">
      <c r="A7" s="53" t="s">
        <v>117</v>
      </c>
      <c r="B7" s="53" t="s">
        <v>117</v>
      </c>
      <c r="C7" s="54" t="s">
        <v>120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7</v>
      </c>
      <c r="T7" s="55">
        <v>70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7</v>
      </c>
      <c r="AA7" s="55">
        <v>1</v>
      </c>
      <c r="AB7" s="55">
        <v>1</v>
      </c>
      <c r="AC7" s="55">
        <v>0</v>
      </c>
      <c r="AD7" s="55">
        <v>0</v>
      </c>
      <c r="AE7" s="55">
        <v>8</v>
      </c>
      <c r="AF7" s="55">
        <v>61</v>
      </c>
      <c r="AG7" s="55">
        <v>1</v>
      </c>
      <c r="AH7" s="55">
        <v>0</v>
      </c>
      <c r="AI7" s="55">
        <v>156</v>
      </c>
      <c r="AJ7" s="46">
        <v>0</v>
      </c>
      <c r="AK7" s="47">
        <v>0</v>
      </c>
    </row>
    <row r="8" spans="1:72" ht="15">
      <c r="A8" s="56" t="s">
        <v>117</v>
      </c>
      <c r="B8" s="56" t="s">
        <v>117</v>
      </c>
      <c r="C8" s="31" t="s">
        <v>121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>
        <v>2</v>
      </c>
      <c r="AG8" s="57">
        <v>0</v>
      </c>
      <c r="AH8" s="57">
        <v>0</v>
      </c>
      <c r="AI8" s="57">
        <v>2</v>
      </c>
      <c r="AJ8" s="46">
        <v>0</v>
      </c>
      <c r="AK8" s="47">
        <v>0</v>
      </c>
    </row>
    <row r="9" spans="1:72" ht="15">
      <c r="A9" s="53" t="s">
        <v>117</v>
      </c>
      <c r="B9" s="53" t="s">
        <v>117</v>
      </c>
      <c r="C9" s="54" t="s">
        <v>122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6</v>
      </c>
      <c r="T9" s="55">
        <v>22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1</v>
      </c>
      <c r="AB9" s="55">
        <v>0</v>
      </c>
      <c r="AC9" s="55">
        <v>0</v>
      </c>
      <c r="AD9" s="55">
        <v>1</v>
      </c>
      <c r="AE9" s="55">
        <v>2</v>
      </c>
      <c r="AF9" s="55">
        <v>38</v>
      </c>
      <c r="AG9" s="55">
        <v>0</v>
      </c>
      <c r="AH9" s="55">
        <v>0</v>
      </c>
      <c r="AI9" s="55">
        <v>70</v>
      </c>
      <c r="AJ9" s="46">
        <v>0</v>
      </c>
      <c r="AK9" s="47">
        <v>0</v>
      </c>
    </row>
    <row r="10" spans="1:72" ht="15">
      <c r="A10" s="56" t="s">
        <v>117</v>
      </c>
      <c r="B10" s="56" t="s">
        <v>117</v>
      </c>
      <c r="C10" s="31" t="s">
        <v>123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16</v>
      </c>
      <c r="T10" s="57">
        <v>46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  <c r="Z10" s="57">
        <v>2</v>
      </c>
      <c r="AA10" s="57">
        <v>0</v>
      </c>
      <c r="AB10" s="57">
        <v>0</v>
      </c>
      <c r="AC10" s="57">
        <v>0</v>
      </c>
      <c r="AD10" s="57">
        <v>0</v>
      </c>
      <c r="AE10" s="57">
        <v>9</v>
      </c>
      <c r="AF10" s="57">
        <v>75</v>
      </c>
      <c r="AG10" s="57">
        <v>0</v>
      </c>
      <c r="AH10" s="57">
        <v>0</v>
      </c>
      <c r="AI10" s="57">
        <v>148</v>
      </c>
      <c r="AJ10" s="46">
        <v>0</v>
      </c>
      <c r="AK10" s="47">
        <v>0</v>
      </c>
    </row>
    <row r="11" spans="1:72" ht="15">
      <c r="A11" s="58" t="s">
        <v>117</v>
      </c>
      <c r="B11" s="53" t="s">
        <v>117</v>
      </c>
      <c r="C11" s="54" t="s">
        <v>124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2</v>
      </c>
      <c r="T11" s="55">
        <v>27</v>
      </c>
      <c r="U11" s="55">
        <v>0</v>
      </c>
      <c r="V11" s="55">
        <v>0</v>
      </c>
      <c r="W11" s="55">
        <v>0</v>
      </c>
      <c r="X11" s="55">
        <v>1</v>
      </c>
      <c r="Y11" s="55">
        <v>0</v>
      </c>
      <c r="Z11" s="55">
        <v>2</v>
      </c>
      <c r="AA11" s="55">
        <v>1</v>
      </c>
      <c r="AB11" s="55">
        <v>1</v>
      </c>
      <c r="AC11" s="55">
        <v>0</v>
      </c>
      <c r="AD11" s="55">
        <v>0</v>
      </c>
      <c r="AE11" s="55">
        <v>9</v>
      </c>
      <c r="AF11" s="55">
        <v>0</v>
      </c>
      <c r="AG11" s="55">
        <v>2</v>
      </c>
      <c r="AH11" s="55">
        <v>0</v>
      </c>
      <c r="AI11" s="55">
        <v>45</v>
      </c>
      <c r="AJ11" s="46">
        <v>0</v>
      </c>
      <c r="AK11" s="47">
        <v>0</v>
      </c>
    </row>
    <row r="12" spans="1:72" ht="15">
      <c r="A12" s="56" t="s">
        <v>125</v>
      </c>
      <c r="B12" s="56" t="s">
        <v>125</v>
      </c>
      <c r="C12" s="31" t="s">
        <v>126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2</v>
      </c>
      <c r="AF12" s="57">
        <v>0</v>
      </c>
      <c r="AG12" s="57">
        <v>0</v>
      </c>
      <c r="AH12" s="57">
        <v>0</v>
      </c>
      <c r="AI12" s="57">
        <v>2</v>
      </c>
      <c r="AJ12" s="46">
        <v>0</v>
      </c>
      <c r="AK12" s="47">
        <v>0</v>
      </c>
    </row>
    <row r="13" spans="1:72" ht="15">
      <c r="A13" s="58" t="s">
        <v>125</v>
      </c>
      <c r="B13" s="53" t="s">
        <v>127</v>
      </c>
      <c r="C13" s="54" t="s">
        <v>128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26</v>
      </c>
      <c r="T13" s="55">
        <v>92</v>
      </c>
      <c r="U13" s="55">
        <v>0</v>
      </c>
      <c r="V13" s="55">
        <v>0</v>
      </c>
      <c r="W13" s="55">
        <v>0</v>
      </c>
      <c r="X13" s="55">
        <v>0</v>
      </c>
      <c r="Y13" s="55">
        <v>1</v>
      </c>
      <c r="Z13" s="55">
        <v>17</v>
      </c>
      <c r="AA13" s="55">
        <v>0</v>
      </c>
      <c r="AB13" s="55">
        <v>0</v>
      </c>
      <c r="AC13" s="55">
        <v>0</v>
      </c>
      <c r="AD13" s="55">
        <v>0</v>
      </c>
      <c r="AE13" s="55">
        <v>0</v>
      </c>
      <c r="AF13" s="55">
        <v>250</v>
      </c>
      <c r="AG13" s="55">
        <v>0</v>
      </c>
      <c r="AH13" s="55">
        <v>0</v>
      </c>
      <c r="AI13" s="55">
        <v>386</v>
      </c>
      <c r="AJ13" s="46">
        <v>0</v>
      </c>
      <c r="AK13" s="47">
        <v>0</v>
      </c>
    </row>
    <row r="14" spans="1:72" ht="15">
      <c r="A14" s="56" t="s">
        <v>129</v>
      </c>
      <c r="B14" s="56" t="s">
        <v>130</v>
      </c>
      <c r="C14" s="31" t="s">
        <v>131</v>
      </c>
      <c r="D14" s="57">
        <v>274</v>
      </c>
      <c r="E14" s="57">
        <v>538</v>
      </c>
      <c r="F14" s="57">
        <v>0</v>
      </c>
      <c r="G14" s="57">
        <v>0</v>
      </c>
      <c r="H14" s="57">
        <v>0</v>
      </c>
      <c r="I14" s="57">
        <v>0</v>
      </c>
      <c r="J14" s="57">
        <v>1</v>
      </c>
      <c r="K14" s="57">
        <v>1</v>
      </c>
      <c r="L14" s="57">
        <v>1</v>
      </c>
      <c r="M14" s="57">
        <v>7</v>
      </c>
      <c r="N14" s="57">
        <v>0</v>
      </c>
      <c r="O14" s="57">
        <v>0</v>
      </c>
      <c r="P14" s="57">
        <v>314</v>
      </c>
      <c r="Q14" s="57">
        <v>0</v>
      </c>
      <c r="R14" s="57">
        <v>12</v>
      </c>
      <c r="S14" s="57">
        <v>279</v>
      </c>
      <c r="T14" s="57">
        <v>385</v>
      </c>
      <c r="U14" s="57">
        <v>0</v>
      </c>
      <c r="V14" s="57">
        <v>0</v>
      </c>
      <c r="W14" s="57">
        <v>0</v>
      </c>
      <c r="X14" s="57">
        <v>0</v>
      </c>
      <c r="Y14" s="57">
        <v>1</v>
      </c>
      <c r="Z14" s="57">
        <v>1</v>
      </c>
      <c r="AA14" s="57">
        <v>1</v>
      </c>
      <c r="AB14" s="57">
        <v>7</v>
      </c>
      <c r="AC14" s="57">
        <v>0</v>
      </c>
      <c r="AD14" s="57">
        <v>1</v>
      </c>
      <c r="AE14" s="57">
        <v>316</v>
      </c>
      <c r="AF14" s="57">
        <v>0</v>
      </c>
      <c r="AG14" s="57">
        <v>9</v>
      </c>
      <c r="AH14" s="57">
        <v>1148</v>
      </c>
      <c r="AI14" s="57">
        <v>1000</v>
      </c>
      <c r="AJ14" s="46">
        <v>0</v>
      </c>
      <c r="AK14" s="47">
        <v>0</v>
      </c>
    </row>
    <row r="15" spans="1:72" ht="15">
      <c r="A15" s="53" t="s">
        <v>129</v>
      </c>
      <c r="B15" s="53" t="s">
        <v>130</v>
      </c>
      <c r="C15" s="54" t="s">
        <v>132</v>
      </c>
      <c r="D15" s="55">
        <v>351</v>
      </c>
      <c r="E15" s="55">
        <v>534</v>
      </c>
      <c r="F15" s="55">
        <v>2</v>
      </c>
      <c r="G15" s="55">
        <v>0</v>
      </c>
      <c r="H15" s="55">
        <v>0</v>
      </c>
      <c r="I15" s="55">
        <v>0</v>
      </c>
      <c r="J15" s="55">
        <v>4</v>
      </c>
      <c r="K15" s="55">
        <v>0</v>
      </c>
      <c r="L15" s="55">
        <v>0</v>
      </c>
      <c r="M15" s="55">
        <v>10</v>
      </c>
      <c r="N15" s="55">
        <v>0</v>
      </c>
      <c r="O15" s="55">
        <v>0</v>
      </c>
      <c r="P15" s="55">
        <v>260</v>
      </c>
      <c r="Q15" s="55">
        <v>0</v>
      </c>
      <c r="R15" s="55">
        <v>21</v>
      </c>
      <c r="S15" s="55">
        <v>317</v>
      </c>
      <c r="T15" s="55">
        <v>331</v>
      </c>
      <c r="U15" s="55">
        <v>0</v>
      </c>
      <c r="V15" s="55">
        <v>0</v>
      </c>
      <c r="W15" s="55">
        <v>0</v>
      </c>
      <c r="X15" s="55">
        <v>0</v>
      </c>
      <c r="Y15" s="55">
        <v>1</v>
      </c>
      <c r="Z15" s="55">
        <v>0</v>
      </c>
      <c r="AA15" s="55">
        <v>0</v>
      </c>
      <c r="AB15" s="55">
        <v>8</v>
      </c>
      <c r="AC15" s="55">
        <v>0</v>
      </c>
      <c r="AD15" s="55">
        <v>0</v>
      </c>
      <c r="AE15" s="55">
        <v>240</v>
      </c>
      <c r="AF15" s="55">
        <v>0</v>
      </c>
      <c r="AG15" s="55">
        <v>18</v>
      </c>
      <c r="AH15" s="55">
        <v>1182</v>
      </c>
      <c r="AI15" s="55">
        <v>915</v>
      </c>
      <c r="AJ15" s="46">
        <v>0</v>
      </c>
      <c r="AK15" s="47">
        <v>0</v>
      </c>
    </row>
    <row r="16" spans="1:72" ht="15">
      <c r="A16" s="56" t="s">
        <v>129</v>
      </c>
      <c r="B16" s="56" t="s">
        <v>130</v>
      </c>
      <c r="C16" s="31" t="s">
        <v>133</v>
      </c>
      <c r="D16" s="57">
        <v>386</v>
      </c>
      <c r="E16" s="57">
        <v>449</v>
      </c>
      <c r="F16" s="57">
        <v>0</v>
      </c>
      <c r="G16" s="57">
        <v>0</v>
      </c>
      <c r="H16" s="57">
        <v>0</v>
      </c>
      <c r="I16" s="57">
        <v>0</v>
      </c>
      <c r="J16" s="57">
        <v>6</v>
      </c>
      <c r="K16" s="57">
        <v>0</v>
      </c>
      <c r="L16" s="57">
        <v>0</v>
      </c>
      <c r="M16" s="57">
        <v>8</v>
      </c>
      <c r="N16" s="57">
        <v>1</v>
      </c>
      <c r="O16" s="57">
        <v>0</v>
      </c>
      <c r="P16" s="57">
        <v>246</v>
      </c>
      <c r="Q16" s="57">
        <v>0</v>
      </c>
      <c r="R16" s="57">
        <v>10</v>
      </c>
      <c r="S16" s="57">
        <v>310</v>
      </c>
      <c r="T16" s="57">
        <v>388</v>
      </c>
      <c r="U16" s="57">
        <v>0</v>
      </c>
      <c r="V16" s="57">
        <v>0</v>
      </c>
      <c r="W16" s="57">
        <v>0</v>
      </c>
      <c r="X16" s="57">
        <v>2</v>
      </c>
      <c r="Y16" s="57">
        <v>3</v>
      </c>
      <c r="Z16" s="57">
        <v>0</v>
      </c>
      <c r="AA16" s="57">
        <v>0</v>
      </c>
      <c r="AB16" s="57">
        <v>5</v>
      </c>
      <c r="AC16" s="57">
        <v>1</v>
      </c>
      <c r="AD16" s="57">
        <v>0</v>
      </c>
      <c r="AE16" s="57">
        <v>257</v>
      </c>
      <c r="AF16" s="57">
        <v>0</v>
      </c>
      <c r="AG16" s="57">
        <v>3</v>
      </c>
      <c r="AH16" s="57">
        <v>1106</v>
      </c>
      <c r="AI16" s="57">
        <v>969</v>
      </c>
      <c r="AJ16" s="46">
        <v>0</v>
      </c>
      <c r="AK16" s="47">
        <v>0</v>
      </c>
    </row>
    <row r="17" spans="1:37" ht="15">
      <c r="A17" s="53" t="s">
        <v>129</v>
      </c>
      <c r="B17" s="53" t="s">
        <v>130</v>
      </c>
      <c r="C17" s="54" t="s">
        <v>134</v>
      </c>
      <c r="D17" s="55">
        <v>245</v>
      </c>
      <c r="E17" s="55">
        <v>399</v>
      </c>
      <c r="F17" s="55">
        <v>0</v>
      </c>
      <c r="G17" s="55">
        <v>0</v>
      </c>
      <c r="H17" s="55">
        <v>0</v>
      </c>
      <c r="I17" s="55">
        <v>0</v>
      </c>
      <c r="J17" s="55">
        <v>314</v>
      </c>
      <c r="K17" s="55">
        <v>0</v>
      </c>
      <c r="L17" s="55">
        <v>0</v>
      </c>
      <c r="M17" s="55">
        <v>136</v>
      </c>
      <c r="N17" s="55">
        <v>0</v>
      </c>
      <c r="O17" s="55">
        <v>0</v>
      </c>
      <c r="P17" s="55">
        <v>364</v>
      </c>
      <c r="Q17" s="55">
        <v>0</v>
      </c>
      <c r="R17" s="55">
        <v>27</v>
      </c>
      <c r="S17" s="55">
        <v>203</v>
      </c>
      <c r="T17" s="55">
        <v>270</v>
      </c>
      <c r="U17" s="55">
        <v>0</v>
      </c>
      <c r="V17" s="55">
        <v>0</v>
      </c>
      <c r="W17" s="55">
        <v>0</v>
      </c>
      <c r="X17" s="55">
        <v>0</v>
      </c>
      <c r="Y17" s="55">
        <v>315</v>
      </c>
      <c r="Z17" s="55">
        <v>0</v>
      </c>
      <c r="AA17" s="55">
        <v>0</v>
      </c>
      <c r="AB17" s="55">
        <v>80</v>
      </c>
      <c r="AC17" s="55">
        <v>0</v>
      </c>
      <c r="AD17" s="55">
        <v>0</v>
      </c>
      <c r="AE17" s="55">
        <v>354</v>
      </c>
      <c r="AF17" s="55">
        <v>0</v>
      </c>
      <c r="AG17" s="55">
        <v>15</v>
      </c>
      <c r="AH17" s="55">
        <v>1485</v>
      </c>
      <c r="AI17" s="55">
        <v>1237</v>
      </c>
      <c r="AJ17" s="46">
        <v>0</v>
      </c>
      <c r="AK17" s="47">
        <v>0</v>
      </c>
    </row>
    <row r="18" spans="1:37" ht="15">
      <c r="A18" s="59" t="s">
        <v>129</v>
      </c>
      <c r="B18" s="56" t="s">
        <v>135</v>
      </c>
      <c r="C18" s="31" t="s">
        <v>136</v>
      </c>
      <c r="D18" s="57">
        <v>189</v>
      </c>
      <c r="E18" s="57">
        <v>372</v>
      </c>
      <c r="F18" s="57">
        <v>99</v>
      </c>
      <c r="G18" s="57">
        <v>0</v>
      </c>
      <c r="H18" s="57">
        <v>0</v>
      </c>
      <c r="I18" s="57">
        <v>0</v>
      </c>
      <c r="J18" s="57">
        <v>5</v>
      </c>
      <c r="K18" s="57">
        <v>0</v>
      </c>
      <c r="L18" s="57">
        <v>0</v>
      </c>
      <c r="M18" s="57">
        <v>4</v>
      </c>
      <c r="N18" s="57">
        <v>2</v>
      </c>
      <c r="O18" s="57">
        <v>4</v>
      </c>
      <c r="P18" s="57">
        <v>147</v>
      </c>
      <c r="Q18" s="57">
        <v>103</v>
      </c>
      <c r="R18" s="57">
        <v>1</v>
      </c>
      <c r="S18" s="57">
        <v>204</v>
      </c>
      <c r="T18" s="57">
        <v>310</v>
      </c>
      <c r="U18" s="57">
        <v>99</v>
      </c>
      <c r="V18" s="57">
        <v>0</v>
      </c>
      <c r="W18" s="57">
        <v>0</v>
      </c>
      <c r="X18" s="57">
        <v>0</v>
      </c>
      <c r="Y18" s="57">
        <v>9</v>
      </c>
      <c r="Z18" s="57">
        <v>1</v>
      </c>
      <c r="AA18" s="57">
        <v>0</v>
      </c>
      <c r="AB18" s="57">
        <v>4</v>
      </c>
      <c r="AC18" s="57">
        <v>2</v>
      </c>
      <c r="AD18" s="57">
        <v>4</v>
      </c>
      <c r="AE18" s="57">
        <v>139</v>
      </c>
      <c r="AF18" s="57">
        <v>98</v>
      </c>
      <c r="AG18" s="57">
        <v>1</v>
      </c>
      <c r="AH18" s="57">
        <v>926</v>
      </c>
      <c r="AI18" s="57">
        <v>871</v>
      </c>
      <c r="AJ18" s="46">
        <v>0</v>
      </c>
      <c r="AK18" s="47">
        <v>0</v>
      </c>
    </row>
    <row r="19" spans="1:37" ht="15">
      <c r="A19" s="53" t="s">
        <v>137</v>
      </c>
      <c r="B19" s="53" t="s">
        <v>138</v>
      </c>
      <c r="C19" s="54" t="s">
        <v>139</v>
      </c>
      <c r="D19" s="55">
        <v>471</v>
      </c>
      <c r="E19" s="55">
        <v>132</v>
      </c>
      <c r="F19" s="55">
        <v>0</v>
      </c>
      <c r="G19" s="55">
        <v>0</v>
      </c>
      <c r="H19" s="55">
        <v>0</v>
      </c>
      <c r="I19" s="55">
        <v>1</v>
      </c>
      <c r="J19" s="55">
        <v>0</v>
      </c>
      <c r="K19" s="55">
        <v>6</v>
      </c>
      <c r="L19" s="55">
        <v>0</v>
      </c>
      <c r="M19" s="55">
        <v>4</v>
      </c>
      <c r="N19" s="55">
        <v>0</v>
      </c>
      <c r="O19" s="55">
        <v>0</v>
      </c>
      <c r="P19" s="55">
        <v>19</v>
      </c>
      <c r="Q19" s="55">
        <v>0</v>
      </c>
      <c r="R19" s="55">
        <v>0</v>
      </c>
      <c r="S19" s="55">
        <v>826</v>
      </c>
      <c r="T19" s="55">
        <v>116</v>
      </c>
      <c r="U19" s="55">
        <v>0</v>
      </c>
      <c r="V19" s="55">
        <v>0</v>
      </c>
      <c r="W19" s="55">
        <v>0</v>
      </c>
      <c r="X19" s="55">
        <v>1</v>
      </c>
      <c r="Y19" s="55">
        <v>1</v>
      </c>
      <c r="Z19" s="55">
        <v>8</v>
      </c>
      <c r="AA19" s="55">
        <v>0</v>
      </c>
      <c r="AB19" s="55">
        <v>5</v>
      </c>
      <c r="AC19" s="55">
        <v>0</v>
      </c>
      <c r="AD19" s="55">
        <v>0</v>
      </c>
      <c r="AE19" s="55">
        <v>17</v>
      </c>
      <c r="AF19" s="55">
        <v>0</v>
      </c>
      <c r="AG19" s="55">
        <v>0</v>
      </c>
      <c r="AH19" s="55">
        <v>633</v>
      </c>
      <c r="AI19" s="55">
        <v>974</v>
      </c>
      <c r="AJ19" s="46">
        <v>0</v>
      </c>
      <c r="AK19" s="47">
        <v>0</v>
      </c>
    </row>
    <row r="20" spans="1:37" ht="15">
      <c r="A20" s="59" t="s">
        <v>137</v>
      </c>
      <c r="B20" s="56" t="s">
        <v>138</v>
      </c>
      <c r="C20" s="31" t="s">
        <v>140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22</v>
      </c>
      <c r="T20" s="57">
        <v>35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1</v>
      </c>
      <c r="AA20" s="57">
        <v>0</v>
      </c>
      <c r="AB20" s="57">
        <v>3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61</v>
      </c>
      <c r="AJ20" s="46">
        <v>0</v>
      </c>
      <c r="AK20" s="47">
        <v>0</v>
      </c>
    </row>
    <row r="21" spans="1:37" ht="15">
      <c r="A21" s="53" t="s">
        <v>141</v>
      </c>
      <c r="B21" s="53" t="s">
        <v>142</v>
      </c>
      <c r="C21" s="54" t="s">
        <v>143</v>
      </c>
      <c r="D21" s="55">
        <v>650</v>
      </c>
      <c r="E21" s="55">
        <v>357</v>
      </c>
      <c r="F21" s="55">
        <v>119</v>
      </c>
      <c r="G21" s="55">
        <v>1</v>
      </c>
      <c r="H21" s="55">
        <v>0</v>
      </c>
      <c r="I21" s="55">
        <v>0</v>
      </c>
      <c r="J21" s="55">
        <v>15</v>
      </c>
      <c r="K21" s="55">
        <v>5</v>
      </c>
      <c r="L21" s="55">
        <v>5</v>
      </c>
      <c r="M21" s="55">
        <v>1</v>
      </c>
      <c r="N21" s="55">
        <v>2</v>
      </c>
      <c r="O21" s="55">
        <v>2</v>
      </c>
      <c r="P21" s="55">
        <v>345</v>
      </c>
      <c r="Q21" s="55">
        <v>30</v>
      </c>
      <c r="R21" s="55">
        <v>1</v>
      </c>
      <c r="S21" s="55">
        <v>485</v>
      </c>
      <c r="T21" s="55">
        <v>335</v>
      </c>
      <c r="U21" s="55">
        <v>130</v>
      </c>
      <c r="V21" s="55">
        <v>1</v>
      </c>
      <c r="W21" s="55">
        <v>0</v>
      </c>
      <c r="X21" s="55">
        <v>0</v>
      </c>
      <c r="Y21" s="55">
        <v>9</v>
      </c>
      <c r="Z21" s="55">
        <v>4</v>
      </c>
      <c r="AA21" s="55">
        <v>4</v>
      </c>
      <c r="AB21" s="55">
        <v>0</v>
      </c>
      <c r="AC21" s="55">
        <v>1</v>
      </c>
      <c r="AD21" s="55">
        <v>1</v>
      </c>
      <c r="AE21" s="55">
        <v>334</v>
      </c>
      <c r="AF21" s="55">
        <v>45</v>
      </c>
      <c r="AG21" s="55">
        <v>1</v>
      </c>
      <c r="AH21" s="55">
        <v>1533</v>
      </c>
      <c r="AI21" s="55">
        <v>1350</v>
      </c>
      <c r="AJ21" s="46">
        <v>0</v>
      </c>
      <c r="AK21" s="47">
        <v>0</v>
      </c>
    </row>
    <row r="22" spans="1:37" ht="15">
      <c r="A22" s="56" t="s">
        <v>141</v>
      </c>
      <c r="B22" s="56" t="s">
        <v>142</v>
      </c>
      <c r="C22" s="31" t="s">
        <v>144</v>
      </c>
      <c r="D22" s="57">
        <v>629</v>
      </c>
      <c r="E22" s="57">
        <v>357</v>
      </c>
      <c r="F22" s="57">
        <v>0</v>
      </c>
      <c r="G22" s="57">
        <v>0</v>
      </c>
      <c r="H22" s="57">
        <v>0</v>
      </c>
      <c r="I22" s="57">
        <v>0</v>
      </c>
      <c r="J22" s="57">
        <v>13</v>
      </c>
      <c r="K22" s="57">
        <v>5</v>
      </c>
      <c r="L22" s="57">
        <v>7</v>
      </c>
      <c r="M22" s="57">
        <v>0</v>
      </c>
      <c r="N22" s="57">
        <v>0</v>
      </c>
      <c r="O22" s="57">
        <v>2</v>
      </c>
      <c r="P22" s="57">
        <v>342</v>
      </c>
      <c r="Q22" s="57">
        <v>26</v>
      </c>
      <c r="R22" s="57">
        <v>0</v>
      </c>
      <c r="S22" s="57">
        <v>190</v>
      </c>
      <c r="T22" s="57">
        <v>267</v>
      </c>
      <c r="U22" s="57">
        <v>0</v>
      </c>
      <c r="V22" s="57">
        <v>0</v>
      </c>
      <c r="W22" s="57">
        <v>0</v>
      </c>
      <c r="X22" s="57">
        <v>0</v>
      </c>
      <c r="Y22" s="57">
        <v>10</v>
      </c>
      <c r="Z22" s="57">
        <v>7</v>
      </c>
      <c r="AA22" s="57">
        <v>6</v>
      </c>
      <c r="AB22" s="57">
        <v>0</v>
      </c>
      <c r="AC22" s="57">
        <v>0</v>
      </c>
      <c r="AD22" s="57">
        <v>0</v>
      </c>
      <c r="AE22" s="57">
        <v>338</v>
      </c>
      <c r="AF22" s="57">
        <v>38</v>
      </c>
      <c r="AG22" s="57">
        <v>1</v>
      </c>
      <c r="AH22" s="57">
        <v>1381</v>
      </c>
      <c r="AI22" s="57">
        <v>857</v>
      </c>
      <c r="AJ22" s="46">
        <v>0</v>
      </c>
      <c r="AK22" s="47">
        <v>0</v>
      </c>
    </row>
    <row r="23" spans="1:37" ht="15">
      <c r="A23" s="53" t="s">
        <v>141</v>
      </c>
      <c r="B23" s="53" t="s">
        <v>145</v>
      </c>
      <c r="C23" s="54" t="s">
        <v>146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35</v>
      </c>
      <c r="T23" s="55">
        <v>24</v>
      </c>
      <c r="U23" s="55">
        <v>0</v>
      </c>
      <c r="V23" s="55">
        <v>0</v>
      </c>
      <c r="W23" s="55">
        <v>0</v>
      </c>
      <c r="X23" s="55">
        <v>0</v>
      </c>
      <c r="Y23" s="55">
        <v>5</v>
      </c>
      <c r="Z23" s="55">
        <v>0</v>
      </c>
      <c r="AA23" s="55">
        <v>2</v>
      </c>
      <c r="AB23" s="55">
        <v>0</v>
      </c>
      <c r="AC23" s="55">
        <v>0</v>
      </c>
      <c r="AD23" s="55">
        <v>0</v>
      </c>
      <c r="AE23" s="55">
        <v>10</v>
      </c>
      <c r="AF23" s="55">
        <v>0</v>
      </c>
      <c r="AG23" s="55">
        <v>0</v>
      </c>
      <c r="AH23" s="55">
        <v>0</v>
      </c>
      <c r="AI23" s="55">
        <v>76</v>
      </c>
      <c r="AJ23" s="46">
        <v>0</v>
      </c>
      <c r="AK23" s="47">
        <v>0</v>
      </c>
    </row>
    <row r="24" spans="1:37" ht="15">
      <c r="A24" s="56" t="s">
        <v>141</v>
      </c>
      <c r="B24" s="56" t="s">
        <v>147</v>
      </c>
      <c r="C24" s="31" t="s">
        <v>148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2</v>
      </c>
      <c r="T24" s="57">
        <v>128</v>
      </c>
      <c r="U24" s="57">
        <v>0</v>
      </c>
      <c r="V24" s="57">
        <v>0</v>
      </c>
      <c r="W24" s="57">
        <v>0</v>
      </c>
      <c r="X24" s="57">
        <v>0</v>
      </c>
      <c r="Y24" s="57">
        <v>6</v>
      </c>
      <c r="Z24" s="57">
        <v>0</v>
      </c>
      <c r="AA24" s="57">
        <v>0</v>
      </c>
      <c r="AB24" s="57">
        <v>2</v>
      </c>
      <c r="AC24" s="57">
        <v>0</v>
      </c>
      <c r="AD24" s="57">
        <v>0</v>
      </c>
      <c r="AE24" s="57">
        <v>57</v>
      </c>
      <c r="AF24" s="57">
        <v>33</v>
      </c>
      <c r="AG24" s="57">
        <v>6</v>
      </c>
      <c r="AH24" s="57">
        <v>0</v>
      </c>
      <c r="AI24" s="57">
        <v>234</v>
      </c>
      <c r="AJ24" s="46">
        <v>0</v>
      </c>
      <c r="AK24" s="47">
        <v>0</v>
      </c>
    </row>
    <row r="25" spans="1:37" ht="15">
      <c r="A25" s="53" t="s">
        <v>141</v>
      </c>
      <c r="B25" s="53" t="s">
        <v>149</v>
      </c>
      <c r="C25" s="54" t="s">
        <v>150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8</v>
      </c>
      <c r="T25" s="55">
        <v>96</v>
      </c>
      <c r="U25" s="55">
        <v>0</v>
      </c>
      <c r="V25" s="55">
        <v>0</v>
      </c>
      <c r="W25" s="55">
        <v>0</v>
      </c>
      <c r="X25" s="55">
        <v>0</v>
      </c>
      <c r="Y25" s="55">
        <v>1</v>
      </c>
      <c r="Z25" s="55">
        <v>0</v>
      </c>
      <c r="AA25" s="55">
        <v>0</v>
      </c>
      <c r="AB25" s="55">
        <v>0</v>
      </c>
      <c r="AC25" s="55">
        <v>0</v>
      </c>
      <c r="AD25" s="55">
        <v>0</v>
      </c>
      <c r="AE25" s="55">
        <v>6</v>
      </c>
      <c r="AF25" s="55">
        <v>32</v>
      </c>
      <c r="AG25" s="55">
        <v>0</v>
      </c>
      <c r="AH25" s="55">
        <v>0</v>
      </c>
      <c r="AI25" s="55">
        <v>143</v>
      </c>
      <c r="AJ25" s="46">
        <v>0</v>
      </c>
      <c r="AK25" s="47">
        <v>0</v>
      </c>
    </row>
    <row r="26" spans="1:37" ht="15">
      <c r="A26" s="59" t="s">
        <v>141</v>
      </c>
      <c r="B26" s="56" t="s">
        <v>151</v>
      </c>
      <c r="C26" s="31" t="s">
        <v>152</v>
      </c>
      <c r="D26" s="57">
        <v>78</v>
      </c>
      <c r="E26" s="57">
        <v>111</v>
      </c>
      <c r="F26" s="57">
        <v>922</v>
      </c>
      <c r="G26" s="57">
        <v>1</v>
      </c>
      <c r="H26" s="57">
        <v>0</v>
      </c>
      <c r="I26" s="57">
        <v>9</v>
      </c>
      <c r="J26" s="57">
        <v>230</v>
      </c>
      <c r="K26" s="57">
        <v>17</v>
      </c>
      <c r="L26" s="57">
        <v>0</v>
      </c>
      <c r="M26" s="57">
        <v>14</v>
      </c>
      <c r="N26" s="57">
        <v>0</v>
      </c>
      <c r="O26" s="57">
        <v>1</v>
      </c>
      <c r="P26" s="57">
        <v>42</v>
      </c>
      <c r="Q26" s="57">
        <v>77</v>
      </c>
      <c r="R26" s="57">
        <v>3</v>
      </c>
      <c r="S26" s="57">
        <v>80</v>
      </c>
      <c r="T26" s="57">
        <v>125</v>
      </c>
      <c r="U26" s="57">
        <v>920</v>
      </c>
      <c r="V26" s="57">
        <v>1</v>
      </c>
      <c r="W26" s="57">
        <v>0</v>
      </c>
      <c r="X26" s="57">
        <v>9</v>
      </c>
      <c r="Y26" s="57">
        <v>231</v>
      </c>
      <c r="Z26" s="57">
        <v>15</v>
      </c>
      <c r="AA26" s="57">
        <v>0</v>
      </c>
      <c r="AB26" s="57">
        <v>14</v>
      </c>
      <c r="AC26" s="57">
        <v>0</v>
      </c>
      <c r="AD26" s="57">
        <v>1</v>
      </c>
      <c r="AE26" s="57">
        <v>42</v>
      </c>
      <c r="AF26" s="57">
        <v>89</v>
      </c>
      <c r="AG26" s="57">
        <v>3</v>
      </c>
      <c r="AH26" s="57">
        <v>1505</v>
      </c>
      <c r="AI26" s="57">
        <v>1530</v>
      </c>
      <c r="AJ26" s="46">
        <v>0</v>
      </c>
      <c r="AK26" s="47">
        <v>0</v>
      </c>
    </row>
    <row r="27" spans="1:37" ht="30">
      <c r="A27" s="53" t="s">
        <v>153</v>
      </c>
      <c r="B27" s="53" t="s">
        <v>154</v>
      </c>
      <c r="C27" s="54" t="s">
        <v>155</v>
      </c>
      <c r="D27" s="55">
        <v>219</v>
      </c>
      <c r="E27" s="55">
        <v>383</v>
      </c>
      <c r="F27" s="55">
        <v>31</v>
      </c>
      <c r="G27" s="55">
        <v>0</v>
      </c>
      <c r="H27" s="55">
        <v>0</v>
      </c>
      <c r="I27" s="55">
        <v>0</v>
      </c>
      <c r="J27" s="55">
        <v>4</v>
      </c>
      <c r="K27" s="55">
        <v>0</v>
      </c>
      <c r="L27" s="55">
        <v>0</v>
      </c>
      <c r="M27" s="55">
        <v>1</v>
      </c>
      <c r="N27" s="55">
        <v>0</v>
      </c>
      <c r="O27" s="55">
        <v>0</v>
      </c>
      <c r="P27" s="55">
        <v>103</v>
      </c>
      <c r="Q27" s="55">
        <v>188</v>
      </c>
      <c r="R27" s="55">
        <v>1</v>
      </c>
      <c r="S27" s="55">
        <v>245</v>
      </c>
      <c r="T27" s="55">
        <v>287</v>
      </c>
      <c r="U27" s="55">
        <v>33</v>
      </c>
      <c r="V27" s="55">
        <v>1</v>
      </c>
      <c r="W27" s="55">
        <v>0</v>
      </c>
      <c r="X27" s="55">
        <v>0</v>
      </c>
      <c r="Y27" s="55">
        <v>26</v>
      </c>
      <c r="Z27" s="55">
        <v>0</v>
      </c>
      <c r="AA27" s="55">
        <v>0</v>
      </c>
      <c r="AB27" s="55">
        <v>1</v>
      </c>
      <c r="AC27" s="55">
        <v>0</v>
      </c>
      <c r="AD27" s="55">
        <v>0</v>
      </c>
      <c r="AE27" s="55">
        <v>99</v>
      </c>
      <c r="AF27" s="55">
        <v>187</v>
      </c>
      <c r="AG27" s="55">
        <v>1</v>
      </c>
      <c r="AH27" s="55">
        <v>930</v>
      </c>
      <c r="AI27" s="55">
        <v>880</v>
      </c>
      <c r="AJ27" s="46">
        <v>0</v>
      </c>
      <c r="AK27" s="47">
        <v>0</v>
      </c>
    </row>
    <row r="28" spans="1:37" ht="30">
      <c r="A28" s="56" t="s">
        <v>153</v>
      </c>
      <c r="B28" s="56" t="s">
        <v>154</v>
      </c>
      <c r="C28" s="31" t="s">
        <v>156</v>
      </c>
      <c r="D28" s="57">
        <v>209</v>
      </c>
      <c r="E28" s="57">
        <v>377</v>
      </c>
      <c r="F28" s="57">
        <v>49</v>
      </c>
      <c r="G28" s="57">
        <v>0</v>
      </c>
      <c r="H28" s="57">
        <v>0</v>
      </c>
      <c r="I28" s="57">
        <v>0</v>
      </c>
      <c r="J28" s="57">
        <v>36</v>
      </c>
      <c r="K28" s="57">
        <v>2</v>
      </c>
      <c r="L28" s="57">
        <v>0</v>
      </c>
      <c r="M28" s="57">
        <v>2</v>
      </c>
      <c r="N28" s="57">
        <v>0</v>
      </c>
      <c r="O28" s="57">
        <v>0</v>
      </c>
      <c r="P28" s="57">
        <v>82</v>
      </c>
      <c r="Q28" s="57">
        <v>169</v>
      </c>
      <c r="R28" s="57">
        <v>5</v>
      </c>
      <c r="S28" s="57">
        <v>268</v>
      </c>
      <c r="T28" s="57">
        <v>382</v>
      </c>
      <c r="U28" s="57">
        <v>25</v>
      </c>
      <c r="V28" s="57">
        <v>1</v>
      </c>
      <c r="W28" s="57">
        <v>0</v>
      </c>
      <c r="X28" s="57">
        <v>0</v>
      </c>
      <c r="Y28" s="57">
        <v>70</v>
      </c>
      <c r="Z28" s="57">
        <v>2</v>
      </c>
      <c r="AA28" s="57">
        <v>0</v>
      </c>
      <c r="AB28" s="57">
        <v>2</v>
      </c>
      <c r="AC28" s="57">
        <v>0</v>
      </c>
      <c r="AD28" s="57">
        <v>0</v>
      </c>
      <c r="AE28" s="57">
        <v>84</v>
      </c>
      <c r="AF28" s="57">
        <v>165</v>
      </c>
      <c r="AG28" s="57">
        <v>5</v>
      </c>
      <c r="AH28" s="57">
        <v>931</v>
      </c>
      <c r="AI28" s="57">
        <v>1004</v>
      </c>
      <c r="AJ28" s="46">
        <v>0</v>
      </c>
      <c r="AK28" s="47">
        <v>0</v>
      </c>
    </row>
    <row r="29" spans="1:37" ht="30">
      <c r="A29" s="53" t="s">
        <v>153</v>
      </c>
      <c r="B29" s="53" t="s">
        <v>157</v>
      </c>
      <c r="C29" s="54" t="s">
        <v>158</v>
      </c>
      <c r="D29" s="55">
        <v>42</v>
      </c>
      <c r="E29" s="55">
        <v>157</v>
      </c>
      <c r="F29" s="55">
        <v>811</v>
      </c>
      <c r="G29" s="55">
        <v>0</v>
      </c>
      <c r="H29" s="55">
        <v>0</v>
      </c>
      <c r="I29" s="55">
        <v>0</v>
      </c>
      <c r="J29" s="55">
        <v>287</v>
      </c>
      <c r="K29" s="55">
        <v>0</v>
      </c>
      <c r="L29" s="55">
        <v>0</v>
      </c>
      <c r="M29" s="55">
        <v>2</v>
      </c>
      <c r="N29" s="55">
        <v>0</v>
      </c>
      <c r="O29" s="55">
        <v>0</v>
      </c>
      <c r="P29" s="55">
        <v>76</v>
      </c>
      <c r="Q29" s="55">
        <v>3</v>
      </c>
      <c r="R29" s="55">
        <v>45</v>
      </c>
      <c r="S29" s="55">
        <v>41</v>
      </c>
      <c r="T29" s="55">
        <v>110</v>
      </c>
      <c r="U29" s="55">
        <v>811</v>
      </c>
      <c r="V29" s="55">
        <v>0</v>
      </c>
      <c r="W29" s="55">
        <v>0</v>
      </c>
      <c r="X29" s="55">
        <v>0</v>
      </c>
      <c r="Y29" s="55">
        <v>277</v>
      </c>
      <c r="Z29" s="55">
        <v>0</v>
      </c>
      <c r="AA29" s="55">
        <v>0</v>
      </c>
      <c r="AB29" s="55">
        <v>2</v>
      </c>
      <c r="AC29" s="55">
        <v>0</v>
      </c>
      <c r="AD29" s="55">
        <v>0</v>
      </c>
      <c r="AE29" s="55">
        <v>56</v>
      </c>
      <c r="AF29" s="55">
        <v>4</v>
      </c>
      <c r="AG29" s="55">
        <v>36</v>
      </c>
      <c r="AH29" s="55">
        <v>1423</v>
      </c>
      <c r="AI29" s="55">
        <v>1337</v>
      </c>
      <c r="AJ29" s="46">
        <v>0</v>
      </c>
      <c r="AK29" s="47">
        <v>0</v>
      </c>
    </row>
    <row r="30" spans="1:37" ht="30">
      <c r="A30" s="56" t="s">
        <v>153</v>
      </c>
      <c r="B30" s="56" t="s">
        <v>159</v>
      </c>
      <c r="C30" s="31" t="s">
        <v>160</v>
      </c>
      <c r="D30" s="57">
        <v>52</v>
      </c>
      <c r="E30" s="57">
        <v>223</v>
      </c>
      <c r="F30" s="57">
        <v>2373</v>
      </c>
      <c r="G30" s="57">
        <v>0</v>
      </c>
      <c r="H30" s="57">
        <v>0</v>
      </c>
      <c r="I30" s="57">
        <v>0</v>
      </c>
      <c r="J30" s="57">
        <v>373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16</v>
      </c>
      <c r="Q30" s="57">
        <v>60</v>
      </c>
      <c r="R30" s="57">
        <v>0</v>
      </c>
      <c r="S30" s="57">
        <v>52</v>
      </c>
      <c r="T30" s="57">
        <v>195</v>
      </c>
      <c r="U30" s="57">
        <v>2373</v>
      </c>
      <c r="V30" s="57">
        <v>0</v>
      </c>
      <c r="W30" s="57">
        <v>0</v>
      </c>
      <c r="X30" s="57">
        <v>0</v>
      </c>
      <c r="Y30" s="57">
        <v>373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28</v>
      </c>
      <c r="AF30" s="57">
        <v>79</v>
      </c>
      <c r="AG30" s="57">
        <v>0</v>
      </c>
      <c r="AH30" s="57">
        <v>3097</v>
      </c>
      <c r="AI30" s="57">
        <v>3100</v>
      </c>
      <c r="AJ30" s="46">
        <v>0</v>
      </c>
      <c r="AK30" s="47">
        <v>0</v>
      </c>
    </row>
    <row r="31" spans="1:37" ht="30">
      <c r="A31" s="58" t="s">
        <v>153</v>
      </c>
      <c r="B31" s="53" t="s">
        <v>161</v>
      </c>
      <c r="C31" s="54" t="s">
        <v>162</v>
      </c>
      <c r="D31" s="55">
        <v>309</v>
      </c>
      <c r="E31" s="55">
        <v>146</v>
      </c>
      <c r="F31" s="55">
        <v>1474</v>
      </c>
      <c r="G31" s="55">
        <v>0</v>
      </c>
      <c r="H31" s="55">
        <v>0</v>
      </c>
      <c r="I31" s="55">
        <v>0</v>
      </c>
      <c r="J31" s="55">
        <v>516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60</v>
      </c>
      <c r="Q31" s="55">
        <v>177</v>
      </c>
      <c r="R31" s="55">
        <v>0</v>
      </c>
      <c r="S31" s="55">
        <v>308</v>
      </c>
      <c r="T31" s="55">
        <v>96</v>
      </c>
      <c r="U31" s="55">
        <v>1474</v>
      </c>
      <c r="V31" s="55">
        <v>0</v>
      </c>
      <c r="W31" s="55">
        <v>0</v>
      </c>
      <c r="X31" s="55">
        <v>0</v>
      </c>
      <c r="Y31" s="55">
        <v>506</v>
      </c>
      <c r="Z31" s="55">
        <v>0</v>
      </c>
      <c r="AA31" s="55">
        <v>0</v>
      </c>
      <c r="AB31" s="55">
        <v>0</v>
      </c>
      <c r="AC31" s="55">
        <v>0</v>
      </c>
      <c r="AD31" s="55">
        <v>0</v>
      </c>
      <c r="AE31" s="55">
        <v>63</v>
      </c>
      <c r="AF31" s="55">
        <v>171</v>
      </c>
      <c r="AG31" s="55">
        <v>0</v>
      </c>
      <c r="AH31" s="55">
        <v>2682</v>
      </c>
      <c r="AI31" s="55">
        <v>2618</v>
      </c>
      <c r="AJ31" s="46">
        <v>0</v>
      </c>
      <c r="AK31" s="47">
        <v>0</v>
      </c>
    </row>
    <row r="32" spans="1:37" ht="15">
      <c r="A32" s="56" t="s">
        <v>163</v>
      </c>
      <c r="B32" s="56" t="s">
        <v>164</v>
      </c>
      <c r="C32" s="31" t="s">
        <v>165</v>
      </c>
      <c r="D32" s="57">
        <v>844</v>
      </c>
      <c r="E32" s="57">
        <v>640</v>
      </c>
      <c r="F32" s="57">
        <v>0</v>
      </c>
      <c r="G32" s="57">
        <v>16</v>
      </c>
      <c r="H32" s="57">
        <v>10</v>
      </c>
      <c r="I32" s="57">
        <v>0</v>
      </c>
      <c r="J32" s="57">
        <v>41</v>
      </c>
      <c r="K32" s="57">
        <v>10</v>
      </c>
      <c r="L32" s="57">
        <v>82</v>
      </c>
      <c r="M32" s="57">
        <v>9</v>
      </c>
      <c r="N32" s="57">
        <v>3</v>
      </c>
      <c r="O32" s="57">
        <v>0</v>
      </c>
      <c r="P32" s="57">
        <v>660</v>
      </c>
      <c r="Q32" s="57">
        <v>2</v>
      </c>
      <c r="R32" s="57">
        <v>12</v>
      </c>
      <c r="S32" s="57">
        <v>843</v>
      </c>
      <c r="T32" s="57">
        <v>418</v>
      </c>
      <c r="U32" s="57">
        <v>0</v>
      </c>
      <c r="V32" s="57">
        <v>12</v>
      </c>
      <c r="W32" s="57">
        <v>10</v>
      </c>
      <c r="X32" s="57">
        <v>0</v>
      </c>
      <c r="Y32" s="57">
        <v>31</v>
      </c>
      <c r="Z32" s="57">
        <v>10</v>
      </c>
      <c r="AA32" s="57">
        <v>64</v>
      </c>
      <c r="AB32" s="57">
        <v>9</v>
      </c>
      <c r="AC32" s="57">
        <v>3</v>
      </c>
      <c r="AD32" s="57">
        <v>0</v>
      </c>
      <c r="AE32" s="57">
        <v>625</v>
      </c>
      <c r="AF32" s="57">
        <v>1</v>
      </c>
      <c r="AG32" s="57">
        <v>11</v>
      </c>
      <c r="AH32" s="57">
        <v>2329</v>
      </c>
      <c r="AI32" s="57">
        <v>2037</v>
      </c>
      <c r="AJ32" s="46">
        <v>0</v>
      </c>
      <c r="AK32" s="47">
        <v>0</v>
      </c>
    </row>
    <row r="33" spans="1:37" ht="15">
      <c r="A33" s="53" t="s">
        <v>163</v>
      </c>
      <c r="B33" s="53" t="s">
        <v>166</v>
      </c>
      <c r="C33" s="54" t="s">
        <v>167</v>
      </c>
      <c r="D33" s="55">
        <v>206</v>
      </c>
      <c r="E33" s="55">
        <v>326</v>
      </c>
      <c r="F33" s="55">
        <v>301</v>
      </c>
      <c r="G33" s="55">
        <v>0</v>
      </c>
      <c r="H33" s="55">
        <v>0</v>
      </c>
      <c r="I33" s="55">
        <v>0</v>
      </c>
      <c r="J33" s="55">
        <v>18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254</v>
      </c>
      <c r="Q33" s="55">
        <v>2</v>
      </c>
      <c r="R33" s="55">
        <v>8</v>
      </c>
      <c r="S33" s="55">
        <v>176</v>
      </c>
      <c r="T33" s="55">
        <v>262</v>
      </c>
      <c r="U33" s="55">
        <v>300</v>
      </c>
      <c r="V33" s="55">
        <v>0</v>
      </c>
      <c r="W33" s="55">
        <v>0</v>
      </c>
      <c r="X33" s="55">
        <v>0</v>
      </c>
      <c r="Y33" s="55">
        <v>16</v>
      </c>
      <c r="Z33" s="55">
        <v>0</v>
      </c>
      <c r="AA33" s="55">
        <v>0</v>
      </c>
      <c r="AB33" s="55">
        <v>0</v>
      </c>
      <c r="AC33" s="55">
        <v>0</v>
      </c>
      <c r="AD33" s="55">
        <v>0</v>
      </c>
      <c r="AE33" s="55">
        <v>243</v>
      </c>
      <c r="AF33" s="55">
        <v>2</v>
      </c>
      <c r="AG33" s="55">
        <v>0</v>
      </c>
      <c r="AH33" s="55">
        <v>1115</v>
      </c>
      <c r="AI33" s="55">
        <v>999</v>
      </c>
      <c r="AJ33" s="46">
        <v>0</v>
      </c>
      <c r="AK33" s="47">
        <v>0</v>
      </c>
    </row>
    <row r="34" spans="1:37" ht="15">
      <c r="A34" s="56" t="s">
        <v>163</v>
      </c>
      <c r="B34" s="56" t="s">
        <v>168</v>
      </c>
      <c r="C34" s="31" t="s">
        <v>169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47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47</v>
      </c>
      <c r="AJ34" s="46">
        <v>0</v>
      </c>
      <c r="AK34" s="47">
        <v>0</v>
      </c>
    </row>
    <row r="35" spans="1:37" ht="15">
      <c r="A35" s="53" t="s">
        <v>163</v>
      </c>
      <c r="B35" s="53" t="s">
        <v>170</v>
      </c>
      <c r="C35" s="54" t="s">
        <v>171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11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2</v>
      </c>
      <c r="AF35" s="55">
        <v>0</v>
      </c>
      <c r="AG35" s="55">
        <v>0</v>
      </c>
      <c r="AH35" s="55">
        <v>0</v>
      </c>
      <c r="AI35" s="55">
        <v>13</v>
      </c>
      <c r="AJ35" s="46">
        <v>0</v>
      </c>
      <c r="AK35" s="47">
        <v>0</v>
      </c>
    </row>
    <row r="36" spans="1:37" ht="15">
      <c r="A36" s="59" t="s">
        <v>163</v>
      </c>
      <c r="B36" s="56" t="s">
        <v>172</v>
      </c>
      <c r="C36" s="31" t="s">
        <v>173</v>
      </c>
      <c r="D36" s="57">
        <v>0</v>
      </c>
      <c r="E36" s="57">
        <v>263</v>
      </c>
      <c r="F36" s="57">
        <v>0</v>
      </c>
      <c r="G36" s="57">
        <v>0</v>
      </c>
      <c r="H36" s="57">
        <v>0</v>
      </c>
      <c r="I36" s="57">
        <v>0</v>
      </c>
      <c r="J36" s="57">
        <v>307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55</v>
      </c>
      <c r="Q36" s="57">
        <v>0</v>
      </c>
      <c r="R36" s="57">
        <v>0</v>
      </c>
      <c r="S36" s="57">
        <v>0</v>
      </c>
      <c r="T36" s="57">
        <v>193</v>
      </c>
      <c r="U36" s="57">
        <v>0</v>
      </c>
      <c r="V36" s="57">
        <v>0</v>
      </c>
      <c r="W36" s="57">
        <v>0</v>
      </c>
      <c r="X36" s="57">
        <v>0</v>
      </c>
      <c r="Y36" s="57">
        <v>307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55</v>
      </c>
      <c r="AF36" s="57">
        <v>0</v>
      </c>
      <c r="AG36" s="57">
        <v>0</v>
      </c>
      <c r="AH36" s="57">
        <v>625</v>
      </c>
      <c r="AI36" s="57">
        <v>555</v>
      </c>
      <c r="AJ36" s="46">
        <v>0</v>
      </c>
      <c r="AK36" s="47">
        <v>0</v>
      </c>
    </row>
    <row r="37" spans="1:37" ht="15">
      <c r="A37" s="53" t="s">
        <v>174</v>
      </c>
      <c r="B37" s="53" t="s">
        <v>175</v>
      </c>
      <c r="C37" s="54" t="s">
        <v>176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6</v>
      </c>
      <c r="T37" s="55">
        <v>61</v>
      </c>
      <c r="U37" s="55">
        <v>0</v>
      </c>
      <c r="V37" s="55">
        <v>0</v>
      </c>
      <c r="W37" s="55">
        <v>0</v>
      </c>
      <c r="X37" s="55">
        <v>0</v>
      </c>
      <c r="Y37" s="55">
        <v>7</v>
      </c>
      <c r="Z37" s="55">
        <v>2</v>
      </c>
      <c r="AA37" s="55">
        <v>0</v>
      </c>
      <c r="AB37" s="55">
        <v>0</v>
      </c>
      <c r="AC37" s="55">
        <v>0</v>
      </c>
      <c r="AD37" s="55">
        <v>0</v>
      </c>
      <c r="AE37" s="55">
        <v>13</v>
      </c>
      <c r="AF37" s="55">
        <v>0</v>
      </c>
      <c r="AG37" s="55">
        <v>2</v>
      </c>
      <c r="AH37" s="55">
        <v>0</v>
      </c>
      <c r="AI37" s="55">
        <v>91</v>
      </c>
      <c r="AJ37" s="46">
        <v>0</v>
      </c>
      <c r="AK37" s="47">
        <v>0</v>
      </c>
    </row>
    <row r="38" spans="1:37" ht="15">
      <c r="A38" s="56" t="s">
        <v>174</v>
      </c>
      <c r="B38" s="56" t="s">
        <v>177</v>
      </c>
      <c r="C38" s="31" t="s">
        <v>178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29</v>
      </c>
      <c r="T38" s="57">
        <v>83</v>
      </c>
      <c r="U38" s="57">
        <v>2</v>
      </c>
      <c r="V38" s="57">
        <v>0</v>
      </c>
      <c r="W38" s="57">
        <v>0</v>
      </c>
      <c r="X38" s="57">
        <v>0</v>
      </c>
      <c r="Y38" s="57">
        <v>2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124</v>
      </c>
      <c r="AF38" s="57">
        <v>0</v>
      </c>
      <c r="AG38" s="57">
        <v>0</v>
      </c>
      <c r="AH38" s="57">
        <v>0</v>
      </c>
      <c r="AI38" s="57">
        <v>240</v>
      </c>
      <c r="AJ38" s="46">
        <v>0</v>
      </c>
      <c r="AK38" s="47">
        <v>0</v>
      </c>
    </row>
    <row r="39" spans="1:37" ht="15">
      <c r="A39" s="53" t="s">
        <v>174</v>
      </c>
      <c r="B39" s="53" t="s">
        <v>179</v>
      </c>
      <c r="C39" s="54" t="s">
        <v>180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10</v>
      </c>
      <c r="U39" s="55">
        <v>0</v>
      </c>
      <c r="V39" s="55">
        <v>0</v>
      </c>
      <c r="W39" s="55">
        <v>0</v>
      </c>
      <c r="X39" s="55">
        <v>0</v>
      </c>
      <c r="Y39" s="55">
        <v>1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5">
        <v>0</v>
      </c>
      <c r="AG39" s="55">
        <v>0</v>
      </c>
      <c r="AH39" s="55">
        <v>0</v>
      </c>
      <c r="AI39" s="55">
        <v>11</v>
      </c>
      <c r="AJ39" s="46">
        <v>0</v>
      </c>
      <c r="AK39" s="47">
        <v>0</v>
      </c>
    </row>
    <row r="40" spans="1:37" ht="15">
      <c r="A40" s="59" t="s">
        <v>174</v>
      </c>
      <c r="B40" s="56" t="s">
        <v>181</v>
      </c>
      <c r="C40" s="31" t="s">
        <v>182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32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13</v>
      </c>
      <c r="AF40" s="57">
        <v>0</v>
      </c>
      <c r="AG40" s="57">
        <v>0</v>
      </c>
      <c r="AH40" s="57">
        <v>0</v>
      </c>
      <c r="AI40" s="57">
        <v>45</v>
      </c>
      <c r="AJ40" s="46">
        <v>0</v>
      </c>
      <c r="AK40" s="47">
        <v>0</v>
      </c>
    </row>
    <row r="41" spans="1:37" ht="15">
      <c r="A41" s="53" t="s">
        <v>183</v>
      </c>
      <c r="B41" s="53" t="s">
        <v>184</v>
      </c>
      <c r="C41" s="54" t="s">
        <v>185</v>
      </c>
      <c r="D41" s="55">
        <v>512</v>
      </c>
      <c r="E41" s="55">
        <v>344</v>
      </c>
      <c r="F41" s="55">
        <v>1727</v>
      </c>
      <c r="G41" s="55">
        <v>0</v>
      </c>
      <c r="H41" s="55">
        <v>0</v>
      </c>
      <c r="I41" s="55">
        <v>0</v>
      </c>
      <c r="J41" s="55">
        <v>30</v>
      </c>
      <c r="K41" s="55">
        <v>0</v>
      </c>
      <c r="L41" s="55">
        <v>0</v>
      </c>
      <c r="M41" s="55">
        <v>23</v>
      </c>
      <c r="N41" s="55">
        <v>0</v>
      </c>
      <c r="O41" s="55">
        <v>0</v>
      </c>
      <c r="P41" s="55">
        <v>376</v>
      </c>
      <c r="Q41" s="55">
        <v>70</v>
      </c>
      <c r="R41" s="55">
        <v>0</v>
      </c>
      <c r="S41" s="55">
        <v>150</v>
      </c>
      <c r="T41" s="55">
        <v>290</v>
      </c>
      <c r="U41" s="55">
        <v>1727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21</v>
      </c>
      <c r="AC41" s="55">
        <v>0</v>
      </c>
      <c r="AD41" s="55">
        <v>0</v>
      </c>
      <c r="AE41" s="55">
        <v>331</v>
      </c>
      <c r="AF41" s="55">
        <v>74</v>
      </c>
      <c r="AG41" s="55">
        <v>0</v>
      </c>
      <c r="AH41" s="55">
        <v>3082</v>
      </c>
      <c r="AI41" s="55">
        <v>2593</v>
      </c>
      <c r="AJ41" s="46">
        <v>0</v>
      </c>
      <c r="AK41" s="47">
        <v>0</v>
      </c>
    </row>
    <row r="42" spans="1:37" ht="15">
      <c r="A42" s="56" t="s">
        <v>183</v>
      </c>
      <c r="B42" s="56" t="s">
        <v>186</v>
      </c>
      <c r="C42" s="31" t="s">
        <v>187</v>
      </c>
      <c r="D42" s="57">
        <v>50</v>
      </c>
      <c r="E42" s="57">
        <v>60</v>
      </c>
      <c r="F42" s="57">
        <v>363</v>
      </c>
      <c r="G42" s="57">
        <v>0</v>
      </c>
      <c r="H42" s="57">
        <v>0</v>
      </c>
      <c r="I42" s="57">
        <v>0</v>
      </c>
      <c r="J42" s="57">
        <v>150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25</v>
      </c>
      <c r="Q42" s="57">
        <v>0</v>
      </c>
      <c r="R42" s="57">
        <v>0</v>
      </c>
      <c r="S42" s="57">
        <v>50</v>
      </c>
      <c r="T42" s="57">
        <v>60</v>
      </c>
      <c r="U42" s="57">
        <v>363</v>
      </c>
      <c r="V42" s="57">
        <v>0</v>
      </c>
      <c r="W42" s="57">
        <v>0</v>
      </c>
      <c r="X42" s="57">
        <v>0</v>
      </c>
      <c r="Y42" s="57">
        <v>149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25</v>
      </c>
      <c r="AF42" s="57">
        <v>0</v>
      </c>
      <c r="AG42" s="57">
        <v>0</v>
      </c>
      <c r="AH42" s="57">
        <v>648</v>
      </c>
      <c r="AI42" s="57">
        <v>647</v>
      </c>
      <c r="AJ42" s="46">
        <v>0</v>
      </c>
      <c r="AK42" s="47">
        <v>0</v>
      </c>
    </row>
    <row r="43" spans="1:37" ht="15">
      <c r="A43" s="53" t="s">
        <v>183</v>
      </c>
      <c r="B43" s="53" t="s">
        <v>188</v>
      </c>
      <c r="C43" s="54" t="s">
        <v>189</v>
      </c>
      <c r="D43" s="55">
        <v>91</v>
      </c>
      <c r="E43" s="55">
        <v>87</v>
      </c>
      <c r="F43" s="55">
        <v>426</v>
      </c>
      <c r="G43" s="55">
        <v>0</v>
      </c>
      <c r="H43" s="55">
        <v>0</v>
      </c>
      <c r="I43" s="55">
        <v>0</v>
      </c>
      <c r="J43" s="55">
        <v>187</v>
      </c>
      <c r="K43" s="55">
        <v>6</v>
      </c>
      <c r="L43" s="55">
        <v>0</v>
      </c>
      <c r="M43" s="55">
        <v>0</v>
      </c>
      <c r="N43" s="55">
        <v>0</v>
      </c>
      <c r="O43" s="55">
        <v>0</v>
      </c>
      <c r="P43" s="55">
        <v>37</v>
      </c>
      <c r="Q43" s="55">
        <v>82</v>
      </c>
      <c r="R43" s="55">
        <v>0</v>
      </c>
      <c r="S43" s="55">
        <v>92</v>
      </c>
      <c r="T43" s="55">
        <v>73</v>
      </c>
      <c r="U43" s="55">
        <v>426</v>
      </c>
      <c r="V43" s="55">
        <v>0</v>
      </c>
      <c r="W43" s="55">
        <v>0</v>
      </c>
      <c r="X43" s="55">
        <v>0</v>
      </c>
      <c r="Y43" s="55">
        <v>184</v>
      </c>
      <c r="Z43" s="55">
        <v>6</v>
      </c>
      <c r="AA43" s="55">
        <v>0</v>
      </c>
      <c r="AB43" s="55">
        <v>0</v>
      </c>
      <c r="AC43" s="55">
        <v>0</v>
      </c>
      <c r="AD43" s="55">
        <v>0</v>
      </c>
      <c r="AE43" s="55">
        <v>37</v>
      </c>
      <c r="AF43" s="55">
        <v>82</v>
      </c>
      <c r="AG43" s="55">
        <v>0</v>
      </c>
      <c r="AH43" s="55">
        <v>916</v>
      </c>
      <c r="AI43" s="55">
        <v>900</v>
      </c>
      <c r="AJ43" s="46">
        <v>0</v>
      </c>
      <c r="AK43" s="47">
        <v>0</v>
      </c>
    </row>
    <row r="44" spans="1:37" ht="15">
      <c r="A44" s="59" t="s">
        <v>183</v>
      </c>
      <c r="B44" s="56" t="s">
        <v>190</v>
      </c>
      <c r="C44" s="31" t="s">
        <v>191</v>
      </c>
      <c r="D44" s="57">
        <v>46</v>
      </c>
      <c r="E44" s="57">
        <v>60</v>
      </c>
      <c r="F44" s="57">
        <v>0</v>
      </c>
      <c r="G44" s="57">
        <v>0</v>
      </c>
      <c r="H44" s="57">
        <v>0</v>
      </c>
      <c r="I44" s="57">
        <v>0</v>
      </c>
      <c r="J44" s="57">
        <v>141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27</v>
      </c>
      <c r="Q44" s="57">
        <v>25</v>
      </c>
      <c r="R44" s="57">
        <v>0</v>
      </c>
      <c r="S44" s="57">
        <v>46</v>
      </c>
      <c r="T44" s="57">
        <v>73</v>
      </c>
      <c r="U44" s="57">
        <v>0</v>
      </c>
      <c r="V44" s="57">
        <v>1</v>
      </c>
      <c r="W44" s="57">
        <v>0</v>
      </c>
      <c r="X44" s="57">
        <v>0</v>
      </c>
      <c r="Y44" s="57">
        <v>140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27</v>
      </c>
      <c r="AF44" s="57">
        <v>27</v>
      </c>
      <c r="AG44" s="57">
        <v>0</v>
      </c>
      <c r="AH44" s="57">
        <v>299</v>
      </c>
      <c r="AI44" s="57">
        <v>314</v>
      </c>
      <c r="AJ44" s="46">
        <v>0</v>
      </c>
      <c r="AK44" s="47">
        <v>0</v>
      </c>
    </row>
    <row r="45" spans="1:37" ht="15">
      <c r="A45" s="53" t="s">
        <v>192</v>
      </c>
      <c r="B45" s="53" t="s">
        <v>193</v>
      </c>
      <c r="C45" s="54" t="s">
        <v>194</v>
      </c>
      <c r="D45" s="55">
        <v>148</v>
      </c>
      <c r="E45" s="55">
        <v>402</v>
      </c>
      <c r="F45" s="55">
        <v>669</v>
      </c>
      <c r="G45" s="55">
        <v>0</v>
      </c>
      <c r="H45" s="55">
        <v>0</v>
      </c>
      <c r="I45" s="55">
        <v>0</v>
      </c>
      <c r="J45" s="55">
        <v>0</v>
      </c>
      <c r="K45" s="55">
        <v>4</v>
      </c>
      <c r="L45" s="55">
        <v>0</v>
      </c>
      <c r="M45" s="55">
        <v>1</v>
      </c>
      <c r="N45" s="55">
        <v>3</v>
      </c>
      <c r="O45" s="55">
        <v>4</v>
      </c>
      <c r="P45" s="55">
        <v>38</v>
      </c>
      <c r="Q45" s="55">
        <v>0</v>
      </c>
      <c r="R45" s="55">
        <v>10</v>
      </c>
      <c r="S45" s="55">
        <v>144</v>
      </c>
      <c r="T45" s="55">
        <v>293</v>
      </c>
      <c r="U45" s="55">
        <v>668</v>
      </c>
      <c r="V45" s="55">
        <v>0</v>
      </c>
      <c r="W45" s="55">
        <v>0</v>
      </c>
      <c r="X45" s="55">
        <v>0</v>
      </c>
      <c r="Y45" s="55">
        <v>0</v>
      </c>
      <c r="Z45" s="55">
        <v>4</v>
      </c>
      <c r="AA45" s="55">
        <v>1</v>
      </c>
      <c r="AB45" s="55">
        <v>0</v>
      </c>
      <c r="AC45" s="55">
        <v>2</v>
      </c>
      <c r="AD45" s="55">
        <v>4</v>
      </c>
      <c r="AE45" s="55">
        <v>44</v>
      </c>
      <c r="AF45" s="55">
        <v>0</v>
      </c>
      <c r="AG45" s="55">
        <v>6</v>
      </c>
      <c r="AH45" s="55">
        <v>1279</v>
      </c>
      <c r="AI45" s="55">
        <v>1166</v>
      </c>
      <c r="AJ45" s="46">
        <v>0</v>
      </c>
      <c r="AK45" s="47">
        <v>0</v>
      </c>
    </row>
    <row r="46" spans="1:37" ht="15">
      <c r="A46" s="56" t="s">
        <v>192</v>
      </c>
      <c r="B46" s="56" t="s">
        <v>195</v>
      </c>
      <c r="C46" s="31" t="s">
        <v>196</v>
      </c>
      <c r="D46" s="57">
        <v>40</v>
      </c>
      <c r="E46" s="57">
        <v>92</v>
      </c>
      <c r="F46" s="57">
        <v>674</v>
      </c>
      <c r="G46" s="57">
        <v>0</v>
      </c>
      <c r="H46" s="57">
        <v>0</v>
      </c>
      <c r="I46" s="57">
        <v>0</v>
      </c>
      <c r="J46" s="57">
        <v>163</v>
      </c>
      <c r="K46" s="57">
        <v>2</v>
      </c>
      <c r="L46" s="57">
        <v>7</v>
      </c>
      <c r="M46" s="57">
        <v>56</v>
      </c>
      <c r="N46" s="57">
        <v>0</v>
      </c>
      <c r="O46" s="57">
        <v>0</v>
      </c>
      <c r="P46" s="57">
        <v>38</v>
      </c>
      <c r="Q46" s="57">
        <v>24</v>
      </c>
      <c r="R46" s="57">
        <v>47</v>
      </c>
      <c r="S46" s="57">
        <v>40</v>
      </c>
      <c r="T46" s="57">
        <v>90</v>
      </c>
      <c r="U46" s="57">
        <v>674</v>
      </c>
      <c r="V46" s="57">
        <v>0</v>
      </c>
      <c r="W46" s="57">
        <v>0</v>
      </c>
      <c r="X46" s="57">
        <v>0</v>
      </c>
      <c r="Y46" s="57">
        <v>165</v>
      </c>
      <c r="Z46" s="57">
        <v>2</v>
      </c>
      <c r="AA46" s="57">
        <v>7</v>
      </c>
      <c r="AB46" s="57">
        <v>57</v>
      </c>
      <c r="AC46" s="57">
        <v>0</v>
      </c>
      <c r="AD46" s="57">
        <v>0</v>
      </c>
      <c r="AE46" s="57">
        <v>38</v>
      </c>
      <c r="AF46" s="57">
        <v>36</v>
      </c>
      <c r="AG46" s="57">
        <v>47</v>
      </c>
      <c r="AH46" s="57">
        <v>1143</v>
      </c>
      <c r="AI46" s="57">
        <v>1156</v>
      </c>
      <c r="AJ46" s="46">
        <v>0</v>
      </c>
      <c r="AK46" s="47">
        <v>0</v>
      </c>
    </row>
    <row r="47" spans="1:37" ht="15">
      <c r="A47" s="58" t="s">
        <v>192</v>
      </c>
      <c r="B47" s="53" t="s">
        <v>197</v>
      </c>
      <c r="C47" s="54" t="s">
        <v>198</v>
      </c>
      <c r="D47" s="55">
        <v>106</v>
      </c>
      <c r="E47" s="55">
        <v>129</v>
      </c>
      <c r="F47" s="55">
        <v>1285</v>
      </c>
      <c r="G47" s="55">
        <v>0</v>
      </c>
      <c r="H47" s="55">
        <v>0</v>
      </c>
      <c r="I47" s="55">
        <v>0</v>
      </c>
      <c r="J47" s="55">
        <v>409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28</v>
      </c>
      <c r="Q47" s="55">
        <v>1</v>
      </c>
      <c r="R47" s="55">
        <v>0</v>
      </c>
      <c r="S47" s="55">
        <v>106</v>
      </c>
      <c r="T47" s="55">
        <v>111</v>
      </c>
      <c r="U47" s="55">
        <v>1285</v>
      </c>
      <c r="V47" s="55">
        <v>0</v>
      </c>
      <c r="W47" s="55">
        <v>0</v>
      </c>
      <c r="X47" s="55">
        <v>0</v>
      </c>
      <c r="Y47" s="55">
        <v>401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29</v>
      </c>
      <c r="AF47" s="55">
        <v>1</v>
      </c>
      <c r="AG47" s="55">
        <v>0</v>
      </c>
      <c r="AH47" s="55">
        <v>1958</v>
      </c>
      <c r="AI47" s="55">
        <v>1933</v>
      </c>
      <c r="AJ47" s="46">
        <v>0</v>
      </c>
      <c r="AK47" s="47">
        <v>0</v>
      </c>
    </row>
    <row r="48" spans="1:37" ht="15">
      <c r="A48" s="56" t="s">
        <v>199</v>
      </c>
      <c r="B48" s="56" t="s">
        <v>200</v>
      </c>
      <c r="C48" s="31" t="s">
        <v>201</v>
      </c>
      <c r="D48" s="57">
        <v>256</v>
      </c>
      <c r="E48" s="57">
        <v>701</v>
      </c>
      <c r="F48" s="57">
        <v>2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2</v>
      </c>
      <c r="M48" s="57">
        <v>0</v>
      </c>
      <c r="N48" s="57">
        <v>0</v>
      </c>
      <c r="O48" s="57">
        <v>0</v>
      </c>
      <c r="P48" s="57">
        <v>128</v>
      </c>
      <c r="Q48" s="57">
        <v>0</v>
      </c>
      <c r="R48" s="57">
        <v>0</v>
      </c>
      <c r="S48" s="57">
        <v>258</v>
      </c>
      <c r="T48" s="57">
        <v>481</v>
      </c>
      <c r="U48" s="57">
        <v>3</v>
      </c>
      <c r="V48" s="57">
        <v>0</v>
      </c>
      <c r="W48" s="57">
        <v>0</v>
      </c>
      <c r="X48" s="57">
        <v>0</v>
      </c>
      <c r="Y48" s="57">
        <v>0</v>
      </c>
      <c r="Z48" s="57">
        <v>1</v>
      </c>
      <c r="AA48" s="57">
        <v>3</v>
      </c>
      <c r="AB48" s="57">
        <v>0</v>
      </c>
      <c r="AC48" s="57">
        <v>0</v>
      </c>
      <c r="AD48" s="57">
        <v>0</v>
      </c>
      <c r="AE48" s="57">
        <v>123</v>
      </c>
      <c r="AF48" s="57">
        <v>50</v>
      </c>
      <c r="AG48" s="57">
        <v>0</v>
      </c>
      <c r="AH48" s="57">
        <v>1089</v>
      </c>
      <c r="AI48" s="57">
        <v>919</v>
      </c>
      <c r="AJ48" s="46">
        <v>0</v>
      </c>
      <c r="AK48" s="47">
        <v>0</v>
      </c>
    </row>
    <row r="49" spans="1:37" ht="15">
      <c r="A49" s="53" t="s">
        <v>199</v>
      </c>
      <c r="B49" s="53" t="s">
        <v>202</v>
      </c>
      <c r="C49" s="54" t="s">
        <v>203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2</v>
      </c>
      <c r="Z49" s="55">
        <v>0</v>
      </c>
      <c r="AA49" s="55">
        <v>0</v>
      </c>
      <c r="AB49" s="55">
        <v>0</v>
      </c>
      <c r="AC49" s="55">
        <v>0</v>
      </c>
      <c r="AD49" s="55">
        <v>0</v>
      </c>
      <c r="AE49" s="55">
        <v>0</v>
      </c>
      <c r="AF49" s="55">
        <v>0</v>
      </c>
      <c r="AG49" s="55">
        <v>0</v>
      </c>
      <c r="AH49" s="55">
        <v>0</v>
      </c>
      <c r="AI49" s="55">
        <v>2</v>
      </c>
      <c r="AJ49" s="46">
        <v>0</v>
      </c>
      <c r="AK49" s="47">
        <v>0</v>
      </c>
    </row>
    <row r="50" spans="1:37" ht="15">
      <c r="A50" s="59" t="s">
        <v>199</v>
      </c>
      <c r="B50" s="56" t="s">
        <v>204</v>
      </c>
      <c r="C50" s="31" t="s">
        <v>205</v>
      </c>
      <c r="D50" s="57">
        <v>248</v>
      </c>
      <c r="E50" s="57">
        <v>119</v>
      </c>
      <c r="F50" s="57">
        <v>894</v>
      </c>
      <c r="G50" s="57">
        <v>2</v>
      </c>
      <c r="H50" s="57">
        <v>0</v>
      </c>
      <c r="I50" s="57">
        <v>0</v>
      </c>
      <c r="J50" s="57">
        <v>344</v>
      </c>
      <c r="K50" s="57">
        <v>0</v>
      </c>
      <c r="L50" s="57">
        <v>6</v>
      </c>
      <c r="M50" s="57">
        <v>2</v>
      </c>
      <c r="N50" s="57">
        <v>0</v>
      </c>
      <c r="O50" s="57">
        <v>0</v>
      </c>
      <c r="P50" s="57">
        <v>44</v>
      </c>
      <c r="Q50" s="57">
        <v>113</v>
      </c>
      <c r="R50" s="57">
        <v>11</v>
      </c>
      <c r="S50" s="57">
        <v>242</v>
      </c>
      <c r="T50" s="57">
        <v>95</v>
      </c>
      <c r="U50" s="57">
        <v>893</v>
      </c>
      <c r="V50" s="57">
        <v>1</v>
      </c>
      <c r="W50" s="57">
        <v>0</v>
      </c>
      <c r="X50" s="57">
        <v>0</v>
      </c>
      <c r="Y50" s="57">
        <v>346</v>
      </c>
      <c r="Z50" s="57">
        <v>0</v>
      </c>
      <c r="AA50" s="57">
        <v>5</v>
      </c>
      <c r="AB50" s="57">
        <v>1</v>
      </c>
      <c r="AC50" s="57">
        <v>0</v>
      </c>
      <c r="AD50" s="57">
        <v>0</v>
      </c>
      <c r="AE50" s="57">
        <v>45</v>
      </c>
      <c r="AF50" s="57">
        <v>122</v>
      </c>
      <c r="AG50" s="57">
        <v>3</v>
      </c>
      <c r="AH50" s="57">
        <v>1783</v>
      </c>
      <c r="AI50" s="57">
        <v>1753</v>
      </c>
      <c r="AJ50" s="46">
        <v>0</v>
      </c>
      <c r="AK50" s="47">
        <v>0</v>
      </c>
    </row>
    <row r="51" spans="1:37" ht="15">
      <c r="A51" s="60" t="s">
        <v>206</v>
      </c>
      <c r="B51" s="60"/>
      <c r="C51" s="60"/>
      <c r="D51" s="61">
        <v>6651</v>
      </c>
      <c r="E51" s="61">
        <v>7758</v>
      </c>
      <c r="F51" s="61">
        <v>12221</v>
      </c>
      <c r="G51" s="61">
        <v>20</v>
      </c>
      <c r="H51" s="61">
        <v>10</v>
      </c>
      <c r="I51" s="61">
        <v>10</v>
      </c>
      <c r="J51" s="61">
        <v>3594</v>
      </c>
      <c r="K51" s="61">
        <v>58</v>
      </c>
      <c r="L51" s="61">
        <v>110</v>
      </c>
      <c r="M51" s="61">
        <v>280</v>
      </c>
      <c r="N51" s="61">
        <v>11</v>
      </c>
      <c r="O51" s="61">
        <v>13</v>
      </c>
      <c r="P51" s="61">
        <v>4126</v>
      </c>
      <c r="Q51" s="61">
        <v>1152</v>
      </c>
      <c r="R51" s="61">
        <v>214</v>
      </c>
      <c r="S51" s="61">
        <v>6118</v>
      </c>
      <c r="T51" s="61">
        <v>6828</v>
      </c>
      <c r="U51" s="61">
        <v>12206</v>
      </c>
      <c r="V51" s="61">
        <v>18</v>
      </c>
      <c r="W51" s="61">
        <v>10</v>
      </c>
      <c r="X51" s="61">
        <v>13</v>
      </c>
      <c r="Y51" s="61">
        <v>3603</v>
      </c>
      <c r="Z51" s="61">
        <v>93</v>
      </c>
      <c r="AA51" s="61">
        <v>98</v>
      </c>
      <c r="AB51" s="61">
        <v>223</v>
      </c>
      <c r="AC51" s="61">
        <v>9</v>
      </c>
      <c r="AD51" s="61">
        <v>12</v>
      </c>
      <c r="AE51" s="61">
        <v>4255</v>
      </c>
      <c r="AF51" s="61">
        <v>1767</v>
      </c>
      <c r="AG51" s="61">
        <v>171</v>
      </c>
      <c r="AH51" s="61">
        <v>36228</v>
      </c>
      <c r="AI51" s="61">
        <v>35424</v>
      </c>
      <c r="AJ51" s="61">
        <f>SUM(AJ5:AJ50)</f>
        <v>0</v>
      </c>
      <c r="AK51" s="61">
        <f>SUM(AK5:AK50)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3"/>
  <sheetViews>
    <sheetView workbookViewId="0">
      <selection activeCell="A6" sqref="A6"/>
    </sheetView>
  </sheetViews>
  <sheetFormatPr defaultColWidth="11.42578125" defaultRowHeight="12.75"/>
  <sheetData>
    <row r="1" spans="1:5" ht="15.75" thickBot="1">
      <c r="A1" s="68">
        <v>18</v>
      </c>
      <c r="B1" s="68">
        <v>26</v>
      </c>
      <c r="E1" s="71">
        <v>28</v>
      </c>
    </row>
    <row r="2" spans="1:5" ht="15.75" thickBot="1">
      <c r="A2" s="69">
        <v>30</v>
      </c>
      <c r="B2" s="69">
        <v>45</v>
      </c>
      <c r="E2" s="70">
        <v>11</v>
      </c>
    </row>
    <row r="3" spans="1:5" ht="15.75" thickBot="1">
      <c r="A3" s="69">
        <v>27</v>
      </c>
      <c r="B3" s="69">
        <v>20</v>
      </c>
      <c r="E3" s="70">
        <v>15</v>
      </c>
    </row>
    <row r="4" spans="1:5" ht="15.75" thickBot="1">
      <c r="A4" s="69">
        <v>28</v>
      </c>
      <c r="B4" s="69">
        <v>26</v>
      </c>
      <c r="E4" s="70">
        <v>1</v>
      </c>
    </row>
    <row r="5" spans="1:5" ht="15.75" thickBot="1">
      <c r="A5" s="69">
        <v>31</v>
      </c>
      <c r="B5" s="69">
        <v>24</v>
      </c>
      <c r="E5" s="72">
        <v>1</v>
      </c>
    </row>
    <row r="6" spans="1:5" ht="15.75" thickBot="1">
      <c r="A6" s="69">
        <v>18</v>
      </c>
      <c r="B6" s="69">
        <v>43</v>
      </c>
      <c r="E6" s="70">
        <v>11</v>
      </c>
    </row>
    <row r="7" spans="1:5" ht="15.75" thickBot="1">
      <c r="A7" s="69">
        <v>45</v>
      </c>
      <c r="B7" s="69">
        <v>49</v>
      </c>
      <c r="E7" s="70">
        <v>18</v>
      </c>
    </row>
    <row r="8" spans="1:5" ht="15.75" thickBot="1">
      <c r="A8" s="69">
        <v>21</v>
      </c>
      <c r="B8" s="69">
        <v>74</v>
      </c>
      <c r="E8" s="70">
        <v>8</v>
      </c>
    </row>
    <row r="9" spans="1:5" ht="15.75" thickBot="1">
      <c r="A9" s="69">
        <v>26</v>
      </c>
      <c r="B9" s="69">
        <v>54</v>
      </c>
      <c r="E9" s="70">
        <v>1</v>
      </c>
    </row>
    <row r="10" spans="1:5" ht="15.75" thickBot="1">
      <c r="A10" s="43">
        <f>SUM(A1:A9)</f>
        <v>244</v>
      </c>
      <c r="B10" s="43">
        <f>SUM(B1:B9)</f>
        <v>361</v>
      </c>
      <c r="E10" s="70">
        <v>6</v>
      </c>
    </row>
    <row r="11" spans="1:5" ht="15.75" thickBot="1">
      <c r="E11" s="70">
        <v>2</v>
      </c>
    </row>
    <row r="12" spans="1:5">
      <c r="E12">
        <f>SUM(E1:E11)</f>
        <v>102</v>
      </c>
    </row>
    <row r="13" spans="1:5" ht="13.5" thickBot="1"/>
    <row r="14" spans="1:5" ht="15.75" thickBot="1">
      <c r="A14" s="67">
        <v>19</v>
      </c>
      <c r="B14" s="67">
        <v>44</v>
      </c>
    </row>
    <row r="15" spans="1:5" ht="15.75" thickBot="1">
      <c r="A15" s="66">
        <v>27</v>
      </c>
      <c r="B15" s="66">
        <v>28</v>
      </c>
    </row>
    <row r="16" spans="1:5" ht="15.75" thickBot="1">
      <c r="A16" s="70">
        <v>34</v>
      </c>
      <c r="B16" s="70">
        <v>22</v>
      </c>
    </row>
    <row r="17" spans="1:2" ht="15.75" thickBot="1">
      <c r="A17" s="70">
        <v>21</v>
      </c>
      <c r="B17" s="70">
        <v>18</v>
      </c>
    </row>
    <row r="18" spans="1:2" ht="15.75" thickBot="1">
      <c r="A18" s="70">
        <v>32</v>
      </c>
      <c r="B18" s="70">
        <v>31</v>
      </c>
    </row>
    <row r="19" spans="1:2" ht="15.75" thickBot="1">
      <c r="A19" s="70">
        <v>34</v>
      </c>
      <c r="B19" s="70">
        <v>37</v>
      </c>
    </row>
    <row r="20" spans="1:2" ht="15.75" thickBot="1">
      <c r="A20" s="70">
        <v>19</v>
      </c>
      <c r="B20" s="70">
        <v>13</v>
      </c>
    </row>
    <row r="21" spans="1:2" ht="15.75" thickBot="1">
      <c r="A21" s="70">
        <v>25</v>
      </c>
      <c r="B21" s="70">
        <v>28</v>
      </c>
    </row>
    <row r="22" spans="1:2" ht="15.75" thickBot="1">
      <c r="A22" s="70">
        <v>16</v>
      </c>
      <c r="B22" s="70">
        <v>15</v>
      </c>
    </row>
    <row r="23" spans="1:2">
      <c r="A23">
        <f>SUM(A14:A22)</f>
        <v>227</v>
      </c>
      <c r="B23">
        <f>SUM(B14:B22)</f>
        <v>236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7BF0C69D-A8D9-41EC-912A-3CA84FC0A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Poder Justicia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dcterms:created xsi:type="dcterms:W3CDTF">2001-05-31T15:28:21Z</dcterms:created>
  <dcterms:modified xsi:type="dcterms:W3CDTF">2022-01-27T12:31:47Z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772769681</vt:i4>
  </property>
  <property fmtid="{D5CDD505-2E9C-101B-9397-08002B2CF9AE}" pid="3" name="_EmailSubject">
    <vt:lpwstr>CUADROS</vt:lpwstr>
  </property>
  <property fmtid="{D5CDD505-2E9C-101B-9397-08002B2CF9AE}" pid="4" name="_AuthorEmail">
    <vt:lpwstr>Alitoribio@suprema.gov.do</vt:lpwstr>
  </property>
  <property fmtid="{D5CDD505-2E9C-101B-9397-08002B2CF9AE}" pid="5" name="_AuthorEmailDisplayName">
    <vt:lpwstr>Alicia Toribio Guerrero</vt:lpwstr>
  </property>
  <property fmtid="{D5CDD505-2E9C-101B-9397-08002B2CF9AE}" pid="6" name="_ReviewingToolsShownOnce">
    <vt:lpwstr/>
  </property>
</Properties>
</file>